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W1" sheetId="1" r:id="rId4"/>
    <sheet state="hidden" name="W2" sheetId="2" r:id="rId5"/>
    <sheet state="hidden" name="W3" sheetId="3" r:id="rId6"/>
    <sheet state="hidden" name="W4" sheetId="4" r:id="rId7"/>
    <sheet state="hidden" name="W5" sheetId="5" r:id="rId8"/>
    <sheet state="hidden" name="W6" sheetId="6" r:id="rId9"/>
    <sheet state="hidden" name="W7" sheetId="7" r:id="rId10"/>
    <sheet state="hidden" name="Template" sheetId="8" r:id="rId11"/>
    <sheet state="hidden" name="W15" sheetId="9" r:id="rId12"/>
    <sheet state="hidden" name="W16" sheetId="10" r:id="rId13"/>
    <sheet state="hidden" name="W17" sheetId="11" r:id="rId14"/>
    <sheet state="hidden" name="W12" sheetId="12" r:id="rId15"/>
    <sheet state="hidden" name="W13" sheetId="13" r:id="rId16"/>
    <sheet state="hidden" name="W14" sheetId="14" r:id="rId17"/>
    <sheet state="hidden" name="W10" sheetId="15" r:id="rId18"/>
    <sheet state="hidden" name="W11" sheetId="16" r:id="rId19"/>
    <sheet state="hidden" name="W9" sheetId="17" r:id="rId20"/>
    <sheet state="hidden" name="W8" sheetId="18" r:id="rId21"/>
    <sheet state="hidden" name="PlayerPosDB" sheetId="19" r:id="rId22"/>
    <sheet state="hidden" name="Settings" sheetId="20" r:id="rId23"/>
    <sheet state="hidden" name="W18" sheetId="21" r:id="rId24"/>
    <sheet state="visible" name="Compiled Data" sheetId="22" r:id="rId25"/>
    <sheet state="hidden" name="Old Lineup" sheetId="23" r:id="rId26"/>
  </sheets>
  <definedNames>
    <definedName name="Pts_ReTD">Settings!$B$14</definedName>
    <definedName name="Pts_FL">Settings!$B$16</definedName>
    <definedName name="Pts_PA">Settings!$B$2</definedName>
    <definedName name="FullData">'Compiled Data'!$A:$W</definedName>
    <definedName name="Pts_PC">Settings!$B$3</definedName>
    <definedName name="Pts_RTD">Settings!$B$10</definedName>
    <definedName name="PlayerPosDB">PlayerPosDB!$B$2:$D$553</definedName>
    <definedName name="Pts_PI">Settings!$B$6</definedName>
    <definedName name="Pts_R2">Settings!$B$11</definedName>
    <definedName name="Pts_PTD">Settings!$B$5</definedName>
    <definedName name="Pts_RA">Settings!$B$8</definedName>
    <definedName name="Pts_PY">Settings!$B$4</definedName>
    <definedName name="Pts_RY">Settings!$B$9</definedName>
    <definedName name="Pts_Re2">Settings!$B$15</definedName>
    <definedName name="Pts_Res">Settings!$B$12</definedName>
    <definedName name="Pts_FTD">Settings!$B$17</definedName>
    <definedName name="Pts_ReY">Settings!$B$13</definedName>
    <definedName name="Pts_P2">Settings!$B$7</definedName>
    <definedName hidden="1" localSheetId="0" name="_xlnm._FilterDatabase">'W1'!$A$2:$V$290</definedName>
    <definedName hidden="1" localSheetId="1" name="_xlnm._FilterDatabase">'W2'!$A$2:$V$290</definedName>
    <definedName hidden="1" localSheetId="2" name="_xlnm._FilterDatabase">'W3'!$A$2:$V$301</definedName>
    <definedName hidden="1" localSheetId="3" name="_xlnm._FilterDatabase">'W4'!$A$2:$V$281</definedName>
    <definedName hidden="1" localSheetId="4" name="_xlnm._FilterDatabase">'W5'!$A$2:$V$281</definedName>
    <definedName hidden="1" localSheetId="5" name="_xlnm._FilterDatabase">'W6'!$A$2:$V$281</definedName>
    <definedName hidden="1" localSheetId="6" name="_xlnm._FilterDatabase">'W7'!$A$2:$V$281</definedName>
    <definedName hidden="1" localSheetId="7" name="_xlnm._FilterDatabase">Template!$A$2:$V$281</definedName>
    <definedName hidden="1" localSheetId="8" name="_xlnm._FilterDatabase">'W15'!$A$2:$V$295</definedName>
    <definedName hidden="1" localSheetId="9" name="_xlnm._FilterDatabase">'W16'!$A$2:$V$290</definedName>
    <definedName hidden="1" localSheetId="10" name="_xlnm._FilterDatabase">'W17'!$A$2:$V$302</definedName>
    <definedName hidden="1" localSheetId="11" name="_xlnm._FilterDatabase">'W12'!$A$2:$V$281</definedName>
    <definedName hidden="1" localSheetId="12" name="_xlnm._FilterDatabase">'W13'!$A$2:$V$289</definedName>
    <definedName hidden="1" localSheetId="13" name="_xlnm._FilterDatabase">'W14'!$A$2:$V$281</definedName>
    <definedName hidden="1" localSheetId="14" name="_xlnm._FilterDatabase">'W10'!$A$2:$V$281</definedName>
    <definedName hidden="1" localSheetId="15" name="_xlnm._FilterDatabase">'W11'!$A$2:$V$281</definedName>
    <definedName hidden="1" localSheetId="16" name="_xlnm._FilterDatabase">'W9'!$A$2:$V$281</definedName>
    <definedName hidden="1" localSheetId="17" name="_xlnm._FilterDatabase">'W8'!$A$2:$V$293</definedName>
    <definedName hidden="1" localSheetId="20" name="_xlnm._FilterDatabase">'W18'!$A$2:$V$302</definedName>
    <definedName hidden="1" localSheetId="21" name="_xlnm._FilterDatabase">'Compiled Data'!$A$1:$W$553</definedName>
  </definedNames>
  <calcPr/>
</workbook>
</file>

<file path=xl/sharedStrings.xml><?xml version="1.0" encoding="utf-8"?>
<sst xmlns="http://schemas.openxmlformats.org/spreadsheetml/2006/main" count="12377" uniqueCount="1806">
  <si>
    <t>Passing</t>
  </si>
  <si>
    <t>Rushing</t>
  </si>
  <si>
    <t>Receiving</t>
  </si>
  <si>
    <t>Fumbles</t>
  </si>
  <si>
    <t>Player</t>
  </si>
  <si>
    <t>Team</t>
  </si>
  <si>
    <t>Real Pts</t>
  </si>
  <si>
    <t>Player + Team</t>
  </si>
  <si>
    <t>Game</t>
  </si>
  <si>
    <t>Pts*</t>
  </si>
  <si>
    <t>Att</t>
  </si>
  <si>
    <t>Cmp</t>
  </si>
  <si>
    <t>Yds</t>
  </si>
  <si>
    <t>TD</t>
  </si>
  <si>
    <t>Int</t>
  </si>
  <si>
    <t>2Pt</t>
  </si>
  <si>
    <t>Rec</t>
  </si>
  <si>
    <t>FL</t>
  </si>
  <si>
    <t>Baker Mayfield TB</t>
  </si>
  <si>
    <t>vs WAS</t>
  </si>
  <si>
    <t>Josh Allen BUF</t>
  </si>
  <si>
    <t>vs ARI</t>
  </si>
  <si>
    <t>Saquon Barkley PHI</t>
  </si>
  <si>
    <t>vs GB</t>
  </si>
  <si>
    <t>Anthony Richardson IND</t>
  </si>
  <si>
    <t>vs HOU</t>
  </si>
  <si>
    <t>Jayden Reed GB</t>
  </si>
  <si>
    <t>@ PHI</t>
  </si>
  <si>
    <t>Derek Carr NO</t>
  </si>
  <si>
    <t>vs CAR</t>
  </si>
  <si>
    <t>Jayden Daniels WAS</t>
  </si>
  <si>
    <t>@ TB</t>
  </si>
  <si>
    <t>Lamar Jackson BAL</t>
  </si>
  <si>
    <t>@ KC</t>
  </si>
  <si>
    <t>Joe Mixon HOU</t>
  </si>
  <si>
    <t>@ IND</t>
  </si>
  <si>
    <t>C.J. Stroud HOU</t>
  </si>
  <si>
    <t>Jalen Hurts PHI</t>
  </si>
  <si>
    <t>Allen Lazard NYJ</t>
  </si>
  <si>
    <t>@ SF</t>
  </si>
  <si>
    <t>Jordan Love GB</t>
  </si>
  <si>
    <t>Jordan Mason SF</t>
  </si>
  <si>
    <t>vs NYJ</t>
  </si>
  <si>
    <t>Tua Tagovailoa MIA</t>
  </si>
  <si>
    <t>vs JAX</t>
  </si>
  <si>
    <t>J.K. Dobbins LAC</t>
  </si>
  <si>
    <t>vs LV</t>
  </si>
  <si>
    <t>Tyreek Hill MIA</t>
  </si>
  <si>
    <t>Geno Smith SEA</t>
  </si>
  <si>
    <t>vs DEN</t>
  </si>
  <si>
    <t>Jameson Williams DET</t>
  </si>
  <si>
    <t>vs LA</t>
  </si>
  <si>
    <t>Sam Darnold MIN</t>
  </si>
  <si>
    <t>@ NYG</t>
  </si>
  <si>
    <t>Mike Evans TB</t>
  </si>
  <si>
    <t>Cooper Kupp LA</t>
  </si>
  <si>
    <t>@ DET</t>
  </si>
  <si>
    <t>Alec Pierce IND</t>
  </si>
  <si>
    <t>Rhamondre Stevenson NE</t>
  </si>
  <si>
    <t>@ CIN</t>
  </si>
  <si>
    <t>Xavier Worthy KC</t>
  </si>
  <si>
    <t>vs BAL</t>
  </si>
  <si>
    <t>A.J. Brown PHI</t>
  </si>
  <si>
    <t>Isaiah Likely BAL</t>
  </si>
  <si>
    <t>James Conner ARI</t>
  </si>
  <si>
    <t>@ BUF</t>
  </si>
  <si>
    <t>Aaron Jones MIN</t>
  </si>
  <si>
    <t>Alvin Kamara NO</t>
  </si>
  <si>
    <t>Kyler Murray ARI</t>
  </si>
  <si>
    <t>Matthew Stafford LA</t>
  </si>
  <si>
    <t>Kenneth Walker SEA</t>
  </si>
  <si>
    <t>De'Von Achane MIA</t>
  </si>
  <si>
    <t>Stefon Diggs HOU</t>
  </si>
  <si>
    <t>Patrick Mahomes KC</t>
  </si>
  <si>
    <t>David Montgomery DET</t>
  </si>
  <si>
    <t>Tony Pollard TEN</t>
  </si>
  <si>
    <t>@ CHI</t>
  </si>
  <si>
    <t>Chris Godwin TB</t>
  </si>
  <si>
    <t>Brian Robinson WAS</t>
  </si>
  <si>
    <t>Jahmyr Gibbs DET</t>
  </si>
  <si>
    <t>Breece Hall NYJ</t>
  </si>
  <si>
    <t>Gardner Minshew LV</t>
  </si>
  <si>
    <t>@ LAC</t>
  </si>
  <si>
    <t>Isiah Pacheco KC</t>
  </si>
  <si>
    <t>Dak Prescott DAL</t>
  </si>
  <si>
    <t>@ CLE</t>
  </si>
  <si>
    <t>Deebo Samuel SF</t>
  </si>
  <si>
    <t>Rashid Shaheed NO</t>
  </si>
  <si>
    <t>Jerome Ford CLE</t>
  </si>
  <si>
    <t>vs DAL</t>
  </si>
  <si>
    <t>Jared Goff DET</t>
  </si>
  <si>
    <t>Trevor Lawrence JAX</t>
  </si>
  <si>
    <t>@ MIA</t>
  </si>
  <si>
    <t>Nico Collins HOU</t>
  </si>
  <si>
    <t>Ashton Dulin IND</t>
  </si>
  <si>
    <t>Justin Fields PIT</t>
  </si>
  <si>
    <t>@ ATL</t>
  </si>
  <si>
    <t>Justin Herbert LAC</t>
  </si>
  <si>
    <t>Justin Jefferson MIN</t>
  </si>
  <si>
    <t>Alexander Mattison LV</t>
  </si>
  <si>
    <t>Zack Moss CIN</t>
  </si>
  <si>
    <t>vs NE</t>
  </si>
  <si>
    <t>Deshaun Watson CLE</t>
  </si>
  <si>
    <t>Kyren Williams LA</t>
  </si>
  <si>
    <t>James Cook BUF</t>
  </si>
  <si>
    <t>Brandin Cooks DAL</t>
  </si>
  <si>
    <t>Ezekiel Elliott LAC</t>
  </si>
  <si>
    <t>Travis Etienne JAX</t>
  </si>
  <si>
    <t>Derrick Henry BAL</t>
  </si>
  <si>
    <t>Josh Jacobs GB</t>
  </si>
  <si>
    <t>Foster Moreau NO</t>
  </si>
  <si>
    <t>Bo Nix DEN</t>
  </si>
  <si>
    <t>@ SEA</t>
  </si>
  <si>
    <t>Brock Purdy SF</t>
  </si>
  <si>
    <t>Rashee Rice KC</t>
  </si>
  <si>
    <t>Bijan Robinson ATL</t>
  </si>
  <si>
    <t>vs PIT</t>
  </si>
  <si>
    <t>Aaron Rodgers NYJ</t>
  </si>
  <si>
    <t>Khalil Shakir BUF</t>
  </si>
  <si>
    <t>Jonathan Taylor IND</t>
  </si>
  <si>
    <t>Brian Thomas JAX</t>
  </si>
  <si>
    <t>Jaylen Waddle MIA</t>
  </si>
  <si>
    <t>Rachaad White TB</t>
  </si>
  <si>
    <t>Jamaal Williams NO</t>
  </si>
  <si>
    <t>Zach Charbonnet SEA</t>
  </si>
  <si>
    <t>Will Levis TEN</t>
  </si>
  <si>
    <t>Ladd McConkey LAC</t>
  </si>
  <si>
    <t>Jalen McMillan TB</t>
  </si>
  <si>
    <t>Bryce Young CAR</t>
  </si>
  <si>
    <t>@ NO</t>
  </si>
  <si>
    <t>Kirk Cousins ATL</t>
  </si>
  <si>
    <t>Mack Hollins BUF</t>
  </si>
  <si>
    <t>Jerry Jeudy CLE</t>
  </si>
  <si>
    <t>Juwan Johnson NO</t>
  </si>
  <si>
    <t>CeeDee Lamb DAL</t>
  </si>
  <si>
    <t>Jalen Nailor MIN</t>
  </si>
  <si>
    <t>George Pickens PIT</t>
  </si>
  <si>
    <t>Kyle Pitts ATL</t>
  </si>
  <si>
    <t>DeVonta Smith PHI</t>
  </si>
  <si>
    <t>Cartavious Bigsby JAX</t>
  </si>
  <si>
    <t>Jacoby Brissett NE</t>
  </si>
  <si>
    <t>Joe Burrow CIN</t>
  </si>
  <si>
    <t>Najee Harris PIT</t>
  </si>
  <si>
    <t>Mar'Keise Irving TB</t>
  </si>
  <si>
    <t>Tyler Johnson LA</t>
  </si>
  <si>
    <t>Tyler Lockett SEA</t>
  </si>
  <si>
    <t>Chigoziem Okonkwo TEN</t>
  </si>
  <si>
    <t>Tyrod Taylor NYJ</t>
  </si>
  <si>
    <t>Christian Watson GB</t>
  </si>
  <si>
    <t>Ja'Marr Chase CIN</t>
  </si>
  <si>
    <t>Gabriel Davis JAX</t>
  </si>
  <si>
    <t>Austin Ekeler WAS</t>
  </si>
  <si>
    <t>Jauan Jennings SF</t>
  </si>
  <si>
    <t>Jakobi Meyers LV</t>
  </si>
  <si>
    <t>Malik Nabers NYG</t>
  </si>
  <si>
    <t>vs MIN</t>
  </si>
  <si>
    <t>Caleb Williams CHI</t>
  </si>
  <si>
    <t>vs TEN</t>
  </si>
  <si>
    <t>Garrett Wilson NYJ</t>
  </si>
  <si>
    <t>Michael Wilson ARI</t>
  </si>
  <si>
    <t>Davante Adams NYJ</t>
  </si>
  <si>
    <t>Rashod Bateman BAL</t>
  </si>
  <si>
    <t>Brock Bowers LV</t>
  </si>
  <si>
    <t>Keon Coleman BUF</t>
  </si>
  <si>
    <t>Nathaniel Dell HOU</t>
  </si>
  <si>
    <t>Romeo Doubs GB</t>
  </si>
  <si>
    <t>Justice Hill BAL</t>
  </si>
  <si>
    <t>Ray Ray McCloud ATL</t>
  </si>
  <si>
    <t>Calvin Ridley TEN</t>
  </si>
  <si>
    <t>Wan'Dale Robinson NYG</t>
  </si>
  <si>
    <t>D'Andre Swift CHI</t>
  </si>
  <si>
    <t>Greg Dortch ARI</t>
  </si>
  <si>
    <t>Zay Flowers BAL</t>
  </si>
  <si>
    <t>Daniel Jones MIN</t>
  </si>
  <si>
    <t>Kyle Juszczyk SF</t>
  </si>
  <si>
    <t>George Kittle SF</t>
  </si>
  <si>
    <t>Sam LaPorta DET</t>
  </si>
  <si>
    <t>D.J. Moore CHI</t>
  </si>
  <si>
    <t>David Njoku CLE</t>
  </si>
  <si>
    <t>Colby Parkinson LA</t>
  </si>
  <si>
    <t>Josh Reynolds JAX</t>
  </si>
  <si>
    <t>Demarcus Robinson LA</t>
  </si>
  <si>
    <t>Devin Singletary NYG</t>
  </si>
  <si>
    <t>Adam Thielen CAR</t>
  </si>
  <si>
    <t>Emanuel Wilson GB</t>
  </si>
  <si>
    <t>Jordan Addison MIN</t>
  </si>
  <si>
    <t>Ty Chandler MIN</t>
  </si>
  <si>
    <t>Dallas Goedert PHI</t>
  </si>
  <si>
    <t>Noah Gray KC</t>
  </si>
  <si>
    <t>Taysom Hill NO</t>
  </si>
  <si>
    <t>Austin Hooper NE</t>
  </si>
  <si>
    <t>Hayden Hurst LAC</t>
  </si>
  <si>
    <t>Quentin Johnston LAC</t>
  </si>
  <si>
    <t>Travis Kelce KC</t>
  </si>
  <si>
    <t>Christian Kirk JAX</t>
  </si>
  <si>
    <t>Tucker Kraft GB</t>
  </si>
  <si>
    <t>Xavier Legette CAR</t>
  </si>
  <si>
    <t>Trey McBride ARI</t>
  </si>
  <si>
    <t>Jonathan Mingo DAL</t>
  </si>
  <si>
    <t>Puka Nacua LA</t>
  </si>
  <si>
    <t>Michael Pittman IND</t>
  </si>
  <si>
    <t>Tyjae Spears TEN</t>
  </si>
  <si>
    <t>Pierre Strong CLE</t>
  </si>
  <si>
    <t>Courtland Sutton DEN</t>
  </si>
  <si>
    <t>Devaughn Vele DEN</t>
  </si>
  <si>
    <t>Zamir White LV</t>
  </si>
  <si>
    <t>Brandon Aiyuk SF</t>
  </si>
  <si>
    <t>Jordan Akins CLE</t>
  </si>
  <si>
    <t>Keenan Allen CHI</t>
  </si>
  <si>
    <t>Tyler Allgeier ATL</t>
  </si>
  <si>
    <t>Chase Brown CIN</t>
  </si>
  <si>
    <t>Re'Mahn Davis BUF</t>
  </si>
  <si>
    <t>Emari Demercado ARI</t>
  </si>
  <si>
    <t>Rico Dowdle DAL</t>
  </si>
  <si>
    <t>Gus Edwards LAC</t>
  </si>
  <si>
    <t>Zach Ertz WAS</t>
  </si>
  <si>
    <t>Pat Freiermuth PIT</t>
  </si>
  <si>
    <t>Andrei Iosivas CIN</t>
  </si>
  <si>
    <t>Dawson Knox BUF</t>
  </si>
  <si>
    <t>D.K. Metcalf SEA</t>
  </si>
  <si>
    <t>Josh Oliver MIN</t>
  </si>
  <si>
    <t>K.J. Osborn WAS</t>
  </si>
  <si>
    <t>Miles Sanders CAR</t>
  </si>
  <si>
    <t>Darius Slayton NYG</t>
  </si>
  <si>
    <t>Tyquan Thornton KC</t>
  </si>
  <si>
    <t>Tre Tucker LV</t>
  </si>
  <si>
    <t>Justin Watson KC</t>
  </si>
  <si>
    <t>Javonte Williams DEN</t>
  </si>
  <si>
    <t>Jeffery Wilson MIA</t>
  </si>
  <si>
    <t>Mark Andrews BAL</t>
  </si>
  <si>
    <t>Trey Benson ARI</t>
  </si>
  <si>
    <t>Tyler Boyd TEN</t>
  </si>
  <si>
    <t>Jalen Brooks DAL</t>
  </si>
  <si>
    <t>Grant Calcaterra PHI</t>
  </si>
  <si>
    <t>Amari Cooper BUF</t>
  </si>
  <si>
    <t>Will Dissly LAC</t>
  </si>
  <si>
    <t>Demario Douglas NE</t>
  </si>
  <si>
    <t>Greg Dulcich NYG</t>
  </si>
  <si>
    <t>Audric Estime DEN</t>
  </si>
  <si>
    <t>Noah Fant SEA</t>
  </si>
  <si>
    <t>Jake Ferguson DAL</t>
  </si>
  <si>
    <t>Kenny Gainwell PHI</t>
  </si>
  <si>
    <t>Mike Gesicki CIN</t>
  </si>
  <si>
    <t>Antonio Gibson NE</t>
  </si>
  <si>
    <t>Hunter Henry NE</t>
  </si>
  <si>
    <t>Elijah Higgins ARI</t>
  </si>
  <si>
    <t>Travis Homer CHI</t>
  </si>
  <si>
    <t>Chuba Hubbard CAR</t>
  </si>
  <si>
    <t>Diontae Johnson BAL</t>
  </si>
  <si>
    <t>Theo Johnson NYG</t>
  </si>
  <si>
    <t>Dalton Kincaid BUF</t>
  </si>
  <si>
    <t>Drake London ATL</t>
  </si>
  <si>
    <t>Hunter Luepke DAL</t>
  </si>
  <si>
    <t>Luke McCaffrey WAS</t>
  </si>
  <si>
    <t>Jaleel McLaughlin DEN</t>
  </si>
  <si>
    <t>Terry McLaurin WAS</t>
  </si>
  <si>
    <t>Jordan Mims NO</t>
  </si>
  <si>
    <t>Darnell Mooney ATL</t>
  </si>
  <si>
    <t>David Moore CAR</t>
  </si>
  <si>
    <t>Raheem Mostert MIA</t>
  </si>
  <si>
    <t>John Mundt MIN</t>
  </si>
  <si>
    <t>Rome Odunze CHI</t>
  </si>
  <si>
    <t>Chris Olave NO</t>
  </si>
  <si>
    <t>Josh Palmer LAC</t>
  </si>
  <si>
    <t>Trey Palmer TB</t>
  </si>
  <si>
    <t>Cordarrelle Patterson PIT</t>
  </si>
  <si>
    <t>Samaje Perine KC</t>
  </si>
  <si>
    <t>Dameon Pierce HOU</t>
  </si>
  <si>
    <t>Kalif Raymond DET</t>
  </si>
  <si>
    <t>Ronnie Rivers LA</t>
  </si>
  <si>
    <t>Curtis Samuel BUF</t>
  </si>
  <si>
    <t>Dalton Schultz HOU</t>
  </si>
  <si>
    <t>Jaxon Smith-Njigba SEA</t>
  </si>
  <si>
    <t>Amon-Ra St. Brown DET</t>
  </si>
  <si>
    <t>Jalen Tolbert DAL</t>
  </si>
  <si>
    <t>Marquez Valdes-Scantling NO</t>
  </si>
  <si>
    <t>Nick Vannett TEN</t>
  </si>
  <si>
    <t>Jaylen Warren PIT</t>
  </si>
  <si>
    <t>Olamide Zaccheaus WAS</t>
  </si>
  <si>
    <t>Nelson Agholor BAL</t>
  </si>
  <si>
    <t>Braelon Allen NYJ</t>
  </si>
  <si>
    <t>Brandon Allen SF</t>
  </si>
  <si>
    <t>Calvin Austin PIT</t>
  </si>
  <si>
    <t>Daniel Bellinger NYG</t>
  </si>
  <si>
    <t>Mike Boone CAR</t>
  </si>
  <si>
    <t>Treylon Burks TEN</t>
  </si>
  <si>
    <t>Michael Burton DEN</t>
  </si>
  <si>
    <t>DeAndre Carter CHI</t>
  </si>
  <si>
    <t>Tyler Conklin NYJ</t>
  </si>
  <si>
    <t>Jamison Crowder WAS</t>
  </si>
  <si>
    <t>Andy Dalton CAR</t>
  </si>
  <si>
    <t>Derius Davis LAC</t>
  </si>
  <si>
    <t>Devin Duvernay JAX</t>
  </si>
  <si>
    <t>Evan Engram JAX</t>
  </si>
  <si>
    <t>Gerald Everett CHI</t>
  </si>
  <si>
    <t>Myles Gaskin JAX</t>
  </si>
  <si>
    <t>Eric Gray NYG</t>
  </si>
  <si>
    <t>Jake Haener NO</t>
  </si>
  <si>
    <t>C.J. Ham MIN</t>
  </si>
  <si>
    <t>Marvin Harrison ARI</t>
  </si>
  <si>
    <t>Khalil Herbert CIN</t>
  </si>
  <si>
    <t>Julian Hill MIA</t>
  </si>
  <si>
    <t>DeAndre Hopkins KC</t>
  </si>
  <si>
    <t>Tanner Hudson CIN</t>
  </si>
  <si>
    <t>Xavier Hutchinson HOU</t>
  </si>
  <si>
    <t>Alec Ingold MIA</t>
  </si>
  <si>
    <t>Trenton Irwin CAR</t>
  </si>
  <si>
    <t>Van Jefferson PIT</t>
  </si>
  <si>
    <t>Kameron Johnson TB</t>
  </si>
  <si>
    <t>Ty Johnson BUF</t>
  </si>
  <si>
    <t>Velus Jones CAR</t>
  </si>
  <si>
    <t>Brevin Jordan HOU</t>
  </si>
  <si>
    <t>Cole Kmet CHI</t>
  </si>
  <si>
    <t>Michael Mayer LV</t>
  </si>
  <si>
    <t>Adonai Mitchell IND</t>
  </si>
  <si>
    <t>Elijah Moore CLE</t>
  </si>
  <si>
    <t>Dare Ogunbowale HOU</t>
  </si>
  <si>
    <t>Cade Otton TB</t>
  </si>
  <si>
    <t>Ja'Lynn Polk NE</t>
  </si>
  <si>
    <t>MyCole Pruitt PIT</t>
  </si>
  <si>
    <t>Cooper Rush DAL</t>
  </si>
  <si>
    <t>Ja'Tavion Sanders CAR</t>
  </si>
  <si>
    <t>Laviska Shenault LAC</t>
  </si>
  <si>
    <t>Jonnu Smith MIA</t>
  </si>
  <si>
    <t>Carson Steele KC</t>
  </si>
  <si>
    <t>Cedric Tillman CLE</t>
  </si>
  <si>
    <t>Mason Tipton NO</t>
  </si>
  <si>
    <t>Tyrone Tracy NYG</t>
  </si>
  <si>
    <t>Kyle Trask TB</t>
  </si>
  <si>
    <t>D.J. Turner LV</t>
  </si>
  <si>
    <t>Deuce Vaughn DAL</t>
  </si>
  <si>
    <t>Darnell Washington PIT</t>
  </si>
  <si>
    <t>Parker Washington JAX</t>
  </si>
  <si>
    <t>Malik Willis GB</t>
  </si>
  <si>
    <t>Charlie Woerner ATL</t>
  </si>
  <si>
    <t>Brock Wright DET</t>
  </si>
  <si>
    <t>Charlie Jones CIN</t>
  </si>
  <si>
    <t>Cedrick Wilson NO</t>
  </si>
  <si>
    <t>@ DAL</t>
  </si>
  <si>
    <t>vs ATL</t>
  </si>
  <si>
    <t>vs SF</t>
  </si>
  <si>
    <t>@ WAS</t>
  </si>
  <si>
    <t>vs BUF</t>
  </si>
  <si>
    <t>vs CHI</t>
  </si>
  <si>
    <t>@ CAR</t>
  </si>
  <si>
    <t>@ TEN</t>
  </si>
  <si>
    <t>@ NE</t>
  </si>
  <si>
    <t>@ BAL</t>
  </si>
  <si>
    <t>vs CIN</t>
  </si>
  <si>
    <t>@ MIN</t>
  </si>
  <si>
    <t>vs NO</t>
  </si>
  <si>
    <t>@ JAX</t>
  </si>
  <si>
    <t>vs IND</t>
  </si>
  <si>
    <t>vs SEA</t>
  </si>
  <si>
    <t>vs NYG</t>
  </si>
  <si>
    <t>@ GB</t>
  </si>
  <si>
    <t>@ DEN</t>
  </si>
  <si>
    <t>vs CLE</t>
  </si>
  <si>
    <t>vs TB</t>
  </si>
  <si>
    <t>@ ARI</t>
  </si>
  <si>
    <t>Dontayvion Wicks GB</t>
  </si>
  <si>
    <t>vs LAC</t>
  </si>
  <si>
    <t>@ HOU</t>
  </si>
  <si>
    <t>Brenton Strange JAX</t>
  </si>
  <si>
    <t>Noah Brown WAS</t>
  </si>
  <si>
    <t>Lil'Jordan Humphrey DEN</t>
  </si>
  <si>
    <t>Chatarius Atwell LA</t>
  </si>
  <si>
    <t>Jermaine Burton CIN</t>
  </si>
  <si>
    <t>D'Onta Foreman CLE</t>
  </si>
  <si>
    <t>Luke Schoonmaker DAL</t>
  </si>
  <si>
    <t>Erick All CIN</t>
  </si>
  <si>
    <t>Skylar Thompson MIA</t>
  </si>
  <si>
    <t>Cam Akers MIN</t>
  </si>
  <si>
    <t>Mo Alie-Cox IND</t>
  </si>
  <si>
    <t>David Bell CLE</t>
  </si>
  <si>
    <t>Blake Corum LA</t>
  </si>
  <si>
    <t>Britain Covey PHI</t>
  </si>
  <si>
    <t>D'Ernest Johnson JAX</t>
  </si>
  <si>
    <t>Drew Sample CIN</t>
  </si>
  <si>
    <t>Eric Saubert SF</t>
  </si>
  <si>
    <t>Tommy Tremble CAR</t>
  </si>
  <si>
    <t>Jordan Whittington LA</t>
  </si>
  <si>
    <t>Tyler Badie DEN</t>
  </si>
  <si>
    <t>Jake Bobo SEA</t>
  </si>
  <si>
    <t>Dyami Brown WAS</t>
  </si>
  <si>
    <t>Grant DuBose MIA</t>
  </si>
  <si>
    <t>Luke Farrell JAX</t>
  </si>
  <si>
    <t>Hassan Haskins LAC</t>
  </si>
  <si>
    <t>MarShawn Lloyd GB</t>
  </si>
  <si>
    <t>Marvin Mims DEN</t>
  </si>
  <si>
    <t>Andrew Ogletree IND</t>
  </si>
  <si>
    <t>Tim Patrick DET</t>
  </si>
  <si>
    <t>Brandon Powell MIN</t>
  </si>
  <si>
    <t>Trent Sherfield MIN</t>
  </si>
  <si>
    <t>Cade Stover HOU</t>
  </si>
  <si>
    <t>Sione Vaki DET</t>
  </si>
  <si>
    <t>Josh Whyle TEN</t>
  </si>
  <si>
    <t>Mike Williams PIT</t>
  </si>
  <si>
    <t>Ameer Abdullah LV</t>
  </si>
  <si>
    <t>John Bates WAS</t>
  </si>
  <si>
    <t>Robbie Chosen MIA</t>
  </si>
  <si>
    <t>Chris Conley SF</t>
  </si>
  <si>
    <t>Malachi Corley NYJ</t>
  </si>
  <si>
    <t>Jahan Dotson PHI</t>
  </si>
  <si>
    <t>Tyler Goodson IND</t>
  </si>
  <si>
    <t>Kylen Granson IND</t>
  </si>
  <si>
    <t>Isaac Guerendo SF</t>
  </si>
  <si>
    <t>JaMycal Hasty NE</t>
  </si>
  <si>
    <t>Charlie Kolar BAL</t>
  </si>
  <si>
    <t>Bo Melton GB</t>
  </si>
  <si>
    <t>Luke Musgrave GB</t>
  </si>
  <si>
    <t>Trey Sermon IND</t>
  </si>
  <si>
    <t>Durham Smythe MIA</t>
  </si>
  <si>
    <t>Mitchell Trubisky BUF</t>
  </si>
  <si>
    <t>KaVontae Turpin DAL</t>
  </si>
  <si>
    <t>Jared Wiley KC</t>
  </si>
  <si>
    <t>Jameis Winston CLE</t>
  </si>
  <si>
    <t>Jaylen Wright MIA</t>
  </si>
  <si>
    <t>Clayton Tune ARI</t>
  </si>
  <si>
    <t>@ LA</t>
  </si>
  <si>
    <t>@ LV</t>
  </si>
  <si>
    <t>vs MIA</t>
  </si>
  <si>
    <t>vs DET</t>
  </si>
  <si>
    <t>vs PHI</t>
  </si>
  <si>
    <t>vs KC</t>
  </si>
  <si>
    <t>@ PIT</t>
  </si>
  <si>
    <t>Aidan O'Connell LV</t>
  </si>
  <si>
    <t>JuJu Smith-Schuster KC</t>
  </si>
  <si>
    <t>@ NYJ</t>
  </si>
  <si>
    <t>Roschon Johnson CHI</t>
  </si>
  <si>
    <t>Tim Boyle NYG</t>
  </si>
  <si>
    <t>D'Wayne Eskridge MIA</t>
  </si>
  <si>
    <t>Tee Higgins CIN</t>
  </si>
  <si>
    <t>Scott Miller PIT</t>
  </si>
  <si>
    <t>Davis Mills HOU</t>
  </si>
  <si>
    <t>Josh Downs IND</t>
  </si>
  <si>
    <t>AJ Barner SEA</t>
  </si>
  <si>
    <t>Ronnie Bell SF</t>
  </si>
  <si>
    <t>Parris Campbell PHI</t>
  </si>
  <si>
    <t>Simi Fehoko LAC</t>
  </si>
  <si>
    <t>Troy Franklin DEN</t>
  </si>
  <si>
    <t>Xavier Gipson NYJ</t>
  </si>
  <si>
    <t>Drake Maye NE</t>
  </si>
  <si>
    <t>Kenny McIntosh SEA</t>
  </si>
  <si>
    <t>Jeremy Ruckert NYJ</t>
  </si>
  <si>
    <t>Adam Trautman DEN</t>
  </si>
  <si>
    <t>Robert Woods HOU</t>
  </si>
  <si>
    <t>Nate Adkins DEN</t>
  </si>
  <si>
    <t>Kayshon Boutte NE</t>
  </si>
  <si>
    <t>British Brooks HOU</t>
  </si>
  <si>
    <t>Christopher Brooks GB</t>
  </si>
  <si>
    <t>Pharaoh Brown SEA</t>
  </si>
  <si>
    <t>Tanner Conner MIA</t>
  </si>
  <si>
    <t>Isaiah Davis NYJ</t>
  </si>
  <si>
    <t>Josiah Deguara JAX</t>
  </si>
  <si>
    <t>Payne Durham TB</t>
  </si>
  <si>
    <t>Taylor Heinicke LAC</t>
  </si>
  <si>
    <t>Connor Heyward PIT</t>
  </si>
  <si>
    <t>Jeremy McNichols WAS</t>
  </si>
  <si>
    <t>Nick Mullens MIN</t>
  </si>
  <si>
    <t>J.J. Taylor HOU</t>
  </si>
  <si>
    <t>Sean Tucker TB</t>
  </si>
  <si>
    <t>Johnny Wilson PHI</t>
  </si>
  <si>
    <t>Mac Jones JAX</t>
  </si>
  <si>
    <t>Joe Flacco IND</t>
  </si>
  <si>
    <t>Tyler Huntley MIA</t>
  </si>
  <si>
    <t>Kareem Hunt KC</t>
  </si>
  <si>
    <t>Blake Whiteheart CLE</t>
  </si>
  <si>
    <t>Patrick Ricard BAL</t>
  </si>
  <si>
    <t>Sterling Shepard TB</t>
  </si>
  <si>
    <t>Mason Rudolph TEN</t>
  </si>
  <si>
    <t>Harrison Bryant LV</t>
  </si>
  <si>
    <t>Malik Heath GB</t>
  </si>
  <si>
    <t>Tyreik McAllister LV</t>
  </si>
  <si>
    <t>Josh Johnson BAL</t>
  </si>
  <si>
    <t>Scott Matlock LAC</t>
  </si>
  <si>
    <t>John Metchie HOU</t>
  </si>
  <si>
    <t>James Proche CLE</t>
  </si>
  <si>
    <t>John Ross PHI</t>
  </si>
  <si>
    <t>Aaron Shampklin PIT</t>
  </si>
  <si>
    <t>Jack Stoll MIA</t>
  </si>
  <si>
    <t>Malik Washington MIA</t>
  </si>
  <si>
    <t>Steven Sims BAL</t>
  </si>
  <si>
    <t>Khadarel Hodge ATL</t>
  </si>
  <si>
    <t>Jalen Coker CAR</t>
  </si>
  <si>
    <t>Mecole Hardman KC</t>
  </si>
  <si>
    <t>Tylan Wallace BAL</t>
  </si>
  <si>
    <t>Brevyn Spann-Ford DAL</t>
  </si>
  <si>
    <t>Hunter Long LA</t>
  </si>
  <si>
    <t>Kyle Allen PIT</t>
  </si>
  <si>
    <t>Tyson Bagent CHI</t>
  </si>
  <si>
    <t>Kendrick Bourne NE</t>
  </si>
  <si>
    <t>Joe Fortson KC</t>
  </si>
  <si>
    <t>Brandon Johnson PIT</t>
  </si>
  <si>
    <t>Lucas Krull DEN</t>
  </si>
  <si>
    <t>Will Mallory IND</t>
  </si>
  <si>
    <t>Marcus Mariota WAS</t>
  </si>
  <si>
    <t>Tip Reiman ARI</t>
  </si>
  <si>
    <t>Xavier Smith LA</t>
  </si>
  <si>
    <t>Brycen Tremayne WAS</t>
  </si>
  <si>
    <t>Jonathan Ward PIT</t>
  </si>
  <si>
    <t>Spencer Rattler NO</t>
  </si>
  <si>
    <t>Kimani Vidal LAC</t>
  </si>
  <si>
    <t>Jerrod Means NO</t>
  </si>
  <si>
    <t>Kristian Wilkerson LV</t>
  </si>
  <si>
    <t>Nick Westbrook TEN</t>
  </si>
  <si>
    <t>Alex Bachman LV</t>
  </si>
  <si>
    <t>Ryan Miller TB</t>
  </si>
  <si>
    <t>Ben Sims GB</t>
  </si>
  <si>
    <t>Craig Reynolds DET</t>
  </si>
  <si>
    <t>Patrick Taylor SF</t>
  </si>
  <si>
    <t>Terrell Jennings NE</t>
  </si>
  <si>
    <t>Stone Smartt LAC</t>
  </si>
  <si>
    <t>Julius Chestnut TEN</t>
  </si>
  <si>
    <t>Jaelon Darden SEA</t>
  </si>
  <si>
    <t>Ryan Flournoy DAL</t>
  </si>
  <si>
    <t>Isaiah Hodgins NYG</t>
  </si>
  <si>
    <t>Hendon Hooker DET</t>
  </si>
  <si>
    <t>Jalin Hyatt NYG</t>
  </si>
  <si>
    <t>Marcedes Lewis CHI</t>
  </si>
  <si>
    <t>Dylan Laube LV</t>
  </si>
  <si>
    <t>Russell Wilson PIT</t>
  </si>
  <si>
    <t>Nick Chubb CLE</t>
  </si>
  <si>
    <t>Ben Sinnott WAS</t>
  </si>
  <si>
    <t>Jacob Cowing SF</t>
  </si>
  <si>
    <t>Kendre Miller NO</t>
  </si>
  <si>
    <t>Jalen Reagor LAC</t>
  </si>
  <si>
    <t>Dorian Thompson-Robinson CLE</t>
  </si>
  <si>
    <t>Ricky Pearsall SF</t>
  </si>
  <si>
    <t>Drew Lock NYG</t>
  </si>
  <si>
    <t>Jase McClellan ATL</t>
  </si>
  <si>
    <t>Will Shipley PHI</t>
  </si>
  <si>
    <t>Casey Washington ATL</t>
  </si>
  <si>
    <t>Michael Penix ATL</t>
  </si>
  <si>
    <t>Kenny Pickett PHI</t>
  </si>
  <si>
    <t>Jarrett Stidham DEN</t>
  </si>
  <si>
    <t>Ian Thomas CAR</t>
  </si>
  <si>
    <t>Eric Tomlinson LAC</t>
  </si>
  <si>
    <r>
      <rPr/>
      <t xml:space="preserve">Copy from </t>
    </r>
    <r>
      <rPr>
        <color rgb="FF1155CC"/>
        <u/>
      </rPr>
      <t>https://www.footballdb.com/fantasy-football/</t>
    </r>
    <r>
      <rPr/>
      <t xml:space="preserve"> here</t>
    </r>
  </si>
  <si>
    <t>Desmond Ridder LV</t>
  </si>
  <si>
    <t>Devontez Walker BAL</t>
  </si>
  <si>
    <t>T.J. Hockenson MIN</t>
  </si>
  <si>
    <t>Rasheen Ali BAL</t>
  </si>
  <si>
    <t>Tommy DeVito NYG</t>
  </si>
  <si>
    <t>Anthony Gould IND</t>
  </si>
  <si>
    <t>Dante Pettis NO</t>
  </si>
  <si>
    <t>D.J. Chark LAC</t>
  </si>
  <si>
    <t>DeeJay Dallas ARI</t>
  </si>
  <si>
    <t>Cam Grandy CIN</t>
  </si>
  <si>
    <t>George Holani SEA</t>
  </si>
  <si>
    <t>Mason Kinsey TEN</t>
  </si>
  <si>
    <t>Sincere McCormick LV</t>
  </si>
  <si>
    <t>Ben Skowronek PIT</t>
  </si>
  <si>
    <t>Kevin Austin NO</t>
  </si>
  <si>
    <t>River Cracraft MIA</t>
  </si>
  <si>
    <t>Tucker Fisk LAC</t>
  </si>
  <si>
    <t>Zay Jones ARI</t>
  </si>
  <si>
    <t>Terrace Marshall LV</t>
  </si>
  <si>
    <t>Bryce Oliver TEN</t>
  </si>
  <si>
    <t>Christopher Rodriguez WAS</t>
  </si>
  <si>
    <t>Tyler Scott CHI</t>
  </si>
  <si>
    <t>Carson Wentz KC</t>
  </si>
  <si>
    <t>Michael Woods CLE</t>
  </si>
  <si>
    <t>Sam Howell SEA</t>
  </si>
  <si>
    <t>Tyler Higbee LA</t>
  </si>
  <si>
    <t>Marquise Brown KC</t>
  </si>
  <si>
    <t>Michael Carter ARI</t>
  </si>
  <si>
    <t>Dan Chisena CAR</t>
  </si>
  <si>
    <t>Jermar Jefferson DET</t>
  </si>
  <si>
    <t>Blake Watson DEN</t>
  </si>
  <si>
    <t>Raheem Blackshear CAR</t>
  </si>
  <si>
    <t>Chris Blair ATL</t>
  </si>
  <si>
    <t>Jake Browning CIN</t>
  </si>
  <si>
    <t>Rakim Jarrett TB</t>
  </si>
  <si>
    <t>David Martin-Robinson TEN</t>
  </si>
  <si>
    <t>Deven Thompkins CAR</t>
  </si>
  <si>
    <t>Tanner McKee PHI</t>
  </si>
  <si>
    <t>Tyrell Shavers BUF</t>
  </si>
  <si>
    <t>Joshua Dobbs SF</t>
  </si>
  <si>
    <t>Devin Culp TB</t>
  </si>
  <si>
    <t>Keaton Mitchell BAL</t>
  </si>
  <si>
    <t>Clyde Edwards-Helaire NO</t>
  </si>
  <si>
    <t>Allen Robinson DET</t>
  </si>
  <si>
    <t>Tim Jones JAX</t>
  </si>
  <si>
    <t>Chris Manhertz NYG</t>
  </si>
  <si>
    <t>Anthony Miller BAL</t>
  </si>
  <si>
    <t>Chris Collier LV</t>
  </si>
  <si>
    <t>Tyrion Davis-Price PHI</t>
  </si>
  <si>
    <t>Reggie Gilliam BUF</t>
  </si>
  <si>
    <t>Trey Lance DAL</t>
  </si>
  <si>
    <t>Christian McCaffrey SF</t>
  </si>
  <si>
    <t>Jonathon Brooks CAR</t>
  </si>
  <si>
    <t>John FitzPatrick GB</t>
  </si>
  <si>
    <t>Jha'Quan Jackson TEN</t>
  </si>
  <si>
    <t>Quintin Morris BUF</t>
  </si>
  <si>
    <t>Jamari Thrash CLE</t>
  </si>
  <si>
    <t>Odell Beckham Jr. MIA</t>
  </si>
  <si>
    <t>Kadarius Toney CLE</t>
  </si>
  <si>
    <t>Dallin Holker NO</t>
  </si>
  <si>
    <t>Darrynton Evans CHI</t>
  </si>
  <si>
    <t>Collin Johnson CHI</t>
  </si>
  <si>
    <t>Ke'Shawn Vaughn SF</t>
  </si>
  <si>
    <t>Davis Allen LA</t>
  </si>
  <si>
    <t>Peyton Hendershot KC</t>
  </si>
  <si>
    <t>Ainias Smith PHI</t>
  </si>
  <si>
    <t>Kenny Yeboah NYJ</t>
  </si>
  <si>
    <t>Shane Zylstra DET</t>
  </si>
  <si>
    <t>Zach Davidson BUF</t>
  </si>
  <si>
    <t>Ross Dwelley ATL</t>
  </si>
  <si>
    <t>Cody White SEA</t>
  </si>
  <si>
    <t>Austin Trammell JAX</t>
  </si>
  <si>
    <t>Jaheim Bell NE</t>
  </si>
  <si>
    <t>Dalvin Cook DAL</t>
  </si>
  <si>
    <t>Jermaine Jackson NO</t>
  </si>
  <si>
    <t>Ramel Keyton LV</t>
  </si>
  <si>
    <t>Kendric Pryor CIN</t>
  </si>
  <si>
    <t>Ben VanSumeren PHI</t>
  </si>
  <si>
    <t>John Samuel Shenker LV</t>
  </si>
  <si>
    <t>Geoff Swaim CLE</t>
  </si>
  <si>
    <t>Isaiah Williams CIN</t>
  </si>
  <si>
    <t>Position</t>
  </si>
  <si>
    <r>
      <rPr>
        <rFont val="Arial"/>
        <color rgb="FF000000"/>
      </rPr>
      <t>Lamar Jackson</t>
    </r>
    <r>
      <rPr>
        <rFont val="Arial"/>
        <color theme="1"/>
      </rPr>
      <t xml:space="preserve"> BAL</t>
    </r>
  </si>
  <si>
    <t>QB</t>
  </si>
  <si>
    <r>
      <rPr>
        <rFont val="Arial"/>
        <color rgb="FF000000"/>
      </rPr>
      <t>Joe Burrow</t>
    </r>
    <r>
      <rPr>
        <rFont val="Arial"/>
        <color theme="1"/>
      </rPr>
      <t xml:space="preserve"> CIN</t>
    </r>
  </si>
  <si>
    <r>
      <rPr>
        <rFont val="Arial"/>
        <color rgb="FF000000"/>
      </rPr>
      <t>Baker Mayfield</t>
    </r>
    <r>
      <rPr>
        <rFont val="Arial"/>
        <color theme="1"/>
      </rPr>
      <t xml:space="preserve"> TB</t>
    </r>
  </si>
  <si>
    <r>
      <rPr>
        <rFont val="Arial"/>
        <color rgb="FF000000"/>
      </rPr>
      <t>Josh Allen</t>
    </r>
    <r>
      <rPr>
        <rFont val="Arial"/>
        <color theme="1"/>
      </rPr>
      <t xml:space="preserve"> BUF</t>
    </r>
  </si>
  <si>
    <r>
      <rPr>
        <rFont val="Arial"/>
        <color rgb="FF000000"/>
      </rPr>
      <t>Jayden Daniels</t>
    </r>
    <r>
      <rPr>
        <rFont val="Arial"/>
        <color theme="1"/>
      </rPr>
      <t xml:space="preserve"> WAS</t>
    </r>
  </si>
  <si>
    <r>
      <rPr>
        <rFont val="Arial"/>
        <color rgb="FF000000"/>
      </rPr>
      <t>Jared Goff</t>
    </r>
    <r>
      <rPr>
        <rFont val="Arial"/>
        <color theme="1"/>
      </rPr>
      <t xml:space="preserve"> DET</t>
    </r>
  </si>
  <si>
    <r>
      <rPr>
        <rFont val="Arial"/>
        <color rgb="FF000000"/>
      </rPr>
      <t>Sam Darnold</t>
    </r>
    <r>
      <rPr>
        <rFont val="Arial"/>
        <color theme="1"/>
      </rPr>
      <t xml:space="preserve"> MIN</t>
    </r>
  </si>
  <si>
    <r>
      <rPr>
        <rFont val="Arial"/>
        <color rgb="FF000000"/>
      </rPr>
      <t>Bo Nix</t>
    </r>
    <r>
      <rPr>
        <rFont val="Arial"/>
        <color theme="1"/>
      </rPr>
      <t xml:space="preserve"> DEN</t>
    </r>
  </si>
  <si>
    <r>
      <rPr>
        <rFont val="Arial"/>
        <color rgb="FF000000"/>
      </rPr>
      <t>Jalen Hurts</t>
    </r>
    <r>
      <rPr>
        <rFont val="Arial"/>
        <color theme="1"/>
      </rPr>
      <t xml:space="preserve"> PHI</t>
    </r>
  </si>
  <si>
    <r>
      <rPr>
        <rFont val="Arial"/>
        <color rgb="FF000000"/>
      </rPr>
      <t>Kyler Murray</t>
    </r>
    <r>
      <rPr>
        <rFont val="Arial"/>
        <color theme="1"/>
      </rPr>
      <t xml:space="preserve"> ARI</t>
    </r>
  </si>
  <si>
    <r>
      <rPr>
        <rFont val="Arial"/>
        <color rgb="FF000000"/>
      </rPr>
      <t>Justin Herbert</t>
    </r>
    <r>
      <rPr>
        <rFont val="Arial"/>
        <color theme="1"/>
      </rPr>
      <t xml:space="preserve"> LAC</t>
    </r>
  </si>
  <si>
    <r>
      <rPr>
        <rFont val="Arial"/>
        <color rgb="FF000000"/>
      </rPr>
      <t>Patrick Mahomes</t>
    </r>
    <r>
      <rPr>
        <rFont val="Arial"/>
        <color theme="1"/>
      </rPr>
      <t xml:space="preserve"> KC</t>
    </r>
  </si>
  <si>
    <r>
      <rPr>
        <rFont val="Arial"/>
        <color rgb="FF000000"/>
      </rPr>
      <t>Aaron Rodgers</t>
    </r>
    <r>
      <rPr>
        <rFont val="Arial"/>
        <color theme="1"/>
      </rPr>
      <t xml:space="preserve"> NYJ</t>
    </r>
  </si>
  <si>
    <r>
      <rPr>
        <rFont val="Arial"/>
        <color rgb="FF000000"/>
      </rPr>
      <t>Brock Purdy</t>
    </r>
    <r>
      <rPr>
        <rFont val="Arial"/>
        <color theme="1"/>
      </rPr>
      <t xml:space="preserve"> SF</t>
    </r>
  </si>
  <si>
    <r>
      <rPr>
        <rFont val="Arial"/>
        <color rgb="FF000000"/>
      </rPr>
      <t>Geno Smith</t>
    </r>
    <r>
      <rPr>
        <rFont val="Arial"/>
        <color theme="1"/>
      </rPr>
      <t xml:space="preserve"> SEA</t>
    </r>
  </si>
  <si>
    <r>
      <rPr>
        <rFont val="Arial"/>
        <color rgb="FF000000"/>
      </rPr>
      <t>Caleb Williams</t>
    </r>
    <r>
      <rPr>
        <rFont val="Arial"/>
        <color theme="1"/>
      </rPr>
      <t xml:space="preserve"> CHI</t>
    </r>
  </si>
  <si>
    <r>
      <rPr>
        <rFont val="Arial"/>
        <color rgb="FF000000"/>
      </rPr>
      <t>Jordan Love</t>
    </r>
    <r>
      <rPr>
        <rFont val="Arial"/>
        <color theme="1"/>
      </rPr>
      <t xml:space="preserve"> GB</t>
    </r>
  </si>
  <si>
    <r>
      <rPr>
        <rFont val="Arial"/>
        <color rgb="FF000000"/>
      </rPr>
      <t>C.J. Stroud</t>
    </r>
    <r>
      <rPr>
        <rFont val="Arial"/>
        <color theme="1"/>
      </rPr>
      <t xml:space="preserve"> HOU</t>
    </r>
  </si>
  <si>
    <r>
      <rPr>
        <rFont val="Arial"/>
        <color rgb="FF000000"/>
      </rPr>
      <t>Matthew Stafford</t>
    </r>
    <r>
      <rPr>
        <rFont val="Arial"/>
        <color theme="1"/>
      </rPr>
      <t xml:space="preserve"> LA</t>
    </r>
  </si>
  <si>
    <r>
      <rPr>
        <rFont val="Arial"/>
        <color rgb="FF000000"/>
      </rPr>
      <t>Tua Tagovailoa</t>
    </r>
    <r>
      <rPr>
        <rFont val="Arial"/>
        <color theme="1"/>
      </rPr>
      <t xml:space="preserve"> MIA</t>
    </r>
  </si>
  <si>
    <r>
      <rPr>
        <rFont val="Arial"/>
        <color rgb="FF000000"/>
      </rPr>
      <t>Bryce Young</t>
    </r>
    <r>
      <rPr>
        <rFont val="Arial"/>
        <color theme="1"/>
      </rPr>
      <t xml:space="preserve"> CAR</t>
    </r>
  </si>
  <si>
    <r>
      <rPr>
        <rFont val="Arial"/>
        <color rgb="FF000000"/>
      </rPr>
      <t>Kirk Cousins</t>
    </r>
    <r>
      <rPr>
        <rFont val="Arial"/>
        <color theme="1"/>
      </rPr>
      <t xml:space="preserve"> ATL</t>
    </r>
  </si>
  <si>
    <r>
      <rPr>
        <rFont val="Arial"/>
        <color rgb="FF000000"/>
      </rPr>
      <t>Drake Maye</t>
    </r>
    <r>
      <rPr>
        <rFont val="Arial"/>
        <color theme="1"/>
      </rPr>
      <t xml:space="preserve"> NE</t>
    </r>
  </si>
  <si>
    <r>
      <rPr>
        <rFont val="Arial"/>
        <color rgb="FF000000"/>
      </rPr>
      <t>Russell Wilson</t>
    </r>
    <r>
      <rPr>
        <rFont val="Arial"/>
        <color theme="1"/>
      </rPr>
      <t xml:space="preserve"> PIT</t>
    </r>
  </si>
  <si>
    <r>
      <rPr>
        <rFont val="Arial"/>
        <color rgb="FF000000"/>
      </rPr>
      <t>Derek Carr</t>
    </r>
    <r>
      <rPr>
        <rFont val="Arial"/>
        <color theme="1"/>
      </rPr>
      <t xml:space="preserve"> NO</t>
    </r>
  </si>
  <si>
    <r>
      <rPr>
        <rFont val="Arial"/>
        <color rgb="FF000000"/>
      </rPr>
      <t>Anthony Richardson</t>
    </r>
    <r>
      <rPr>
        <rFont val="Arial"/>
        <color theme="1"/>
      </rPr>
      <t xml:space="preserve"> IND</t>
    </r>
  </si>
  <si>
    <r>
      <rPr>
        <rFont val="Arial"/>
        <color rgb="FF000000"/>
      </rPr>
      <t>Trevor Lawrence</t>
    </r>
    <r>
      <rPr>
        <rFont val="Arial"/>
        <color theme="1"/>
      </rPr>
      <t xml:space="preserve"> JAX</t>
    </r>
  </si>
  <si>
    <r>
      <rPr>
        <rFont val="Arial"/>
        <color rgb="FF000000"/>
      </rPr>
      <t>Jameis Winston</t>
    </r>
    <r>
      <rPr>
        <rFont val="Arial"/>
        <color theme="1"/>
      </rPr>
      <t xml:space="preserve"> CLE</t>
    </r>
  </si>
  <si>
    <r>
      <rPr>
        <rFont val="Arial"/>
        <color rgb="FF000000"/>
      </rPr>
      <t>Daniel Jones</t>
    </r>
    <r>
      <rPr>
        <rFont val="Arial"/>
        <color theme="1"/>
      </rPr>
      <t xml:space="preserve"> MIN</t>
    </r>
  </si>
  <si>
    <r>
      <rPr>
        <rFont val="Arial"/>
        <color rgb="FF000000"/>
      </rPr>
      <t>Will Levis</t>
    </r>
    <r>
      <rPr>
        <rFont val="Arial"/>
        <color theme="1"/>
      </rPr>
      <t xml:space="preserve"> TEN</t>
    </r>
  </si>
  <si>
    <r>
      <rPr>
        <rFont val="Arial"/>
        <color rgb="FF000000"/>
      </rPr>
      <t>Dak Prescott</t>
    </r>
    <r>
      <rPr>
        <rFont val="Arial"/>
        <color theme="1"/>
      </rPr>
      <t xml:space="preserve"> DAL</t>
    </r>
  </si>
  <si>
    <r>
      <rPr>
        <rFont val="Arial"/>
        <color rgb="FF000000"/>
      </rPr>
      <t>Cooper Rush</t>
    </r>
    <r>
      <rPr>
        <rFont val="Arial"/>
        <color theme="1"/>
      </rPr>
      <t xml:space="preserve"> DAL</t>
    </r>
  </si>
  <si>
    <r>
      <rPr>
        <rFont val="Arial"/>
        <color rgb="FF000000"/>
      </rPr>
      <t>Joe Flacco</t>
    </r>
    <r>
      <rPr>
        <rFont val="Arial"/>
        <color theme="1"/>
      </rPr>
      <t xml:space="preserve"> IND</t>
    </r>
  </si>
  <si>
    <r>
      <rPr>
        <rFont val="Arial"/>
        <color rgb="FF000000"/>
      </rPr>
      <t>Justin Fields</t>
    </r>
    <r>
      <rPr>
        <rFont val="Arial"/>
        <color theme="1"/>
      </rPr>
      <t xml:space="preserve"> PIT</t>
    </r>
  </si>
  <si>
    <r>
      <rPr>
        <rFont val="Arial"/>
        <color rgb="FF000000"/>
      </rPr>
      <t>Gardner Minshew</t>
    </r>
    <r>
      <rPr>
        <rFont val="Arial"/>
        <color theme="1"/>
      </rPr>
      <t xml:space="preserve"> LV</t>
    </r>
  </si>
  <si>
    <r>
      <rPr>
        <rFont val="Arial"/>
        <color rgb="FF000000"/>
      </rPr>
      <t>Aidan O'Connell</t>
    </r>
    <r>
      <rPr>
        <rFont val="Arial"/>
        <color theme="1"/>
      </rPr>
      <t xml:space="preserve"> LV</t>
    </r>
  </si>
  <si>
    <r>
      <rPr>
        <rFont val="Arial"/>
        <color rgb="FF000000"/>
      </rPr>
      <t>Mason Rudolph</t>
    </r>
    <r>
      <rPr>
        <rFont val="Arial"/>
        <color theme="1"/>
      </rPr>
      <t xml:space="preserve"> TEN</t>
    </r>
  </si>
  <si>
    <r>
      <rPr>
        <rFont val="Arial"/>
        <color rgb="FF000000"/>
      </rPr>
      <t>Mac Jones</t>
    </r>
    <r>
      <rPr>
        <rFont val="Arial"/>
        <color theme="1"/>
      </rPr>
      <t xml:space="preserve"> JAX</t>
    </r>
  </si>
  <si>
    <r>
      <rPr>
        <rFont val="Arial"/>
        <color rgb="FF000000"/>
      </rPr>
      <t>Drew Lock</t>
    </r>
    <r>
      <rPr>
        <rFont val="Arial"/>
        <color theme="1"/>
      </rPr>
      <t xml:space="preserve"> NYG</t>
    </r>
  </si>
  <si>
    <r>
      <rPr>
        <rFont val="Arial"/>
        <color rgb="FF000000"/>
      </rPr>
      <t>Deshaun Watson</t>
    </r>
    <r>
      <rPr>
        <rFont val="Arial"/>
        <color theme="1"/>
      </rPr>
      <t xml:space="preserve"> CLE</t>
    </r>
  </si>
  <si>
    <r>
      <rPr>
        <rFont val="Arial"/>
        <color rgb="FF000000"/>
      </rPr>
      <t>Spencer Rattler</t>
    </r>
    <r>
      <rPr>
        <rFont val="Arial"/>
        <color theme="1"/>
      </rPr>
      <t xml:space="preserve"> NO</t>
    </r>
  </si>
  <si>
    <r>
      <rPr>
        <rFont val="Arial"/>
        <color rgb="FF000000"/>
      </rPr>
      <t>Andy Dalton</t>
    </r>
    <r>
      <rPr>
        <rFont val="Arial"/>
        <color theme="1"/>
      </rPr>
      <t xml:space="preserve"> CAR</t>
    </r>
  </si>
  <si>
    <r>
      <rPr>
        <rFont val="Arial"/>
        <color rgb="FF000000"/>
      </rPr>
      <t>Tyler Huntley</t>
    </r>
    <r>
      <rPr>
        <rFont val="Arial"/>
        <color theme="1"/>
      </rPr>
      <t xml:space="preserve"> MIA</t>
    </r>
  </si>
  <si>
    <r>
      <rPr>
        <rFont val="Arial"/>
        <color rgb="FF000000"/>
      </rPr>
      <t>Malik Willis</t>
    </r>
    <r>
      <rPr>
        <rFont val="Arial"/>
        <color theme="1"/>
      </rPr>
      <t xml:space="preserve"> GB</t>
    </r>
  </si>
  <si>
    <r>
      <rPr>
        <rFont val="Arial"/>
        <color rgb="FF000000"/>
      </rPr>
      <t>Marcus Mariota</t>
    </r>
    <r>
      <rPr>
        <rFont val="Arial"/>
        <color theme="1"/>
      </rPr>
      <t xml:space="preserve"> WAS</t>
    </r>
  </si>
  <si>
    <r>
      <rPr>
        <rFont val="Arial"/>
        <color rgb="FF000000"/>
      </rPr>
      <t>Michael Penix</t>
    </r>
    <r>
      <rPr>
        <rFont val="Arial"/>
        <color theme="1"/>
      </rPr>
      <t xml:space="preserve"> ATL</t>
    </r>
  </si>
  <si>
    <r>
      <rPr>
        <rFont val="Arial"/>
        <color rgb="FF000000"/>
      </rPr>
      <t>Jacoby Brissett</t>
    </r>
    <r>
      <rPr>
        <rFont val="Arial"/>
        <color theme="1"/>
      </rPr>
      <t xml:space="preserve"> NE</t>
    </r>
  </si>
  <si>
    <r>
      <rPr>
        <rFont val="Arial"/>
        <color rgb="FF000000"/>
      </rPr>
      <t>Tanner McKee</t>
    </r>
    <r>
      <rPr>
        <rFont val="Arial"/>
        <color theme="1"/>
      </rPr>
      <t xml:space="preserve"> PHI</t>
    </r>
  </si>
  <si>
    <r>
      <rPr>
        <rFont val="Arial"/>
        <color rgb="FF000000"/>
      </rPr>
      <t>Joshua Dobbs</t>
    </r>
    <r>
      <rPr>
        <rFont val="Arial"/>
        <color theme="1"/>
      </rPr>
      <t xml:space="preserve"> SF</t>
    </r>
  </si>
  <si>
    <r>
      <rPr>
        <rFont val="Arial"/>
        <color rgb="FF000000"/>
      </rPr>
      <t>Kenny Pickett</t>
    </r>
    <r>
      <rPr>
        <rFont val="Arial"/>
        <color theme="1"/>
      </rPr>
      <t xml:space="preserve"> PHI</t>
    </r>
  </si>
  <si>
    <r>
      <rPr>
        <rFont val="Arial"/>
        <color rgb="FF000000"/>
      </rPr>
      <t>Desmond Ridder</t>
    </r>
    <r>
      <rPr>
        <rFont val="Arial"/>
        <color theme="1"/>
      </rPr>
      <t xml:space="preserve"> LV</t>
    </r>
  </si>
  <si>
    <r>
      <rPr>
        <rFont val="Arial"/>
        <color rgb="FF000000"/>
      </rPr>
      <t>Tyrod Taylor</t>
    </r>
    <r>
      <rPr>
        <rFont val="Arial"/>
        <color theme="1"/>
      </rPr>
      <t xml:space="preserve"> NYJ</t>
    </r>
  </si>
  <si>
    <r>
      <rPr>
        <rFont val="Arial"/>
        <color rgb="FF000000"/>
      </rPr>
      <t>Jimmy Garoppolo</t>
    </r>
    <r>
      <rPr>
        <rFont val="Arial"/>
        <color theme="1"/>
      </rPr>
      <t xml:space="preserve"> LA</t>
    </r>
  </si>
  <si>
    <r>
      <rPr>
        <rFont val="Arial"/>
        <color rgb="FF000000"/>
      </rPr>
      <t>Joe Milton</t>
    </r>
    <r>
      <rPr>
        <rFont val="Arial"/>
        <color theme="1"/>
      </rPr>
      <t xml:space="preserve"> NE</t>
    </r>
  </si>
  <si>
    <r>
      <rPr>
        <rFont val="Arial"/>
        <color rgb="FF000000"/>
      </rPr>
      <t>Mitchell Trubisky</t>
    </r>
    <r>
      <rPr>
        <rFont val="Arial"/>
        <color theme="1"/>
      </rPr>
      <t xml:space="preserve"> BUF</t>
    </r>
  </si>
  <si>
    <r>
      <rPr>
        <rFont val="Arial"/>
        <color rgb="FF000000"/>
      </rPr>
      <t>Tim Boyle</t>
    </r>
    <r>
      <rPr>
        <rFont val="Arial"/>
        <color theme="1"/>
      </rPr>
      <t xml:space="preserve"> NYG</t>
    </r>
  </si>
  <si>
    <r>
      <rPr>
        <rFont val="Arial"/>
        <color rgb="FF000000"/>
      </rPr>
      <t>Tommy DeVito</t>
    </r>
    <r>
      <rPr>
        <rFont val="Arial"/>
        <color theme="1"/>
      </rPr>
      <t xml:space="preserve"> NYG</t>
    </r>
  </si>
  <si>
    <r>
      <rPr>
        <rFont val="Arial"/>
        <color rgb="FF000000"/>
      </rPr>
      <t>Jake Haener</t>
    </r>
    <r>
      <rPr>
        <rFont val="Arial"/>
        <color theme="1"/>
      </rPr>
      <t xml:space="preserve"> NO</t>
    </r>
  </si>
  <si>
    <r>
      <rPr>
        <rFont val="Arial"/>
        <color rgb="FF000000"/>
      </rPr>
      <t>Dorian Thompson-Robinson</t>
    </r>
    <r>
      <rPr>
        <rFont val="Arial"/>
        <color theme="1"/>
      </rPr>
      <t xml:space="preserve"> CLE</t>
    </r>
  </si>
  <si>
    <r>
      <rPr>
        <rFont val="Arial"/>
        <color rgb="FF000000"/>
      </rPr>
      <t>Trey Lance</t>
    </r>
    <r>
      <rPr>
        <rFont val="Arial"/>
        <color theme="1"/>
      </rPr>
      <t xml:space="preserve"> DAL</t>
    </r>
  </si>
  <si>
    <r>
      <rPr>
        <rFont val="Arial"/>
        <color rgb="FF000000"/>
      </rPr>
      <t>Davis Mills</t>
    </r>
    <r>
      <rPr>
        <rFont val="Arial"/>
        <color theme="1"/>
      </rPr>
      <t xml:space="preserve"> HOU</t>
    </r>
  </si>
  <si>
    <r>
      <rPr>
        <rFont val="Arial"/>
        <color rgb="FF000000"/>
      </rPr>
      <t>Brandon Allen</t>
    </r>
    <r>
      <rPr>
        <rFont val="Arial"/>
        <color theme="1"/>
      </rPr>
      <t xml:space="preserve"> SF</t>
    </r>
  </si>
  <si>
    <r>
      <rPr>
        <rFont val="Arial"/>
        <color rgb="FF000000"/>
      </rPr>
      <t>Bailey Zappe</t>
    </r>
    <r>
      <rPr>
        <rFont val="Arial"/>
        <color theme="1"/>
      </rPr>
      <t xml:space="preserve"> CLE</t>
    </r>
  </si>
  <si>
    <r>
      <rPr>
        <rFont val="Arial"/>
        <color rgb="FF000000"/>
      </rPr>
      <t>Skylar Thompson</t>
    </r>
    <r>
      <rPr>
        <rFont val="Arial"/>
        <color theme="1"/>
      </rPr>
      <t xml:space="preserve"> MIA</t>
    </r>
  </si>
  <si>
    <r>
      <rPr>
        <rFont val="Arial"/>
        <color rgb="FF000000"/>
      </rPr>
      <t>Carson Wentz</t>
    </r>
    <r>
      <rPr>
        <rFont val="Arial"/>
        <color theme="1"/>
      </rPr>
      <t xml:space="preserve"> KC</t>
    </r>
  </si>
  <si>
    <r>
      <rPr>
        <rFont val="Arial"/>
        <color rgb="FF000000"/>
      </rPr>
      <t>Taylor Heinicke</t>
    </r>
    <r>
      <rPr>
        <rFont val="Arial"/>
        <color theme="1"/>
      </rPr>
      <t xml:space="preserve"> LAC</t>
    </r>
  </si>
  <si>
    <r>
      <rPr>
        <rFont val="Arial"/>
        <color rgb="FF000000"/>
      </rPr>
      <t>Hendon Hooker</t>
    </r>
    <r>
      <rPr>
        <rFont val="Arial"/>
        <color theme="1"/>
      </rPr>
      <t xml:space="preserve"> DET</t>
    </r>
  </si>
  <si>
    <r>
      <rPr>
        <rFont val="Arial"/>
        <color rgb="FF000000"/>
      </rPr>
      <t>Mike White</t>
    </r>
    <r>
      <rPr>
        <rFont val="Arial"/>
        <color theme="1"/>
      </rPr>
      <t xml:space="preserve"> BUF</t>
    </r>
  </si>
  <si>
    <r>
      <rPr>
        <rFont val="Arial"/>
        <color rgb="FF000000"/>
      </rPr>
      <t>Kyle Allen</t>
    </r>
    <r>
      <rPr>
        <rFont val="Arial"/>
        <color theme="1"/>
      </rPr>
      <t xml:space="preserve"> PIT</t>
    </r>
  </si>
  <si>
    <r>
      <rPr>
        <rFont val="Arial"/>
        <color rgb="FF000000"/>
      </rPr>
      <t>Tyson Bagent</t>
    </r>
    <r>
      <rPr>
        <rFont val="Arial"/>
        <color theme="1"/>
      </rPr>
      <t xml:space="preserve"> CHI</t>
    </r>
  </si>
  <si>
    <r>
      <rPr>
        <rFont val="Arial"/>
        <color rgb="FF000000"/>
      </rPr>
      <t>Jake Browning</t>
    </r>
    <r>
      <rPr>
        <rFont val="Arial"/>
        <color theme="1"/>
      </rPr>
      <t xml:space="preserve"> CIN</t>
    </r>
  </si>
  <si>
    <r>
      <rPr>
        <rFont val="Arial"/>
        <color rgb="FF000000"/>
      </rPr>
      <t>Josh Johnson</t>
    </r>
    <r>
      <rPr>
        <rFont val="Arial"/>
        <color theme="1"/>
      </rPr>
      <t xml:space="preserve"> BAL</t>
    </r>
  </si>
  <si>
    <r>
      <rPr>
        <rFont val="Arial"/>
        <color rgb="FF000000"/>
      </rPr>
      <t>Nick Mullens</t>
    </r>
    <r>
      <rPr>
        <rFont val="Arial"/>
        <color theme="1"/>
      </rPr>
      <t xml:space="preserve"> MIN</t>
    </r>
  </si>
  <si>
    <r>
      <rPr>
        <rFont val="Arial"/>
        <color rgb="FF000000"/>
      </rPr>
      <t>Chris Oladokun</t>
    </r>
    <r>
      <rPr>
        <rFont val="Arial"/>
        <color theme="1"/>
      </rPr>
      <t xml:space="preserve"> KC</t>
    </r>
  </si>
  <si>
    <r>
      <rPr>
        <rFont val="Arial"/>
        <color rgb="FF000000"/>
      </rPr>
      <t>Jarrett Stidham</t>
    </r>
    <r>
      <rPr>
        <rFont val="Arial"/>
        <color theme="1"/>
      </rPr>
      <t xml:space="preserve"> DEN</t>
    </r>
  </si>
  <si>
    <r>
      <rPr>
        <rFont val="Arial"/>
        <color rgb="FF000000"/>
      </rPr>
      <t>Kyle Trask</t>
    </r>
    <r>
      <rPr>
        <rFont val="Arial"/>
        <color theme="1"/>
      </rPr>
      <t xml:space="preserve"> TB</t>
    </r>
  </si>
  <si>
    <r>
      <rPr>
        <rFont val="Arial"/>
        <color rgb="FF000000"/>
      </rPr>
      <t>Clayton Tune</t>
    </r>
    <r>
      <rPr>
        <rFont val="Arial"/>
        <color theme="1"/>
      </rPr>
      <t xml:space="preserve"> ARI</t>
    </r>
  </si>
  <si>
    <r>
      <rPr>
        <rFont val="Arial"/>
        <color rgb="FF000000"/>
      </rPr>
      <t>Sam Howell</t>
    </r>
    <r>
      <rPr>
        <rFont val="Arial"/>
        <color theme="1"/>
      </rPr>
      <t xml:space="preserve"> SEA</t>
    </r>
  </si>
  <si>
    <r>
      <rPr>
        <rFont val="Arial"/>
        <color rgb="FF000000"/>
      </rPr>
      <t>Saquon Barkley</t>
    </r>
    <r>
      <rPr>
        <rFont val="Arial"/>
        <color theme="1"/>
      </rPr>
      <t xml:space="preserve"> PHI</t>
    </r>
  </si>
  <si>
    <t>RB</t>
  </si>
  <si>
    <r>
      <rPr>
        <rFont val="Arial"/>
        <color rgb="FF000000"/>
      </rPr>
      <t>Derrick Henry</t>
    </r>
    <r>
      <rPr>
        <rFont val="Arial"/>
        <color theme="1"/>
      </rPr>
      <t xml:space="preserve"> BAL</t>
    </r>
  </si>
  <si>
    <r>
      <rPr>
        <rFont val="Arial"/>
        <color rgb="FF000000"/>
      </rPr>
      <t>Jahmyr Gibbs</t>
    </r>
    <r>
      <rPr>
        <rFont val="Arial"/>
        <color theme="1"/>
      </rPr>
      <t xml:space="preserve"> DET</t>
    </r>
  </si>
  <si>
    <r>
      <rPr>
        <rFont val="Arial"/>
        <color rgb="FF000000"/>
      </rPr>
      <t>Bijan Robinson</t>
    </r>
    <r>
      <rPr>
        <rFont val="Arial"/>
        <color theme="1"/>
      </rPr>
      <t xml:space="preserve"> ATL</t>
    </r>
  </si>
  <si>
    <r>
      <rPr>
        <rFont val="Arial"/>
        <color rgb="FF000000"/>
      </rPr>
      <t>Josh Jacobs</t>
    </r>
    <r>
      <rPr>
        <rFont val="Arial"/>
        <color theme="1"/>
      </rPr>
      <t xml:space="preserve"> GB</t>
    </r>
  </si>
  <si>
    <r>
      <rPr>
        <rFont val="Arial"/>
        <color rgb="FF000000"/>
      </rPr>
      <t>Kyren Williams</t>
    </r>
    <r>
      <rPr>
        <rFont val="Arial"/>
        <color theme="1"/>
      </rPr>
      <t xml:space="preserve"> LA</t>
    </r>
  </si>
  <si>
    <r>
      <rPr>
        <rFont val="Arial"/>
        <color rgb="FF000000"/>
      </rPr>
      <t>James Cook</t>
    </r>
    <r>
      <rPr>
        <rFont val="Arial"/>
        <color theme="1"/>
      </rPr>
      <t xml:space="preserve"> BUF</t>
    </r>
  </si>
  <si>
    <r>
      <rPr>
        <rFont val="Arial"/>
        <color rgb="FF000000"/>
      </rPr>
      <t>Jonathan Taylor</t>
    </r>
    <r>
      <rPr>
        <rFont val="Arial"/>
        <color theme="1"/>
      </rPr>
      <t xml:space="preserve"> IND</t>
    </r>
  </si>
  <si>
    <r>
      <rPr>
        <rFont val="Arial"/>
        <color rgb="FF000000"/>
      </rPr>
      <t>De'Von Achane</t>
    </r>
    <r>
      <rPr>
        <rFont val="Arial"/>
        <color theme="1"/>
      </rPr>
      <t xml:space="preserve"> MIA</t>
    </r>
  </si>
  <si>
    <r>
      <rPr>
        <rFont val="Arial"/>
        <color rgb="FF000000"/>
      </rPr>
      <t>James Conner</t>
    </r>
    <r>
      <rPr>
        <rFont val="Arial"/>
        <color theme="1"/>
      </rPr>
      <t xml:space="preserve"> ARI</t>
    </r>
  </si>
  <si>
    <r>
      <rPr>
        <rFont val="Arial"/>
        <color rgb="FF000000"/>
      </rPr>
      <t>Chuba Hubbard</t>
    </r>
    <r>
      <rPr>
        <rFont val="Arial"/>
        <color theme="1"/>
      </rPr>
      <t xml:space="preserve"> CAR</t>
    </r>
  </si>
  <si>
    <r>
      <rPr>
        <rFont val="Arial"/>
        <color rgb="FF000000"/>
      </rPr>
      <t>Joe Mixon</t>
    </r>
    <r>
      <rPr>
        <rFont val="Arial"/>
        <color theme="1"/>
      </rPr>
      <t xml:space="preserve"> HOU</t>
    </r>
  </si>
  <si>
    <r>
      <rPr>
        <rFont val="Arial"/>
        <color rgb="FF000000"/>
      </rPr>
      <t>Chase Brown</t>
    </r>
    <r>
      <rPr>
        <rFont val="Arial"/>
        <color theme="1"/>
      </rPr>
      <t xml:space="preserve"> CIN</t>
    </r>
  </si>
  <si>
    <r>
      <rPr>
        <rFont val="Arial"/>
        <color rgb="FF000000"/>
      </rPr>
      <t>Mar'Keise Irving</t>
    </r>
    <r>
      <rPr>
        <rFont val="Arial"/>
        <color theme="1"/>
      </rPr>
      <t xml:space="preserve"> TB</t>
    </r>
  </si>
  <si>
    <r>
      <rPr>
        <rFont val="Arial"/>
        <color rgb="FF000000"/>
      </rPr>
      <t>Alvin Kamara</t>
    </r>
    <r>
      <rPr>
        <rFont val="Arial"/>
        <color theme="1"/>
      </rPr>
      <t xml:space="preserve"> NO</t>
    </r>
  </si>
  <si>
    <r>
      <rPr>
        <rFont val="Arial"/>
        <color rgb="FF000000"/>
      </rPr>
      <t>David Montgomery</t>
    </r>
    <r>
      <rPr>
        <rFont val="Arial"/>
        <color theme="1"/>
      </rPr>
      <t xml:space="preserve"> DET</t>
    </r>
  </si>
  <si>
    <r>
      <rPr>
        <rFont val="Arial"/>
        <color rgb="FF000000"/>
      </rPr>
      <t>Aaron Jones</t>
    </r>
    <r>
      <rPr>
        <rFont val="Arial"/>
        <color theme="1"/>
      </rPr>
      <t xml:space="preserve"> MIN</t>
    </r>
  </si>
  <si>
    <r>
      <rPr>
        <rFont val="Arial"/>
        <color rgb="FF000000"/>
      </rPr>
      <t>Breece Hall</t>
    </r>
    <r>
      <rPr>
        <rFont val="Arial"/>
        <color theme="1"/>
      </rPr>
      <t xml:space="preserve"> NYJ</t>
    </r>
  </si>
  <si>
    <r>
      <rPr>
        <rFont val="Arial"/>
        <color rgb="FF000000"/>
      </rPr>
      <t>D'Andre Swift</t>
    </r>
    <r>
      <rPr>
        <rFont val="Arial"/>
        <color theme="1"/>
      </rPr>
      <t xml:space="preserve"> CHI</t>
    </r>
  </si>
  <si>
    <r>
      <rPr>
        <rFont val="Arial"/>
        <color rgb="FF000000"/>
      </rPr>
      <t>Najee Harris</t>
    </r>
    <r>
      <rPr>
        <rFont val="Arial"/>
        <color theme="1"/>
      </rPr>
      <t xml:space="preserve"> PIT</t>
    </r>
  </si>
  <si>
    <r>
      <rPr>
        <rFont val="Arial"/>
        <color rgb="FF000000"/>
      </rPr>
      <t>J.K. Dobbins</t>
    </r>
    <r>
      <rPr>
        <rFont val="Arial"/>
        <color theme="1"/>
      </rPr>
      <t xml:space="preserve"> LAC</t>
    </r>
  </si>
  <si>
    <r>
      <rPr>
        <rFont val="Arial"/>
        <color rgb="FF000000"/>
      </rPr>
      <t>Tony Pollard</t>
    </r>
    <r>
      <rPr>
        <rFont val="Arial"/>
        <color theme="1"/>
      </rPr>
      <t xml:space="preserve"> TEN</t>
    </r>
  </si>
  <si>
    <r>
      <rPr>
        <rFont val="Arial"/>
        <color rgb="FF000000"/>
      </rPr>
      <t>Rico Dowdle</t>
    </r>
    <r>
      <rPr>
        <rFont val="Arial"/>
        <color theme="1"/>
      </rPr>
      <t xml:space="preserve"> DAL</t>
    </r>
  </si>
  <si>
    <r>
      <rPr>
        <rFont val="Arial"/>
        <color rgb="FF000000"/>
      </rPr>
      <t>Rachaad White</t>
    </r>
    <r>
      <rPr>
        <rFont val="Arial"/>
        <color theme="1"/>
      </rPr>
      <t xml:space="preserve"> TB</t>
    </r>
  </si>
  <si>
    <r>
      <rPr>
        <rFont val="Arial"/>
        <color rgb="FF000000"/>
      </rPr>
      <t>Rhamondre Stevenson</t>
    </r>
    <r>
      <rPr>
        <rFont val="Arial"/>
        <color theme="1"/>
      </rPr>
      <t xml:space="preserve"> NE</t>
    </r>
  </si>
  <si>
    <r>
      <rPr>
        <rFont val="Arial"/>
        <color rgb="FF000000"/>
      </rPr>
      <t>Brian Robinson</t>
    </r>
    <r>
      <rPr>
        <rFont val="Arial"/>
        <color theme="1"/>
      </rPr>
      <t xml:space="preserve"> WAS</t>
    </r>
  </si>
  <si>
    <r>
      <rPr>
        <rFont val="Arial"/>
        <color rgb="FF000000"/>
      </rPr>
      <t>Zach Charbonnet</t>
    </r>
    <r>
      <rPr>
        <rFont val="Arial"/>
        <color theme="1"/>
      </rPr>
      <t xml:space="preserve"> SEA</t>
    </r>
  </si>
  <si>
    <r>
      <rPr>
        <rFont val="Arial"/>
        <color rgb="FF000000"/>
      </rPr>
      <t>Tyrone Tracy</t>
    </r>
    <r>
      <rPr>
        <rFont val="Arial"/>
        <color theme="1"/>
      </rPr>
      <t xml:space="preserve"> NYG</t>
    </r>
  </si>
  <si>
    <r>
      <rPr>
        <rFont val="Arial"/>
        <color rgb="FF000000"/>
      </rPr>
      <t>Kenneth Walker</t>
    </r>
    <r>
      <rPr>
        <rFont val="Arial"/>
        <color theme="1"/>
      </rPr>
      <t xml:space="preserve"> SEA</t>
    </r>
  </si>
  <si>
    <r>
      <rPr>
        <rFont val="Arial"/>
        <color rgb="FF000000"/>
      </rPr>
      <t>Kareem Hunt</t>
    </r>
    <r>
      <rPr>
        <rFont val="Arial"/>
        <color theme="1"/>
      </rPr>
      <t xml:space="preserve"> KC</t>
    </r>
  </si>
  <si>
    <r>
      <rPr>
        <rFont val="Arial"/>
        <color rgb="FF000000"/>
      </rPr>
      <t>Cartavious Bigsby</t>
    </r>
    <r>
      <rPr>
        <rFont val="Arial"/>
        <color theme="1"/>
      </rPr>
      <t xml:space="preserve"> JAX</t>
    </r>
  </si>
  <si>
    <r>
      <rPr>
        <rFont val="Arial"/>
        <color rgb="FF000000"/>
      </rPr>
      <t>Jordan Mason</t>
    </r>
    <r>
      <rPr>
        <rFont val="Arial"/>
        <color theme="1"/>
      </rPr>
      <t xml:space="preserve"> SF</t>
    </r>
  </si>
  <si>
    <r>
      <rPr>
        <rFont val="Arial"/>
        <color rgb="FF000000"/>
      </rPr>
      <t>Javonte Williams</t>
    </r>
    <r>
      <rPr>
        <rFont val="Arial"/>
        <color theme="1"/>
      </rPr>
      <t xml:space="preserve"> DEN</t>
    </r>
  </si>
  <si>
    <r>
      <rPr>
        <rFont val="Arial"/>
        <color rgb="FF000000"/>
      </rPr>
      <t>Alexander Mattison</t>
    </r>
    <r>
      <rPr>
        <rFont val="Arial"/>
        <color theme="1"/>
      </rPr>
      <t xml:space="preserve"> LV</t>
    </r>
  </si>
  <si>
    <r>
      <rPr>
        <rFont val="Arial"/>
        <color rgb="FF000000"/>
      </rPr>
      <t>Re'Mahn Davis</t>
    </r>
    <r>
      <rPr>
        <rFont val="Arial"/>
        <color theme="1"/>
      </rPr>
      <t xml:space="preserve"> BUF</t>
    </r>
  </si>
  <si>
    <r>
      <rPr>
        <rFont val="Arial"/>
        <color rgb="FF000000"/>
      </rPr>
      <t>Austin Ekeler</t>
    </r>
    <r>
      <rPr>
        <rFont val="Arial"/>
        <color theme="1"/>
      </rPr>
      <t xml:space="preserve"> WAS</t>
    </r>
  </si>
  <si>
    <r>
      <rPr>
        <rFont val="Arial"/>
        <color rgb="FF000000"/>
      </rPr>
      <t>Jerome Ford</t>
    </r>
    <r>
      <rPr>
        <rFont val="Arial"/>
        <color theme="1"/>
      </rPr>
      <t xml:space="preserve"> CLE</t>
    </r>
  </si>
  <si>
    <r>
      <rPr>
        <rFont val="Arial"/>
        <color rgb="FF000000"/>
      </rPr>
      <t>Tyler Allgeier</t>
    </r>
    <r>
      <rPr>
        <rFont val="Arial"/>
        <color theme="1"/>
      </rPr>
      <t xml:space="preserve"> ATL</t>
    </r>
  </si>
  <si>
    <r>
      <rPr>
        <rFont val="Arial"/>
        <color rgb="FF000000"/>
      </rPr>
      <t>Travis Etienne</t>
    </r>
    <r>
      <rPr>
        <rFont val="Arial"/>
        <color theme="1"/>
      </rPr>
      <t xml:space="preserve"> JAX</t>
    </r>
  </si>
  <si>
    <r>
      <rPr>
        <rFont val="Arial"/>
        <color rgb="FF000000"/>
      </rPr>
      <t>Emanuel Wilson</t>
    </r>
    <r>
      <rPr>
        <rFont val="Arial"/>
        <color theme="1"/>
      </rPr>
      <t xml:space="preserve"> GB</t>
    </r>
  </si>
  <si>
    <r>
      <rPr>
        <rFont val="Arial"/>
        <color rgb="FF000000"/>
      </rPr>
      <t>Ameer Abdullah</t>
    </r>
    <r>
      <rPr>
        <rFont val="Arial"/>
        <color theme="1"/>
      </rPr>
      <t xml:space="preserve"> LV</t>
    </r>
  </si>
  <si>
    <r>
      <rPr>
        <rFont val="Arial"/>
        <color rgb="FF000000"/>
      </rPr>
      <t>Justice Hill</t>
    </r>
    <r>
      <rPr>
        <rFont val="Arial"/>
        <color theme="1"/>
      </rPr>
      <t xml:space="preserve"> BAL</t>
    </r>
  </si>
  <si>
    <r>
      <rPr>
        <rFont val="Arial"/>
        <color rgb="FF000000"/>
      </rPr>
      <t>Tyjae Spears</t>
    </r>
    <r>
      <rPr>
        <rFont val="Arial"/>
        <color theme="1"/>
      </rPr>
      <t xml:space="preserve"> TEN</t>
    </r>
  </si>
  <si>
    <r>
      <rPr>
        <rFont val="Arial"/>
        <color rgb="FF000000"/>
      </rPr>
      <t>Jaylen Warren</t>
    </r>
    <r>
      <rPr>
        <rFont val="Arial"/>
        <color theme="1"/>
      </rPr>
      <t xml:space="preserve"> PIT</t>
    </r>
  </si>
  <si>
    <r>
      <rPr>
        <rFont val="Arial"/>
        <color rgb="FF000000"/>
      </rPr>
      <t>Isaac Guerendo</t>
    </r>
    <r>
      <rPr>
        <rFont val="Arial"/>
        <color theme="1"/>
      </rPr>
      <t xml:space="preserve"> SF</t>
    </r>
  </si>
  <si>
    <r>
      <rPr>
        <rFont val="Arial"/>
        <color rgb="FF000000"/>
      </rPr>
      <t>Cam Akers</t>
    </r>
    <r>
      <rPr>
        <rFont val="Arial"/>
        <color theme="1"/>
      </rPr>
      <t xml:space="preserve"> MIN</t>
    </r>
  </si>
  <si>
    <r>
      <rPr>
        <rFont val="Arial"/>
        <color rgb="FF000000"/>
      </rPr>
      <t>Devin Singletary</t>
    </r>
    <r>
      <rPr>
        <rFont val="Arial"/>
        <color theme="1"/>
      </rPr>
      <t xml:space="preserve"> NYG</t>
    </r>
  </si>
  <si>
    <r>
      <rPr>
        <rFont val="Arial"/>
        <color rgb="FF000000"/>
      </rPr>
      <t>Antonio Gibson</t>
    </r>
    <r>
      <rPr>
        <rFont val="Arial"/>
        <color theme="1"/>
      </rPr>
      <t xml:space="preserve"> NE</t>
    </r>
  </si>
  <si>
    <r>
      <rPr>
        <rFont val="Arial"/>
        <color rgb="FF000000"/>
      </rPr>
      <t>Ty Johnson</t>
    </r>
    <r>
      <rPr>
        <rFont val="Arial"/>
        <color theme="1"/>
      </rPr>
      <t xml:space="preserve"> BUF</t>
    </r>
  </si>
  <si>
    <r>
      <rPr>
        <rFont val="Arial"/>
        <color rgb="FF000000"/>
      </rPr>
      <t>Jaleel McLaughlin</t>
    </r>
    <r>
      <rPr>
        <rFont val="Arial"/>
        <color theme="1"/>
      </rPr>
      <t xml:space="preserve"> DEN</t>
    </r>
  </si>
  <si>
    <r>
      <rPr>
        <rFont val="Arial"/>
        <color rgb="FF000000"/>
      </rPr>
      <t>Nick Chubb</t>
    </r>
    <r>
      <rPr>
        <rFont val="Arial"/>
        <color theme="1"/>
      </rPr>
      <t xml:space="preserve"> CLE</t>
    </r>
  </si>
  <si>
    <r>
      <rPr>
        <rFont val="Arial"/>
        <color rgb="FF000000"/>
      </rPr>
      <t>Gus Edwards</t>
    </r>
    <r>
      <rPr>
        <rFont val="Arial"/>
        <color theme="1"/>
      </rPr>
      <t xml:space="preserve"> LAC</t>
    </r>
  </si>
  <si>
    <r>
      <rPr>
        <rFont val="Arial"/>
        <color rgb="FF000000"/>
      </rPr>
      <t>Roschon Johnson</t>
    </r>
    <r>
      <rPr>
        <rFont val="Arial"/>
        <color theme="1"/>
      </rPr>
      <t xml:space="preserve"> CHI</t>
    </r>
  </si>
  <si>
    <r>
      <rPr>
        <rFont val="Arial"/>
        <color rgb="FF000000"/>
      </rPr>
      <t>Braelon Allen</t>
    </r>
    <r>
      <rPr>
        <rFont val="Arial"/>
        <color theme="1"/>
      </rPr>
      <t xml:space="preserve"> NYJ</t>
    </r>
  </si>
  <si>
    <r>
      <rPr>
        <rFont val="Arial"/>
        <color rgb="FF000000"/>
      </rPr>
      <t>Zack Moss</t>
    </r>
    <r>
      <rPr>
        <rFont val="Arial"/>
        <color theme="1"/>
      </rPr>
      <t xml:space="preserve"> CIN</t>
    </r>
  </si>
  <si>
    <r>
      <rPr>
        <rFont val="Arial"/>
        <color rgb="FF000000"/>
      </rPr>
      <t>Sean Tucker</t>
    </r>
    <r>
      <rPr>
        <rFont val="Arial"/>
        <color theme="1"/>
      </rPr>
      <t xml:space="preserve"> TB</t>
    </r>
  </si>
  <si>
    <r>
      <rPr>
        <rFont val="Arial"/>
        <color rgb="FF000000"/>
      </rPr>
      <t>Jeremy McNichols</t>
    </r>
    <r>
      <rPr>
        <rFont val="Arial"/>
        <color theme="1"/>
      </rPr>
      <t xml:space="preserve"> WAS</t>
    </r>
  </si>
  <si>
    <r>
      <rPr>
        <rFont val="Arial"/>
        <color rgb="FF000000"/>
      </rPr>
      <t>Miles Sanders</t>
    </r>
    <r>
      <rPr>
        <rFont val="Arial"/>
        <color theme="1"/>
      </rPr>
      <t xml:space="preserve"> CAR</t>
    </r>
  </si>
  <si>
    <r>
      <rPr>
        <rFont val="Arial"/>
        <color rgb="FF000000"/>
      </rPr>
      <t>Raheem Mostert</t>
    </r>
    <r>
      <rPr>
        <rFont val="Arial"/>
        <color theme="1"/>
      </rPr>
      <t xml:space="preserve"> MIA</t>
    </r>
  </si>
  <si>
    <r>
      <rPr>
        <rFont val="Arial"/>
        <color rgb="FF000000"/>
      </rPr>
      <t>Samaje Perine</t>
    </r>
    <r>
      <rPr>
        <rFont val="Arial"/>
        <color theme="1"/>
      </rPr>
      <t xml:space="preserve"> KC</t>
    </r>
  </si>
  <si>
    <r>
      <rPr>
        <rFont val="Arial"/>
        <color rgb="FF000000"/>
      </rPr>
      <t>Isiah Pacheco</t>
    </r>
    <r>
      <rPr>
        <rFont val="Arial"/>
        <color theme="1"/>
      </rPr>
      <t xml:space="preserve"> KC</t>
    </r>
  </si>
  <si>
    <r>
      <rPr>
        <rFont val="Arial"/>
        <color rgb="FF000000"/>
      </rPr>
      <t>Dameon Pierce</t>
    </r>
    <r>
      <rPr>
        <rFont val="Arial"/>
        <color theme="1"/>
      </rPr>
      <t xml:space="preserve"> HOU</t>
    </r>
  </si>
  <si>
    <r>
      <rPr>
        <rFont val="Arial"/>
        <color rgb="FF000000"/>
      </rPr>
      <t>Audric Estime</t>
    </r>
    <r>
      <rPr>
        <rFont val="Arial"/>
        <color theme="1"/>
      </rPr>
      <t xml:space="preserve"> DEN</t>
    </r>
  </si>
  <si>
    <r>
      <rPr>
        <rFont val="Arial"/>
        <color rgb="FF000000"/>
      </rPr>
      <t>Ezekiel Elliott</t>
    </r>
    <r>
      <rPr>
        <rFont val="Arial"/>
        <color theme="1"/>
      </rPr>
      <t xml:space="preserve"> LAC</t>
    </r>
  </si>
  <si>
    <r>
      <rPr>
        <rFont val="Arial"/>
        <color rgb="FF000000"/>
      </rPr>
      <t>Kenny Gainwell</t>
    </r>
    <r>
      <rPr>
        <rFont val="Arial"/>
        <color theme="1"/>
      </rPr>
      <t xml:space="preserve"> PHI</t>
    </r>
  </si>
  <si>
    <r>
      <rPr>
        <rFont val="Arial"/>
        <color rgb="FF000000"/>
      </rPr>
      <t>Trey Benson</t>
    </r>
    <r>
      <rPr>
        <rFont val="Arial"/>
        <color theme="1"/>
      </rPr>
      <t xml:space="preserve"> ARI</t>
    </r>
  </si>
  <si>
    <r>
      <rPr>
        <rFont val="Arial"/>
        <color rgb="FF000000"/>
      </rPr>
      <t>Kyle Juszczyk</t>
    </r>
    <r>
      <rPr>
        <rFont val="Arial"/>
        <color theme="1"/>
      </rPr>
      <t xml:space="preserve"> SF</t>
    </r>
  </si>
  <si>
    <r>
      <rPr>
        <rFont val="Arial"/>
        <color rgb="FF000000"/>
      </rPr>
      <t>Isaiah Davis</t>
    </r>
    <r>
      <rPr>
        <rFont val="Arial"/>
        <color theme="1"/>
      </rPr>
      <t xml:space="preserve"> NYJ</t>
    </r>
  </si>
  <si>
    <r>
      <rPr>
        <rFont val="Arial"/>
        <color rgb="FF000000"/>
      </rPr>
      <t>Emari Demercado</t>
    </r>
    <r>
      <rPr>
        <rFont val="Arial"/>
        <color theme="1"/>
      </rPr>
      <t xml:space="preserve"> ARI</t>
    </r>
  </si>
  <si>
    <r>
      <rPr>
        <rFont val="Arial"/>
        <color rgb="FF000000"/>
      </rPr>
      <t>Tyler Goodson</t>
    </r>
    <r>
      <rPr>
        <rFont val="Arial"/>
        <color theme="1"/>
      </rPr>
      <t xml:space="preserve"> IND</t>
    </r>
  </si>
  <si>
    <r>
      <rPr>
        <rFont val="Arial"/>
        <color rgb="FF000000"/>
      </rPr>
      <t>Dare Ogunbowale</t>
    </r>
    <r>
      <rPr>
        <rFont val="Arial"/>
        <color theme="1"/>
      </rPr>
      <t xml:space="preserve"> HOU</t>
    </r>
  </si>
  <si>
    <r>
      <rPr>
        <rFont val="Arial"/>
        <color rgb="FF000000"/>
      </rPr>
      <t>Christian McCaffrey</t>
    </r>
    <r>
      <rPr>
        <rFont val="Arial"/>
        <color theme="1"/>
      </rPr>
      <t xml:space="preserve"> SF</t>
    </r>
  </si>
  <si>
    <r>
      <rPr>
        <rFont val="Arial"/>
        <color rgb="FF000000"/>
      </rPr>
      <t>Hassan Haskins</t>
    </r>
    <r>
      <rPr>
        <rFont val="Arial"/>
        <color theme="1"/>
      </rPr>
      <t xml:space="preserve"> LAC</t>
    </r>
  </si>
  <si>
    <r>
      <rPr>
        <rFont val="Arial"/>
        <color rgb="FF000000"/>
      </rPr>
      <t>Christopher Rodriguez</t>
    </r>
    <r>
      <rPr>
        <rFont val="Arial"/>
        <color theme="1"/>
      </rPr>
      <t xml:space="preserve"> WAS</t>
    </r>
  </si>
  <si>
    <r>
      <rPr>
        <rFont val="Arial"/>
        <color rgb="FF000000"/>
      </rPr>
      <t>Trey Sermon</t>
    </r>
    <r>
      <rPr>
        <rFont val="Arial"/>
        <color theme="1"/>
      </rPr>
      <t xml:space="preserve"> IND</t>
    </r>
  </si>
  <si>
    <r>
      <rPr>
        <rFont val="Arial"/>
        <color rgb="FF000000"/>
      </rPr>
      <t>Christopher Brooks</t>
    </r>
    <r>
      <rPr>
        <rFont val="Arial"/>
        <color theme="1"/>
      </rPr>
      <t xml:space="preserve"> GB</t>
    </r>
  </si>
  <si>
    <r>
      <rPr>
        <rFont val="Arial"/>
        <color rgb="FF000000"/>
      </rPr>
      <t>Michael Carter</t>
    </r>
    <r>
      <rPr>
        <rFont val="Arial"/>
        <color theme="1"/>
      </rPr>
      <t xml:space="preserve"> ARI</t>
    </r>
  </si>
  <si>
    <r>
      <rPr>
        <rFont val="Arial"/>
        <color rgb="FF000000"/>
      </rPr>
      <t>Patrick Taylor</t>
    </r>
    <r>
      <rPr>
        <rFont val="Arial"/>
        <color theme="1"/>
      </rPr>
      <t xml:space="preserve"> SF</t>
    </r>
  </si>
  <si>
    <r>
      <rPr>
        <rFont val="Arial"/>
        <color rgb="FF000000"/>
      </rPr>
      <t>Kimani Vidal</t>
    </r>
    <r>
      <rPr>
        <rFont val="Arial"/>
        <color theme="1"/>
      </rPr>
      <t xml:space="preserve"> LAC</t>
    </r>
  </si>
  <si>
    <r>
      <rPr>
        <rFont val="Arial"/>
        <color rgb="FF000000"/>
      </rPr>
      <t>Zamir White</t>
    </r>
    <r>
      <rPr>
        <rFont val="Arial"/>
        <color theme="1"/>
      </rPr>
      <t xml:space="preserve"> LV</t>
    </r>
  </si>
  <si>
    <r>
      <rPr>
        <rFont val="Arial"/>
        <color rgb="FF000000"/>
      </rPr>
      <t>Cordarrelle Patterson</t>
    </r>
    <r>
      <rPr>
        <rFont val="Arial"/>
        <color theme="1"/>
      </rPr>
      <t xml:space="preserve"> PIT</t>
    </r>
  </si>
  <si>
    <r>
      <rPr>
        <rFont val="Arial"/>
        <color rgb="FF000000"/>
      </rPr>
      <t>D'Onta Foreman</t>
    </r>
    <r>
      <rPr>
        <rFont val="Arial"/>
        <color theme="1"/>
      </rPr>
      <t xml:space="preserve"> CLE</t>
    </r>
  </si>
  <si>
    <r>
      <rPr>
        <rFont val="Arial"/>
        <color rgb="FF000000"/>
      </rPr>
      <t>Kendre Miller</t>
    </r>
    <r>
      <rPr>
        <rFont val="Arial"/>
        <color theme="1"/>
      </rPr>
      <t xml:space="preserve"> NO</t>
    </r>
  </si>
  <si>
    <r>
      <rPr>
        <rFont val="Arial"/>
        <color rgb="FF000000"/>
      </rPr>
      <t>Jamaal Williams</t>
    </r>
    <r>
      <rPr>
        <rFont val="Arial"/>
        <color theme="1"/>
      </rPr>
      <t xml:space="preserve"> NO</t>
    </r>
  </si>
  <si>
    <r>
      <rPr>
        <rFont val="Arial"/>
        <color rgb="FF000000"/>
      </rPr>
      <t>Blake Corum</t>
    </r>
    <r>
      <rPr>
        <rFont val="Arial"/>
        <color theme="1"/>
      </rPr>
      <t xml:space="preserve"> LA</t>
    </r>
  </si>
  <si>
    <r>
      <rPr>
        <rFont val="Arial"/>
        <color rgb="FF000000"/>
      </rPr>
      <t>Sincere McCormick</t>
    </r>
    <r>
      <rPr>
        <rFont val="Arial"/>
        <color theme="1"/>
      </rPr>
      <t xml:space="preserve"> LV</t>
    </r>
  </si>
  <si>
    <r>
      <rPr>
        <rFont val="Arial"/>
        <color rgb="FF000000"/>
      </rPr>
      <t>Jaylen Wright</t>
    </r>
    <r>
      <rPr>
        <rFont val="Arial"/>
        <color theme="1"/>
      </rPr>
      <t xml:space="preserve"> MIA</t>
    </r>
  </si>
  <si>
    <r>
      <rPr>
        <rFont val="Arial"/>
        <color rgb="FF000000"/>
      </rPr>
      <t>D'Ernest Johnson</t>
    </r>
    <r>
      <rPr>
        <rFont val="Arial"/>
        <color theme="1"/>
      </rPr>
      <t xml:space="preserve"> JAX</t>
    </r>
  </si>
  <si>
    <r>
      <rPr>
        <rFont val="Arial"/>
        <color rgb="FF000000"/>
      </rPr>
      <t>Ty Chandler</t>
    </r>
    <r>
      <rPr>
        <rFont val="Arial"/>
        <color theme="1"/>
      </rPr>
      <t xml:space="preserve"> MIN</t>
    </r>
  </si>
  <si>
    <r>
      <rPr>
        <rFont val="Arial"/>
        <color rgb="FF000000"/>
      </rPr>
      <t>Khalil Herbert</t>
    </r>
    <r>
      <rPr>
        <rFont val="Arial"/>
        <color theme="1"/>
      </rPr>
      <t xml:space="preserve"> CIN</t>
    </r>
  </si>
  <si>
    <r>
      <rPr>
        <rFont val="Arial"/>
        <color rgb="FF000000"/>
      </rPr>
      <t>Michael Burton</t>
    </r>
    <r>
      <rPr>
        <rFont val="Arial"/>
        <color theme="1"/>
      </rPr>
      <t xml:space="preserve"> DEN</t>
    </r>
  </si>
  <si>
    <r>
      <rPr>
        <rFont val="Arial"/>
        <color rgb="FF000000"/>
      </rPr>
      <t>JaMycal Hasty</t>
    </r>
    <r>
      <rPr>
        <rFont val="Arial"/>
        <color theme="1"/>
      </rPr>
      <t xml:space="preserve"> NE</t>
    </r>
  </si>
  <si>
    <r>
      <rPr>
        <rFont val="Arial"/>
        <color rgb="FF000000"/>
      </rPr>
      <t>Pierre Strong</t>
    </r>
    <r>
      <rPr>
        <rFont val="Arial"/>
        <color theme="1"/>
      </rPr>
      <t xml:space="preserve"> CLE</t>
    </r>
  </si>
  <si>
    <r>
      <rPr>
        <rFont val="Arial"/>
        <color rgb="FF000000"/>
      </rPr>
      <t>Kenny McIntosh</t>
    </r>
    <r>
      <rPr>
        <rFont val="Arial"/>
        <color theme="1"/>
      </rPr>
      <t xml:space="preserve"> SEA</t>
    </r>
  </si>
  <si>
    <r>
      <rPr>
        <rFont val="Arial"/>
        <color rgb="FF000000"/>
      </rPr>
      <t>Craig Reynolds</t>
    </r>
    <r>
      <rPr>
        <rFont val="Arial"/>
        <color theme="1"/>
      </rPr>
      <t xml:space="preserve"> DET</t>
    </r>
  </si>
  <si>
    <r>
      <rPr>
        <rFont val="Arial"/>
        <color rgb="FF000000"/>
      </rPr>
      <t>Patrick Ricard</t>
    </r>
    <r>
      <rPr>
        <rFont val="Arial"/>
        <color theme="1"/>
      </rPr>
      <t xml:space="preserve"> BAL</t>
    </r>
  </si>
  <si>
    <r>
      <rPr>
        <rFont val="Arial"/>
        <color rgb="FF000000"/>
      </rPr>
      <t>Alec Ingold</t>
    </r>
    <r>
      <rPr>
        <rFont val="Arial"/>
        <color theme="1"/>
      </rPr>
      <t xml:space="preserve"> MIA</t>
    </r>
  </si>
  <si>
    <r>
      <rPr>
        <rFont val="Arial"/>
        <color rgb="FF000000"/>
      </rPr>
      <t>Tony Jones</t>
    </r>
    <r>
      <rPr>
        <rFont val="Arial"/>
        <color theme="1"/>
      </rPr>
      <t xml:space="preserve"> ARI</t>
    </r>
  </si>
  <si>
    <r>
      <rPr>
        <rFont val="Arial"/>
        <color rgb="FF000000"/>
      </rPr>
      <t>Carson Steele</t>
    </r>
    <r>
      <rPr>
        <rFont val="Arial"/>
        <color theme="1"/>
      </rPr>
      <t xml:space="preserve"> KC</t>
    </r>
  </si>
  <si>
    <r>
      <rPr>
        <rFont val="Arial"/>
        <color rgb="FF000000"/>
      </rPr>
      <t>DeeJay Dallas</t>
    </r>
    <r>
      <rPr>
        <rFont val="Arial"/>
        <color theme="1"/>
      </rPr>
      <t xml:space="preserve"> ARI</t>
    </r>
  </si>
  <si>
    <r>
      <rPr>
        <rFont val="Arial"/>
        <color rgb="FF000000"/>
      </rPr>
      <t>Jordan Mims</t>
    </r>
    <r>
      <rPr>
        <rFont val="Arial"/>
        <color theme="1"/>
      </rPr>
      <t xml:space="preserve"> NO</t>
    </r>
  </si>
  <si>
    <r>
      <rPr>
        <rFont val="Arial"/>
        <color rgb="FF000000"/>
      </rPr>
      <t>Ronnie Rivers</t>
    </r>
    <r>
      <rPr>
        <rFont val="Arial"/>
        <color theme="1"/>
      </rPr>
      <t xml:space="preserve"> LA</t>
    </r>
  </si>
  <si>
    <r>
      <rPr>
        <rFont val="Arial"/>
        <color rgb="FF000000"/>
      </rPr>
      <t>Will Shipley</t>
    </r>
    <r>
      <rPr>
        <rFont val="Arial"/>
        <color theme="1"/>
      </rPr>
      <t xml:space="preserve"> PHI</t>
    </r>
  </si>
  <si>
    <r>
      <rPr>
        <rFont val="Arial"/>
        <color rgb="FF000000"/>
      </rPr>
      <t>Hunter Luepke</t>
    </r>
    <r>
      <rPr>
        <rFont val="Arial"/>
        <color theme="1"/>
      </rPr>
      <t xml:space="preserve"> DAL</t>
    </r>
  </si>
  <si>
    <r>
      <rPr>
        <rFont val="Arial"/>
        <color rgb="FF000000"/>
      </rPr>
      <t>Julius Chestnut</t>
    </r>
    <r>
      <rPr>
        <rFont val="Arial"/>
        <color theme="1"/>
      </rPr>
      <t xml:space="preserve"> TEN</t>
    </r>
  </si>
  <si>
    <r>
      <rPr>
        <rFont val="Arial"/>
        <color rgb="FF000000"/>
      </rPr>
      <t>C.J. Ham</t>
    </r>
    <r>
      <rPr>
        <rFont val="Arial"/>
        <color theme="1"/>
      </rPr>
      <t xml:space="preserve"> MIN</t>
    </r>
  </si>
  <si>
    <r>
      <rPr>
        <rFont val="Arial"/>
        <color rgb="FF000000"/>
      </rPr>
      <t>Connor Heyward</t>
    </r>
    <r>
      <rPr>
        <rFont val="Arial"/>
        <color theme="1"/>
      </rPr>
      <t xml:space="preserve"> PIT</t>
    </r>
  </si>
  <si>
    <r>
      <rPr>
        <rFont val="Arial"/>
        <color rgb="FF000000"/>
      </rPr>
      <t>Tyler Badie</t>
    </r>
    <r>
      <rPr>
        <rFont val="Arial"/>
        <color theme="1"/>
      </rPr>
      <t xml:space="preserve"> DEN</t>
    </r>
  </si>
  <si>
    <r>
      <rPr>
        <rFont val="Arial"/>
        <color rgb="FF000000"/>
      </rPr>
      <t>Raheem Blackshear</t>
    </r>
    <r>
      <rPr>
        <rFont val="Arial"/>
        <color theme="1"/>
      </rPr>
      <t xml:space="preserve"> CAR</t>
    </r>
  </si>
  <si>
    <r>
      <rPr>
        <rFont val="Arial"/>
        <color rgb="FF000000"/>
      </rPr>
      <t>Clyde Edwards-Helaire</t>
    </r>
    <r>
      <rPr>
        <rFont val="Arial"/>
        <color theme="1"/>
      </rPr>
      <t xml:space="preserve"> NO</t>
    </r>
  </si>
  <si>
    <r>
      <rPr>
        <rFont val="Arial"/>
        <color rgb="FF000000"/>
      </rPr>
      <t>Keaton Mitchell</t>
    </r>
    <r>
      <rPr>
        <rFont val="Arial"/>
        <color theme="1"/>
      </rPr>
      <t xml:space="preserve"> BAL</t>
    </r>
  </si>
  <si>
    <r>
      <rPr>
        <rFont val="Arial"/>
        <color rgb="FF000000"/>
      </rPr>
      <t>Deuce Vaughn</t>
    </r>
    <r>
      <rPr>
        <rFont val="Arial"/>
        <color theme="1"/>
      </rPr>
      <t xml:space="preserve"> DAL</t>
    </r>
  </si>
  <si>
    <r>
      <rPr>
        <rFont val="Arial"/>
        <color rgb="FF000000"/>
      </rPr>
      <t>Jeffery Wilson</t>
    </r>
    <r>
      <rPr>
        <rFont val="Arial"/>
        <color theme="1"/>
      </rPr>
      <t xml:space="preserve"> MIA</t>
    </r>
  </si>
  <si>
    <r>
      <rPr>
        <rFont val="Arial"/>
        <color rgb="FF000000"/>
      </rPr>
      <t>Eric Gray</t>
    </r>
    <r>
      <rPr>
        <rFont val="Arial"/>
        <color theme="1"/>
      </rPr>
      <t xml:space="preserve"> NYG</t>
    </r>
  </si>
  <si>
    <r>
      <rPr>
        <rFont val="Arial"/>
        <color rgb="FF000000"/>
      </rPr>
      <t>Rasheen Ali</t>
    </r>
    <r>
      <rPr>
        <rFont val="Arial"/>
        <color theme="1"/>
      </rPr>
      <t xml:space="preserve"> BAL</t>
    </r>
  </si>
  <si>
    <r>
      <rPr>
        <rFont val="Arial"/>
        <color rgb="FF000000"/>
      </rPr>
      <t>Mike Boone</t>
    </r>
    <r>
      <rPr>
        <rFont val="Arial"/>
        <color theme="1"/>
      </rPr>
      <t xml:space="preserve"> CAR</t>
    </r>
  </si>
  <si>
    <r>
      <rPr>
        <rFont val="Arial"/>
        <color rgb="FF000000"/>
      </rPr>
      <t>Jonathon Brooks</t>
    </r>
    <r>
      <rPr>
        <rFont val="Arial"/>
        <color theme="1"/>
      </rPr>
      <t xml:space="preserve"> CAR</t>
    </r>
  </si>
  <si>
    <r>
      <rPr>
        <rFont val="Arial"/>
        <color rgb="FF000000"/>
      </rPr>
      <t>Terrell Jennings</t>
    </r>
    <r>
      <rPr>
        <rFont val="Arial"/>
        <color theme="1"/>
      </rPr>
      <t xml:space="preserve"> NE</t>
    </r>
  </si>
  <si>
    <r>
      <rPr>
        <rFont val="Arial"/>
        <color rgb="FF000000"/>
      </rPr>
      <t>Jacob Kibodi</t>
    </r>
    <r>
      <rPr>
        <rFont val="Arial"/>
        <color theme="1"/>
      </rPr>
      <t xml:space="preserve"> CLE</t>
    </r>
  </si>
  <si>
    <r>
      <rPr>
        <rFont val="Arial"/>
        <color rgb="FF000000"/>
      </rPr>
      <t>J.J. Taylor</t>
    </r>
    <r>
      <rPr>
        <rFont val="Arial"/>
        <color theme="1"/>
      </rPr>
      <t xml:space="preserve"> HOU</t>
    </r>
  </si>
  <si>
    <r>
      <rPr>
        <rFont val="Arial"/>
        <color rgb="FF000000"/>
      </rPr>
      <t>Sione Vaki</t>
    </r>
    <r>
      <rPr>
        <rFont val="Arial"/>
        <color theme="1"/>
      </rPr>
      <t xml:space="preserve"> DET</t>
    </r>
  </si>
  <si>
    <r>
      <rPr>
        <rFont val="Arial"/>
        <color rgb="FF000000"/>
      </rPr>
      <t>Dalvin Cook</t>
    </r>
    <r>
      <rPr>
        <rFont val="Arial"/>
        <color theme="1"/>
      </rPr>
      <t xml:space="preserve"> DAL</t>
    </r>
  </si>
  <si>
    <r>
      <rPr>
        <rFont val="Arial"/>
        <color rgb="FF000000"/>
      </rPr>
      <t>Travis Homer</t>
    </r>
    <r>
      <rPr>
        <rFont val="Arial"/>
        <color theme="1"/>
      </rPr>
      <t xml:space="preserve"> CHI</t>
    </r>
  </si>
  <si>
    <r>
      <rPr>
        <rFont val="Arial"/>
        <color rgb="FF000000"/>
      </rPr>
      <t>Jermar Jefferson</t>
    </r>
    <r>
      <rPr>
        <rFont val="Arial"/>
        <color theme="1"/>
      </rPr>
      <t xml:space="preserve"> DET</t>
    </r>
  </si>
  <si>
    <r>
      <rPr>
        <rFont val="Arial"/>
        <color rgb="FF000000"/>
      </rPr>
      <t>Jase McClellan</t>
    </r>
    <r>
      <rPr>
        <rFont val="Arial"/>
        <color theme="1"/>
      </rPr>
      <t xml:space="preserve"> ATL</t>
    </r>
  </si>
  <si>
    <r>
      <rPr>
        <rFont val="Arial"/>
        <color rgb="FF000000"/>
      </rPr>
      <t>Blake Watson</t>
    </r>
    <r>
      <rPr>
        <rFont val="Arial"/>
        <color theme="1"/>
      </rPr>
      <t xml:space="preserve"> DEN</t>
    </r>
  </si>
  <si>
    <r>
      <rPr>
        <rFont val="Arial"/>
        <color rgb="FF000000"/>
      </rPr>
      <t>Myles Gaskin</t>
    </r>
    <r>
      <rPr>
        <rFont val="Arial"/>
        <color theme="1"/>
      </rPr>
      <t xml:space="preserve"> JAX</t>
    </r>
  </si>
  <si>
    <r>
      <rPr>
        <rFont val="Arial"/>
        <color rgb="FF000000"/>
      </rPr>
      <t>George Holani</t>
    </r>
    <r>
      <rPr>
        <rFont val="Arial"/>
        <color theme="1"/>
      </rPr>
      <t xml:space="preserve"> SEA</t>
    </r>
  </si>
  <si>
    <r>
      <rPr>
        <rFont val="Arial"/>
        <color rgb="FF000000"/>
      </rPr>
      <t>MarShawn Lloyd</t>
    </r>
    <r>
      <rPr>
        <rFont val="Arial"/>
        <color theme="1"/>
      </rPr>
      <t xml:space="preserve"> GB</t>
    </r>
  </si>
  <si>
    <r>
      <rPr>
        <rFont val="Arial"/>
        <color rgb="FF000000"/>
      </rPr>
      <t>Scott Matlock</t>
    </r>
    <r>
      <rPr>
        <rFont val="Arial"/>
        <color theme="1"/>
      </rPr>
      <t xml:space="preserve"> LAC</t>
    </r>
  </si>
  <si>
    <r>
      <rPr>
        <rFont val="Arial"/>
        <color rgb="FF000000"/>
      </rPr>
      <t>Aaron Shampklin</t>
    </r>
    <r>
      <rPr>
        <rFont val="Arial"/>
        <color theme="1"/>
      </rPr>
      <t xml:space="preserve"> PIT</t>
    </r>
  </si>
  <si>
    <r>
      <rPr>
        <rFont val="Arial"/>
        <color rgb="FF000000"/>
      </rPr>
      <t>Jonathan Ward</t>
    </r>
    <r>
      <rPr>
        <rFont val="Arial"/>
        <color theme="1"/>
      </rPr>
      <t xml:space="preserve"> PIT</t>
    </r>
  </si>
  <si>
    <r>
      <rPr>
        <rFont val="Arial"/>
        <color rgb="FF000000"/>
      </rPr>
      <t>British Brooks</t>
    </r>
    <r>
      <rPr>
        <rFont val="Arial"/>
        <color theme="1"/>
      </rPr>
      <t xml:space="preserve"> HOU</t>
    </r>
  </si>
  <si>
    <r>
      <rPr>
        <rFont val="Arial"/>
        <color rgb="FF000000"/>
      </rPr>
      <t>Chris Collier</t>
    </r>
    <r>
      <rPr>
        <rFont val="Arial"/>
        <color theme="1"/>
      </rPr>
      <t xml:space="preserve"> LV</t>
    </r>
  </si>
  <si>
    <r>
      <rPr>
        <rFont val="Arial"/>
        <color rgb="FF000000"/>
      </rPr>
      <t>Tyrion Davis-Price</t>
    </r>
    <r>
      <rPr>
        <rFont val="Arial"/>
        <color theme="1"/>
      </rPr>
      <t xml:space="preserve"> PHI</t>
    </r>
  </si>
  <si>
    <r>
      <rPr>
        <rFont val="Arial"/>
        <color rgb="FF000000"/>
      </rPr>
      <t>Darrynton Evans</t>
    </r>
    <r>
      <rPr>
        <rFont val="Arial"/>
        <color theme="1"/>
      </rPr>
      <t xml:space="preserve"> CHI</t>
    </r>
  </si>
  <si>
    <r>
      <rPr>
        <rFont val="Arial"/>
        <color rgb="FF000000"/>
      </rPr>
      <t>Reggie Gilliam</t>
    </r>
    <r>
      <rPr>
        <rFont val="Arial"/>
        <color theme="1"/>
      </rPr>
      <t xml:space="preserve"> BUF</t>
    </r>
  </si>
  <si>
    <r>
      <rPr>
        <rFont val="Arial"/>
        <color rgb="FF000000"/>
      </rPr>
      <t>Velus Jones</t>
    </r>
    <r>
      <rPr>
        <rFont val="Arial"/>
        <color theme="1"/>
      </rPr>
      <t xml:space="preserve"> CAR</t>
    </r>
  </si>
  <si>
    <r>
      <rPr>
        <rFont val="Arial"/>
        <color rgb="FF000000"/>
      </rPr>
      <t>Joshua Kelley</t>
    </r>
    <r>
      <rPr>
        <rFont val="Arial"/>
        <color theme="1"/>
      </rPr>
      <t xml:space="preserve"> TEN</t>
    </r>
  </si>
  <si>
    <r>
      <rPr>
        <rFont val="Arial"/>
        <color rgb="FF000000"/>
      </rPr>
      <t>Cody Schrader</t>
    </r>
    <r>
      <rPr>
        <rFont val="Arial"/>
        <color theme="1"/>
      </rPr>
      <t xml:space="preserve"> LA</t>
    </r>
  </si>
  <si>
    <r>
      <rPr>
        <rFont val="Arial"/>
        <color rgb="FF000000"/>
      </rPr>
      <t>Ben VanSumeren</t>
    </r>
    <r>
      <rPr>
        <rFont val="Arial"/>
        <color theme="1"/>
      </rPr>
      <t xml:space="preserve"> PHI</t>
    </r>
  </si>
  <si>
    <r>
      <rPr>
        <rFont val="Arial"/>
        <color rgb="FF000000"/>
      </rPr>
      <t>Ke'Shawn Vaughn</t>
    </r>
    <r>
      <rPr>
        <rFont val="Arial"/>
        <color theme="1"/>
      </rPr>
      <t xml:space="preserve"> SF</t>
    </r>
  </si>
  <si>
    <r>
      <rPr>
        <rFont val="Arial"/>
        <color rgb="FF000000"/>
      </rPr>
      <t>Dylan Laube</t>
    </r>
    <r>
      <rPr>
        <rFont val="Arial"/>
        <color theme="1"/>
      </rPr>
      <t xml:space="preserve"> LV</t>
    </r>
  </si>
  <si>
    <r>
      <rPr>
        <rFont val="Arial"/>
        <color rgb="FF000000"/>
      </rPr>
      <t>Ja'Marr Chase</t>
    </r>
    <r>
      <rPr>
        <rFont val="Arial"/>
        <color theme="1"/>
      </rPr>
      <t xml:space="preserve"> CIN</t>
    </r>
  </si>
  <si>
    <t>WR</t>
  </si>
  <si>
    <r>
      <rPr>
        <rFont val="Arial"/>
        <color rgb="FF000000"/>
      </rPr>
      <t>Justin Jefferson</t>
    </r>
    <r>
      <rPr>
        <rFont val="Arial"/>
        <color theme="1"/>
      </rPr>
      <t xml:space="preserve"> MIN</t>
    </r>
  </si>
  <si>
    <r>
      <rPr>
        <rFont val="Arial"/>
        <color rgb="FF000000"/>
      </rPr>
      <t>Amon-Ra St. Brown</t>
    </r>
    <r>
      <rPr>
        <rFont val="Arial"/>
        <color theme="1"/>
      </rPr>
      <t xml:space="preserve"> DET</t>
    </r>
  </si>
  <si>
    <r>
      <rPr>
        <rFont val="Arial"/>
        <color rgb="FF000000"/>
      </rPr>
      <t>Brian Thomas</t>
    </r>
    <r>
      <rPr>
        <rFont val="Arial"/>
        <color theme="1"/>
      </rPr>
      <t xml:space="preserve"> JAX</t>
    </r>
  </si>
  <si>
    <r>
      <rPr>
        <rFont val="Arial"/>
        <color rgb="FF000000"/>
      </rPr>
      <t>Terry McLaurin</t>
    </r>
    <r>
      <rPr>
        <rFont val="Arial"/>
        <color theme="1"/>
      </rPr>
      <t xml:space="preserve"> WAS</t>
    </r>
  </si>
  <si>
    <r>
      <rPr>
        <rFont val="Arial"/>
        <color rgb="FF000000"/>
      </rPr>
      <t>Drake London</t>
    </r>
    <r>
      <rPr>
        <rFont val="Arial"/>
        <color theme="1"/>
      </rPr>
      <t xml:space="preserve"> ATL</t>
    </r>
  </si>
  <si>
    <r>
      <rPr>
        <rFont val="Arial"/>
        <color rgb="FF000000"/>
      </rPr>
      <t>Mike Evans</t>
    </r>
    <r>
      <rPr>
        <rFont val="Arial"/>
        <color theme="1"/>
      </rPr>
      <t xml:space="preserve"> TB</t>
    </r>
  </si>
  <si>
    <r>
      <rPr>
        <rFont val="Arial"/>
        <color rgb="FF000000"/>
      </rPr>
      <t>Malik Nabers</t>
    </r>
    <r>
      <rPr>
        <rFont val="Arial"/>
        <color theme="1"/>
      </rPr>
      <t xml:space="preserve"> NYG</t>
    </r>
  </si>
  <si>
    <r>
      <rPr>
        <rFont val="Arial"/>
        <color rgb="FF000000"/>
      </rPr>
      <t>Courtland Sutton</t>
    </r>
    <r>
      <rPr>
        <rFont val="Arial"/>
        <color theme="1"/>
      </rPr>
      <t xml:space="preserve"> DEN</t>
    </r>
  </si>
  <si>
    <r>
      <rPr>
        <rFont val="Arial"/>
        <color rgb="FF000000"/>
      </rPr>
      <t>CeeDee Lamb</t>
    </r>
    <r>
      <rPr>
        <rFont val="Arial"/>
        <color theme="1"/>
      </rPr>
      <t xml:space="preserve"> DAL</t>
    </r>
  </si>
  <si>
    <r>
      <rPr>
        <rFont val="Arial"/>
        <color rgb="FF000000"/>
      </rPr>
      <t>Ladd McConkey</t>
    </r>
    <r>
      <rPr>
        <rFont val="Arial"/>
        <color theme="1"/>
      </rPr>
      <t xml:space="preserve"> LAC</t>
    </r>
  </si>
  <si>
    <r>
      <rPr>
        <rFont val="Arial"/>
        <color rgb="FF000000"/>
      </rPr>
      <t>Davante Adams</t>
    </r>
    <r>
      <rPr>
        <rFont val="Arial"/>
        <color theme="1"/>
      </rPr>
      <t xml:space="preserve"> NYJ</t>
    </r>
  </si>
  <si>
    <r>
      <rPr>
        <rFont val="Arial"/>
        <color rgb="FF000000"/>
      </rPr>
      <t>Garrett Wilson</t>
    </r>
    <r>
      <rPr>
        <rFont val="Arial"/>
        <color theme="1"/>
      </rPr>
      <t xml:space="preserve"> NYJ</t>
    </r>
  </si>
  <si>
    <r>
      <rPr>
        <rFont val="Arial"/>
        <color rgb="FF000000"/>
      </rPr>
      <t>Jameson Williams</t>
    </r>
    <r>
      <rPr>
        <rFont val="Arial"/>
        <color theme="1"/>
      </rPr>
      <t xml:space="preserve"> DET</t>
    </r>
  </si>
  <si>
    <r>
      <rPr>
        <rFont val="Arial"/>
        <color rgb="FF000000"/>
      </rPr>
      <t>Tee Higgins</t>
    </r>
    <r>
      <rPr>
        <rFont val="Arial"/>
        <color theme="1"/>
      </rPr>
      <t xml:space="preserve"> CIN</t>
    </r>
  </si>
  <si>
    <r>
      <rPr>
        <rFont val="Arial"/>
        <color rgb="FF000000"/>
      </rPr>
      <t>Jerry Jeudy</t>
    </r>
    <r>
      <rPr>
        <rFont val="Arial"/>
        <color theme="1"/>
      </rPr>
      <t xml:space="preserve"> CLE</t>
    </r>
  </si>
  <si>
    <r>
      <rPr>
        <rFont val="Arial"/>
        <color rgb="FF000000"/>
      </rPr>
      <t>Jordan Addison</t>
    </r>
    <r>
      <rPr>
        <rFont val="Arial"/>
        <color theme="1"/>
      </rPr>
      <t xml:space="preserve"> MIN</t>
    </r>
  </si>
  <si>
    <r>
      <rPr>
        <rFont val="Arial"/>
        <color rgb="FF000000"/>
      </rPr>
      <t>A.J. Brown</t>
    </r>
    <r>
      <rPr>
        <rFont val="Arial"/>
        <color theme="1"/>
      </rPr>
      <t xml:space="preserve"> PHI</t>
    </r>
  </si>
  <si>
    <r>
      <rPr>
        <rFont val="Arial"/>
        <color rgb="FF000000"/>
      </rPr>
      <t>Jaxon Smith-Njigba</t>
    </r>
    <r>
      <rPr>
        <rFont val="Arial"/>
        <color theme="1"/>
      </rPr>
      <t xml:space="preserve"> SEA</t>
    </r>
  </si>
  <si>
    <r>
      <rPr>
        <rFont val="Arial"/>
        <color rgb="FF000000"/>
      </rPr>
      <t>Nico Collins</t>
    </r>
    <r>
      <rPr>
        <rFont val="Arial"/>
        <color theme="1"/>
      </rPr>
      <t xml:space="preserve"> HOU</t>
    </r>
  </si>
  <si>
    <r>
      <rPr>
        <rFont val="Arial"/>
        <color rgb="FF000000"/>
      </rPr>
      <t>Jayden Reed</t>
    </r>
    <r>
      <rPr>
        <rFont val="Arial"/>
        <color theme="1"/>
      </rPr>
      <t xml:space="preserve"> GB</t>
    </r>
  </si>
  <si>
    <r>
      <rPr>
        <rFont val="Arial"/>
        <color rgb="FF000000"/>
      </rPr>
      <t>Marvin Harrison</t>
    </r>
    <r>
      <rPr>
        <rFont val="Arial"/>
        <color theme="1"/>
      </rPr>
      <t xml:space="preserve"> ARI</t>
    </r>
  </si>
  <si>
    <r>
      <rPr>
        <rFont val="Arial"/>
        <color rgb="FF000000"/>
      </rPr>
      <t>D.J. Moore</t>
    </r>
    <r>
      <rPr>
        <rFont val="Arial"/>
        <color theme="1"/>
      </rPr>
      <t xml:space="preserve"> CHI</t>
    </r>
  </si>
  <si>
    <r>
      <rPr>
        <rFont val="Arial"/>
        <color rgb="FF000000"/>
      </rPr>
      <t>Tyreek Hill</t>
    </r>
    <r>
      <rPr>
        <rFont val="Arial"/>
        <color theme="1"/>
      </rPr>
      <t xml:space="preserve"> MIA</t>
    </r>
  </si>
  <si>
    <r>
      <rPr>
        <rFont val="Arial"/>
        <color rgb="FF000000"/>
      </rPr>
      <t>Jauan Jennings</t>
    </r>
    <r>
      <rPr>
        <rFont val="Arial"/>
        <color theme="1"/>
      </rPr>
      <t xml:space="preserve"> SF</t>
    </r>
  </si>
  <si>
    <r>
      <rPr>
        <rFont val="Arial"/>
        <color rgb="FF000000"/>
      </rPr>
      <t>Zay Flowers</t>
    </r>
    <r>
      <rPr>
        <rFont val="Arial"/>
        <color theme="1"/>
      </rPr>
      <t xml:space="preserve"> BAL</t>
    </r>
  </si>
  <si>
    <r>
      <rPr>
        <rFont val="Arial"/>
        <color rgb="FF000000"/>
      </rPr>
      <t>Calvin Ridley</t>
    </r>
    <r>
      <rPr>
        <rFont val="Arial"/>
        <color theme="1"/>
      </rPr>
      <t xml:space="preserve"> TEN</t>
    </r>
  </si>
  <si>
    <r>
      <rPr>
        <rFont val="Arial"/>
        <color rgb="FF000000"/>
      </rPr>
      <t>DeVonta Smith</t>
    </r>
    <r>
      <rPr>
        <rFont val="Arial"/>
        <color theme="1"/>
      </rPr>
      <t xml:space="preserve"> PHI</t>
    </r>
  </si>
  <si>
    <r>
      <rPr>
        <rFont val="Arial"/>
        <color rgb="FF000000"/>
      </rPr>
      <t>Rashod Bateman</t>
    </r>
    <r>
      <rPr>
        <rFont val="Arial"/>
        <color theme="1"/>
      </rPr>
      <t xml:space="preserve"> BAL</t>
    </r>
  </si>
  <si>
    <r>
      <rPr>
        <rFont val="Arial"/>
        <color rgb="FF000000"/>
      </rPr>
      <t>Jakobi Meyers</t>
    </r>
    <r>
      <rPr>
        <rFont val="Arial"/>
        <color theme="1"/>
      </rPr>
      <t xml:space="preserve"> LV</t>
    </r>
  </si>
  <si>
    <r>
      <rPr>
        <rFont val="Arial"/>
        <color rgb="FF000000"/>
      </rPr>
      <t>Darnell Mooney</t>
    </r>
    <r>
      <rPr>
        <rFont val="Arial"/>
        <color theme="1"/>
      </rPr>
      <t xml:space="preserve"> ATL</t>
    </r>
  </si>
  <si>
    <r>
      <rPr>
        <rFont val="Arial"/>
        <color rgb="FF000000"/>
      </rPr>
      <t>Puka Nacua</t>
    </r>
    <r>
      <rPr>
        <rFont val="Arial"/>
        <color theme="1"/>
      </rPr>
      <t xml:space="preserve"> LA</t>
    </r>
  </si>
  <si>
    <r>
      <rPr>
        <rFont val="Arial"/>
        <color rgb="FF000000"/>
      </rPr>
      <t>D.K. Metcalf</t>
    </r>
    <r>
      <rPr>
        <rFont val="Arial"/>
        <color theme="1"/>
      </rPr>
      <t xml:space="preserve"> SEA</t>
    </r>
  </si>
  <si>
    <r>
      <rPr>
        <rFont val="Arial"/>
        <color rgb="FF000000"/>
      </rPr>
      <t>Alec Pierce</t>
    </r>
    <r>
      <rPr>
        <rFont val="Arial"/>
        <color theme="1"/>
      </rPr>
      <t xml:space="preserve"> IND</t>
    </r>
  </si>
  <si>
    <r>
      <rPr>
        <rFont val="Arial"/>
        <color rgb="FF000000"/>
      </rPr>
      <t>Xavier Worthy</t>
    </r>
    <r>
      <rPr>
        <rFont val="Arial"/>
        <color theme="1"/>
      </rPr>
      <t xml:space="preserve"> KC</t>
    </r>
  </si>
  <si>
    <r>
      <rPr>
        <rFont val="Arial"/>
        <color rgb="FF000000"/>
      </rPr>
      <t>Quentin Johnston</t>
    </r>
    <r>
      <rPr>
        <rFont val="Arial"/>
        <color theme="1"/>
      </rPr>
      <t xml:space="preserve"> LAC</t>
    </r>
  </si>
  <si>
    <r>
      <rPr>
        <rFont val="Arial"/>
        <color rgb="FF000000"/>
      </rPr>
      <t>Keenan Allen</t>
    </r>
    <r>
      <rPr>
        <rFont val="Arial"/>
        <color theme="1"/>
      </rPr>
      <t xml:space="preserve"> CHI</t>
    </r>
  </si>
  <si>
    <r>
      <rPr>
        <rFont val="Arial"/>
        <color rgb="FF000000"/>
      </rPr>
      <t>Josh Downs</t>
    </r>
    <r>
      <rPr>
        <rFont val="Arial"/>
        <color theme="1"/>
      </rPr>
      <t xml:space="preserve"> IND</t>
    </r>
  </si>
  <si>
    <r>
      <rPr>
        <rFont val="Arial"/>
        <color rgb="FF000000"/>
      </rPr>
      <t>Cooper Kupp</t>
    </r>
    <r>
      <rPr>
        <rFont val="Arial"/>
        <color theme="1"/>
      </rPr>
      <t xml:space="preserve"> LA</t>
    </r>
  </si>
  <si>
    <r>
      <rPr>
        <rFont val="Arial"/>
        <color rgb="FF000000"/>
      </rPr>
      <t>George Pickens</t>
    </r>
    <r>
      <rPr>
        <rFont val="Arial"/>
        <color theme="1"/>
      </rPr>
      <t xml:space="preserve"> PIT</t>
    </r>
  </si>
  <si>
    <r>
      <rPr>
        <rFont val="Arial"/>
        <color rgb="FF000000"/>
      </rPr>
      <t>Khalil Shakir</t>
    </r>
    <r>
      <rPr>
        <rFont val="Arial"/>
        <color theme="1"/>
      </rPr>
      <t xml:space="preserve"> BUF</t>
    </r>
  </si>
  <si>
    <r>
      <rPr>
        <rFont val="Arial"/>
        <color rgb="FF000000"/>
      </rPr>
      <t>Jalen Tolbert</t>
    </r>
    <r>
      <rPr>
        <rFont val="Arial"/>
        <color theme="1"/>
      </rPr>
      <t xml:space="preserve"> DAL</t>
    </r>
  </si>
  <si>
    <r>
      <rPr>
        <rFont val="Arial"/>
        <color rgb="FF000000"/>
      </rPr>
      <t>Nick Westbrook</t>
    </r>
    <r>
      <rPr>
        <rFont val="Arial"/>
        <color theme="1"/>
      </rPr>
      <t xml:space="preserve"> TEN</t>
    </r>
  </si>
  <si>
    <r>
      <rPr>
        <rFont val="Arial"/>
        <color rgb="FF000000"/>
      </rPr>
      <t>Deebo Samuel</t>
    </r>
    <r>
      <rPr>
        <rFont val="Arial"/>
        <color theme="1"/>
      </rPr>
      <t xml:space="preserve"> SF</t>
    </r>
  </si>
  <si>
    <r>
      <rPr>
        <rFont val="Arial"/>
        <color rgb="FF000000"/>
      </rPr>
      <t>Jalen McMillan</t>
    </r>
    <r>
      <rPr>
        <rFont val="Arial"/>
        <color theme="1"/>
      </rPr>
      <t xml:space="preserve"> TB</t>
    </r>
  </si>
  <si>
    <r>
      <rPr>
        <rFont val="Arial"/>
        <color rgb="FF000000"/>
      </rPr>
      <t>Michael Pittman</t>
    </r>
    <r>
      <rPr>
        <rFont val="Arial"/>
        <color theme="1"/>
      </rPr>
      <t xml:space="preserve"> IND</t>
    </r>
  </si>
  <si>
    <r>
      <rPr>
        <rFont val="Arial"/>
        <color rgb="FF000000"/>
      </rPr>
      <t>Adam Thielen</t>
    </r>
    <r>
      <rPr>
        <rFont val="Arial"/>
        <color theme="1"/>
      </rPr>
      <t xml:space="preserve"> CAR</t>
    </r>
  </si>
  <si>
    <r>
      <rPr>
        <rFont val="Arial"/>
        <color rgb="FF000000"/>
      </rPr>
      <t>Demarcus Robinson</t>
    </r>
    <r>
      <rPr>
        <rFont val="Arial"/>
        <color theme="1"/>
      </rPr>
      <t xml:space="preserve"> LA</t>
    </r>
  </si>
  <si>
    <r>
      <rPr>
        <rFont val="Arial"/>
        <color rgb="FF000000"/>
      </rPr>
      <t>Rome Odunze</t>
    </r>
    <r>
      <rPr>
        <rFont val="Arial"/>
        <color theme="1"/>
      </rPr>
      <t xml:space="preserve"> CHI</t>
    </r>
  </si>
  <si>
    <r>
      <rPr>
        <rFont val="Arial"/>
        <color rgb="FF000000"/>
      </rPr>
      <t>Chris Godwin</t>
    </r>
    <r>
      <rPr>
        <rFont val="Arial"/>
        <color theme="1"/>
      </rPr>
      <t xml:space="preserve"> TB</t>
    </r>
  </si>
  <si>
    <r>
      <rPr>
        <rFont val="Arial"/>
        <color rgb="FF000000"/>
      </rPr>
      <t>Jaylen Waddle</t>
    </r>
    <r>
      <rPr>
        <rFont val="Arial"/>
        <color theme="1"/>
      </rPr>
      <t xml:space="preserve"> MIA</t>
    </r>
  </si>
  <si>
    <r>
      <rPr>
        <rFont val="Arial"/>
        <color rgb="FF000000"/>
      </rPr>
      <t>DeAndre Hopkins</t>
    </r>
    <r>
      <rPr>
        <rFont val="Arial"/>
        <color theme="1"/>
      </rPr>
      <t xml:space="preserve"> KC</t>
    </r>
  </si>
  <si>
    <r>
      <rPr>
        <rFont val="Arial"/>
        <color rgb="FF000000"/>
      </rPr>
      <t>Allen Lazard</t>
    </r>
    <r>
      <rPr>
        <rFont val="Arial"/>
        <color theme="1"/>
      </rPr>
      <t xml:space="preserve"> NYJ</t>
    </r>
  </si>
  <si>
    <r>
      <rPr>
        <rFont val="Arial"/>
        <color rgb="FF000000"/>
      </rPr>
      <t>Wan'Dale Robinson</t>
    </r>
    <r>
      <rPr>
        <rFont val="Arial"/>
        <color theme="1"/>
      </rPr>
      <t xml:space="preserve"> NYG</t>
    </r>
  </si>
  <si>
    <r>
      <rPr>
        <rFont val="Arial"/>
        <color rgb="FF000000"/>
      </rPr>
      <t>Nathaniel Dell</t>
    </r>
    <r>
      <rPr>
        <rFont val="Arial"/>
        <color theme="1"/>
      </rPr>
      <t xml:space="preserve"> HOU</t>
    </r>
  </si>
  <si>
    <r>
      <rPr>
        <rFont val="Arial"/>
        <color rgb="FF000000"/>
      </rPr>
      <t>Marvin Mims</t>
    </r>
    <r>
      <rPr>
        <rFont val="Arial"/>
        <color theme="1"/>
      </rPr>
      <t xml:space="preserve"> DEN</t>
    </r>
  </si>
  <si>
    <r>
      <rPr>
        <rFont val="Arial"/>
        <color rgb="FF000000"/>
      </rPr>
      <t>Romeo Doubs</t>
    </r>
    <r>
      <rPr>
        <rFont val="Arial"/>
        <color theme="1"/>
      </rPr>
      <t xml:space="preserve"> GB</t>
    </r>
  </si>
  <si>
    <r>
      <rPr>
        <rFont val="Arial"/>
        <color rgb="FF000000"/>
      </rPr>
      <t>Keon Coleman</t>
    </r>
    <r>
      <rPr>
        <rFont val="Arial"/>
        <color theme="1"/>
      </rPr>
      <t xml:space="preserve"> BUF</t>
    </r>
  </si>
  <si>
    <r>
      <rPr>
        <rFont val="Arial"/>
        <color rgb="FF000000"/>
      </rPr>
      <t>Andrei Iosivas</t>
    </r>
    <r>
      <rPr>
        <rFont val="Arial"/>
        <color theme="1"/>
      </rPr>
      <t xml:space="preserve"> CIN</t>
    </r>
  </si>
  <si>
    <r>
      <rPr>
        <rFont val="Arial"/>
        <color rgb="FF000000"/>
      </rPr>
      <t>Amari Cooper</t>
    </r>
    <r>
      <rPr>
        <rFont val="Arial"/>
        <color theme="1"/>
      </rPr>
      <t xml:space="preserve"> BUF</t>
    </r>
  </si>
  <si>
    <r>
      <rPr>
        <rFont val="Arial"/>
        <color rgb="FF000000"/>
      </rPr>
      <t>Demario Douglas</t>
    </r>
    <r>
      <rPr>
        <rFont val="Arial"/>
        <color theme="1"/>
      </rPr>
      <t xml:space="preserve"> NE</t>
    </r>
  </si>
  <si>
    <r>
      <rPr>
        <rFont val="Arial"/>
        <color rgb="FF000000"/>
      </rPr>
      <t>Tre Tucker</t>
    </r>
    <r>
      <rPr>
        <rFont val="Arial"/>
        <color theme="1"/>
      </rPr>
      <t xml:space="preserve"> LV</t>
    </r>
  </si>
  <si>
    <r>
      <rPr>
        <rFont val="Arial"/>
        <color rgb="FF000000"/>
      </rPr>
      <t>Kayshon Boutte</t>
    </r>
    <r>
      <rPr>
        <rFont val="Arial"/>
        <color theme="1"/>
      </rPr>
      <t xml:space="preserve"> NE</t>
    </r>
  </si>
  <si>
    <r>
      <rPr>
        <rFont val="Arial"/>
        <color rgb="FF000000"/>
      </rPr>
      <t>Jalen Nailor</t>
    </r>
    <r>
      <rPr>
        <rFont val="Arial"/>
        <color theme="1"/>
      </rPr>
      <t xml:space="preserve"> MIN</t>
    </r>
  </si>
  <si>
    <r>
      <rPr>
        <rFont val="Arial"/>
        <color rgb="FF000000"/>
      </rPr>
      <t>Christian Watson</t>
    </r>
    <r>
      <rPr>
        <rFont val="Arial"/>
        <color theme="1"/>
      </rPr>
      <t xml:space="preserve"> GB</t>
    </r>
  </si>
  <si>
    <r>
      <rPr>
        <rFont val="Arial"/>
        <color rgb="FF000000"/>
      </rPr>
      <t>Michael Wilson</t>
    </r>
    <r>
      <rPr>
        <rFont val="Arial"/>
        <color theme="1"/>
      </rPr>
      <t xml:space="preserve"> ARI</t>
    </r>
  </si>
  <si>
    <r>
      <rPr>
        <rFont val="Arial"/>
        <color rgb="FF000000"/>
      </rPr>
      <t>Calvin Austin</t>
    </r>
    <r>
      <rPr>
        <rFont val="Arial"/>
        <color theme="1"/>
      </rPr>
      <t xml:space="preserve"> PIT</t>
    </r>
  </si>
  <si>
    <r>
      <rPr>
        <rFont val="Arial"/>
        <color rgb="FF000000"/>
      </rPr>
      <t>Stefon Diggs</t>
    </r>
    <r>
      <rPr>
        <rFont val="Arial"/>
        <color theme="1"/>
      </rPr>
      <t xml:space="preserve"> HOU</t>
    </r>
  </si>
  <si>
    <r>
      <rPr>
        <rFont val="Arial"/>
        <color rgb="FF000000"/>
      </rPr>
      <t>Xavier Legette</t>
    </r>
    <r>
      <rPr>
        <rFont val="Arial"/>
        <color theme="1"/>
      </rPr>
      <t xml:space="preserve"> CAR</t>
    </r>
  </si>
  <si>
    <r>
      <rPr>
        <rFont val="Arial"/>
        <color rgb="FF000000"/>
      </rPr>
      <t>Ray Ray McCloud</t>
    </r>
    <r>
      <rPr>
        <rFont val="Arial"/>
        <color theme="1"/>
      </rPr>
      <t xml:space="preserve"> ATL</t>
    </r>
  </si>
  <si>
    <r>
      <rPr>
        <rFont val="Arial"/>
        <color rgb="FF000000"/>
      </rPr>
      <t>Dontayvion Wicks</t>
    </r>
    <r>
      <rPr>
        <rFont val="Arial"/>
        <color theme="1"/>
      </rPr>
      <t xml:space="preserve"> GB</t>
    </r>
  </si>
  <si>
    <r>
      <rPr>
        <rFont val="Arial"/>
        <color rgb="FF000000"/>
      </rPr>
      <t>Tyler Lockett</t>
    </r>
    <r>
      <rPr>
        <rFont val="Arial"/>
        <color theme="1"/>
      </rPr>
      <t xml:space="preserve"> SEA</t>
    </r>
  </si>
  <si>
    <r>
      <rPr>
        <rFont val="Arial"/>
        <color rgb="FF000000"/>
      </rPr>
      <t>Darius Slayton</t>
    </r>
    <r>
      <rPr>
        <rFont val="Arial"/>
        <color theme="1"/>
      </rPr>
      <t xml:space="preserve"> NYG</t>
    </r>
  </si>
  <si>
    <r>
      <rPr>
        <rFont val="Arial"/>
        <color rgb="FF000000"/>
      </rPr>
      <t>Josh Palmer</t>
    </r>
    <r>
      <rPr>
        <rFont val="Arial"/>
        <color theme="1"/>
      </rPr>
      <t xml:space="preserve"> LAC</t>
    </r>
  </si>
  <si>
    <r>
      <rPr>
        <rFont val="Arial"/>
        <color rgb="FF000000"/>
      </rPr>
      <t>Olamide Zaccheaus</t>
    </r>
    <r>
      <rPr>
        <rFont val="Arial"/>
        <color theme="1"/>
      </rPr>
      <t xml:space="preserve"> WAS</t>
    </r>
  </si>
  <si>
    <r>
      <rPr>
        <rFont val="Arial"/>
        <color rgb="FF000000"/>
      </rPr>
      <t>Mack Hollins</t>
    </r>
    <r>
      <rPr>
        <rFont val="Arial"/>
        <color theme="1"/>
      </rPr>
      <t xml:space="preserve"> BUF</t>
    </r>
  </si>
  <si>
    <r>
      <rPr>
        <rFont val="Arial"/>
        <color rgb="FF000000"/>
      </rPr>
      <t>Marquez Valdes-Scantling</t>
    </r>
    <r>
      <rPr>
        <rFont val="Arial"/>
        <color theme="1"/>
      </rPr>
      <t xml:space="preserve"> NO</t>
    </r>
  </si>
  <si>
    <r>
      <rPr>
        <rFont val="Arial"/>
        <color rgb="FF000000"/>
      </rPr>
      <t>Devaughn Vele</t>
    </r>
    <r>
      <rPr>
        <rFont val="Arial"/>
        <color theme="1"/>
      </rPr>
      <t xml:space="preserve"> DEN</t>
    </r>
  </si>
  <si>
    <r>
      <rPr>
        <rFont val="Arial"/>
        <color rgb="FF000000"/>
      </rPr>
      <t>Ricky Pearsall</t>
    </r>
    <r>
      <rPr>
        <rFont val="Arial"/>
        <color theme="1"/>
      </rPr>
      <t xml:space="preserve"> SF</t>
    </r>
  </si>
  <si>
    <r>
      <rPr>
        <rFont val="Arial"/>
        <color rgb="FF000000"/>
      </rPr>
      <t>Jalen Coker</t>
    </r>
    <r>
      <rPr>
        <rFont val="Arial"/>
        <color theme="1"/>
      </rPr>
      <t xml:space="preserve"> CAR</t>
    </r>
  </si>
  <si>
    <r>
      <rPr>
        <rFont val="Arial"/>
        <color rgb="FF000000"/>
      </rPr>
      <t>Parker Washington</t>
    </r>
    <r>
      <rPr>
        <rFont val="Arial"/>
        <color theme="1"/>
      </rPr>
      <t xml:space="preserve"> JAX</t>
    </r>
  </si>
  <si>
    <r>
      <rPr>
        <rFont val="Arial"/>
        <color rgb="FF000000"/>
      </rPr>
      <t>Elijah Moore</t>
    </r>
    <r>
      <rPr>
        <rFont val="Arial"/>
        <color theme="1"/>
      </rPr>
      <t xml:space="preserve"> CLE</t>
    </r>
  </si>
  <si>
    <r>
      <rPr>
        <rFont val="Arial"/>
        <color rgb="FF000000"/>
      </rPr>
      <t>Tim Patrick</t>
    </r>
    <r>
      <rPr>
        <rFont val="Arial"/>
        <color theme="1"/>
      </rPr>
      <t xml:space="preserve"> DET</t>
    </r>
  </si>
  <si>
    <r>
      <rPr>
        <rFont val="Arial"/>
        <color rgb="FF000000"/>
      </rPr>
      <t>KaVontae Turpin</t>
    </r>
    <r>
      <rPr>
        <rFont val="Arial"/>
        <color theme="1"/>
      </rPr>
      <t xml:space="preserve"> DAL</t>
    </r>
  </si>
  <si>
    <r>
      <rPr>
        <rFont val="Arial"/>
        <color rgb="FF000000"/>
      </rPr>
      <t>Rashid Shaheed</t>
    </r>
    <r>
      <rPr>
        <rFont val="Arial"/>
        <color theme="1"/>
      </rPr>
      <t xml:space="preserve"> NO</t>
    </r>
  </si>
  <si>
    <r>
      <rPr>
        <rFont val="Arial"/>
        <color rgb="FF000000"/>
      </rPr>
      <t>Diontae Johnson</t>
    </r>
    <r>
      <rPr>
        <rFont val="Arial"/>
        <color theme="1"/>
      </rPr>
      <t xml:space="preserve"> BAL</t>
    </r>
  </si>
  <si>
    <r>
      <rPr>
        <rFont val="Arial"/>
        <color rgb="FF000000"/>
      </rPr>
      <t>Chatarius Atwell</t>
    </r>
    <r>
      <rPr>
        <rFont val="Arial"/>
        <color theme="1"/>
      </rPr>
      <t xml:space="preserve"> LA</t>
    </r>
  </si>
  <si>
    <r>
      <rPr>
        <rFont val="Arial"/>
        <color rgb="FF000000"/>
      </rPr>
      <t>Cedric Tillman</t>
    </r>
    <r>
      <rPr>
        <rFont val="Arial"/>
        <color theme="1"/>
      </rPr>
      <t xml:space="preserve"> CLE</t>
    </r>
  </si>
  <si>
    <r>
      <rPr>
        <rFont val="Arial"/>
        <color rgb="FF000000"/>
      </rPr>
      <t>Noah Brown</t>
    </r>
    <r>
      <rPr>
        <rFont val="Arial"/>
        <color theme="1"/>
      </rPr>
      <t xml:space="preserve"> WAS</t>
    </r>
  </si>
  <si>
    <r>
      <rPr>
        <rFont val="Arial"/>
        <color rgb="FF000000"/>
      </rPr>
      <t>David Moore</t>
    </r>
    <r>
      <rPr>
        <rFont val="Arial"/>
        <color theme="1"/>
      </rPr>
      <t xml:space="preserve"> CAR</t>
    </r>
  </si>
  <si>
    <r>
      <rPr>
        <rFont val="Arial"/>
        <color rgb="FF000000"/>
      </rPr>
      <t>Greg Dortch</t>
    </r>
    <r>
      <rPr>
        <rFont val="Arial"/>
        <color theme="1"/>
      </rPr>
      <t xml:space="preserve"> ARI</t>
    </r>
  </si>
  <si>
    <r>
      <rPr>
        <rFont val="Arial"/>
        <color rgb="FF000000"/>
      </rPr>
      <t>Chris Olave</t>
    </r>
    <r>
      <rPr>
        <rFont val="Arial"/>
        <color theme="1"/>
      </rPr>
      <t xml:space="preserve"> NO</t>
    </r>
  </si>
  <si>
    <r>
      <rPr>
        <rFont val="Arial"/>
        <color rgb="FF000000"/>
      </rPr>
      <t>Sterling Shepard</t>
    </r>
    <r>
      <rPr>
        <rFont val="Arial"/>
        <color theme="1"/>
      </rPr>
      <t xml:space="preserve"> TB</t>
    </r>
  </si>
  <si>
    <r>
      <rPr>
        <rFont val="Arial"/>
        <color rgb="FF000000"/>
      </rPr>
      <t>Christian Kirk</t>
    </r>
    <r>
      <rPr>
        <rFont val="Arial"/>
        <color theme="1"/>
      </rPr>
      <t xml:space="preserve"> JAX</t>
    </r>
  </si>
  <si>
    <r>
      <rPr>
        <rFont val="Arial"/>
        <color rgb="FF000000"/>
      </rPr>
      <t>Rashee Rice</t>
    </r>
    <r>
      <rPr>
        <rFont val="Arial"/>
        <color theme="1"/>
      </rPr>
      <t xml:space="preserve"> KC</t>
    </r>
  </si>
  <si>
    <r>
      <rPr>
        <rFont val="Arial"/>
        <color rgb="FF000000"/>
      </rPr>
      <t>Brandin Cooks</t>
    </r>
    <r>
      <rPr>
        <rFont val="Arial"/>
        <color theme="1"/>
      </rPr>
      <t xml:space="preserve"> DAL</t>
    </r>
  </si>
  <si>
    <r>
      <rPr>
        <rFont val="Arial"/>
        <color rgb="FF000000"/>
      </rPr>
      <t>Van Jefferson</t>
    </r>
    <r>
      <rPr>
        <rFont val="Arial"/>
        <color theme="1"/>
      </rPr>
      <t xml:space="preserve"> PIT</t>
    </r>
  </si>
  <si>
    <r>
      <rPr>
        <rFont val="Arial"/>
        <color rgb="FF000000"/>
      </rPr>
      <t>Justin Watson</t>
    </r>
    <r>
      <rPr>
        <rFont val="Arial"/>
        <color theme="1"/>
      </rPr>
      <t xml:space="preserve"> KC</t>
    </r>
  </si>
  <si>
    <r>
      <rPr>
        <rFont val="Arial"/>
        <color rgb="FF000000"/>
      </rPr>
      <t>Brandon Aiyuk</t>
    </r>
    <r>
      <rPr>
        <rFont val="Arial"/>
        <color theme="1"/>
      </rPr>
      <t xml:space="preserve"> SF</t>
    </r>
  </si>
  <si>
    <r>
      <rPr>
        <rFont val="Arial"/>
        <color rgb="FF000000"/>
      </rPr>
      <t>Troy Franklin</t>
    </r>
    <r>
      <rPr>
        <rFont val="Arial"/>
        <color theme="1"/>
      </rPr>
      <t xml:space="preserve"> DEN</t>
    </r>
  </si>
  <si>
    <r>
      <rPr>
        <rFont val="Arial"/>
        <color rgb="FF000000"/>
      </rPr>
      <t>Kendrick Bourne</t>
    </r>
    <r>
      <rPr>
        <rFont val="Arial"/>
        <color theme="1"/>
      </rPr>
      <t xml:space="preserve"> NE</t>
    </r>
  </si>
  <si>
    <r>
      <rPr>
        <rFont val="Arial"/>
        <color rgb="FF000000"/>
      </rPr>
      <t>Tyler Boyd</t>
    </r>
    <r>
      <rPr>
        <rFont val="Arial"/>
        <color theme="1"/>
      </rPr>
      <t xml:space="preserve"> TEN</t>
    </r>
  </si>
  <si>
    <r>
      <rPr>
        <rFont val="Arial"/>
        <color rgb="FF000000"/>
      </rPr>
      <t>Dyami Brown</t>
    </r>
    <r>
      <rPr>
        <rFont val="Arial"/>
        <color theme="1"/>
      </rPr>
      <t xml:space="preserve"> WAS</t>
    </r>
  </si>
  <si>
    <r>
      <rPr>
        <rFont val="Arial"/>
        <color rgb="FF000000"/>
      </rPr>
      <t>Gabriel Davis</t>
    </r>
    <r>
      <rPr>
        <rFont val="Arial"/>
        <color theme="1"/>
      </rPr>
      <t xml:space="preserve"> JAX</t>
    </r>
  </si>
  <si>
    <r>
      <rPr>
        <rFont val="Arial"/>
        <color rgb="FF000000"/>
      </rPr>
      <t>Tyler Johnson</t>
    </r>
    <r>
      <rPr>
        <rFont val="Arial"/>
        <color theme="1"/>
      </rPr>
      <t xml:space="preserve"> LA</t>
    </r>
  </si>
  <si>
    <r>
      <rPr>
        <rFont val="Arial"/>
        <color rgb="FF000000"/>
      </rPr>
      <t>Kalif Raymond</t>
    </r>
    <r>
      <rPr>
        <rFont val="Arial"/>
        <color theme="1"/>
      </rPr>
      <t xml:space="preserve"> DET</t>
    </r>
  </si>
  <si>
    <r>
      <rPr>
        <rFont val="Arial"/>
        <color rgb="FF000000"/>
      </rPr>
      <t>JuJu Smith-Schuster</t>
    </r>
    <r>
      <rPr>
        <rFont val="Arial"/>
        <color theme="1"/>
      </rPr>
      <t xml:space="preserve"> KC</t>
    </r>
  </si>
  <si>
    <r>
      <rPr>
        <rFont val="Arial"/>
        <color rgb="FF000000"/>
      </rPr>
      <t>Nelson Agholor</t>
    </r>
    <r>
      <rPr>
        <rFont val="Arial"/>
        <color theme="1"/>
      </rPr>
      <t xml:space="preserve"> BAL</t>
    </r>
  </si>
  <si>
    <r>
      <rPr>
        <rFont val="Arial"/>
        <color rgb="FF000000"/>
      </rPr>
      <t>Lil'Jordan Humphrey</t>
    </r>
    <r>
      <rPr>
        <rFont val="Arial"/>
        <color theme="1"/>
      </rPr>
      <t xml:space="preserve"> DEN</t>
    </r>
  </si>
  <si>
    <r>
      <rPr>
        <rFont val="Arial"/>
        <color rgb="FF000000"/>
      </rPr>
      <t>Mike Williams</t>
    </r>
    <r>
      <rPr>
        <rFont val="Arial"/>
        <color theme="1"/>
      </rPr>
      <t xml:space="preserve"> PIT</t>
    </r>
  </si>
  <si>
    <r>
      <rPr>
        <rFont val="Arial"/>
        <color rgb="FF000000"/>
      </rPr>
      <t>Adonai Mitchell</t>
    </r>
    <r>
      <rPr>
        <rFont val="Arial"/>
        <color theme="1"/>
      </rPr>
      <t xml:space="preserve"> IND</t>
    </r>
  </si>
  <si>
    <r>
      <rPr>
        <rFont val="Arial"/>
        <color rgb="FF000000"/>
      </rPr>
      <t>Curtis Samuel</t>
    </r>
    <r>
      <rPr>
        <rFont val="Arial"/>
        <color theme="1"/>
      </rPr>
      <t xml:space="preserve"> BUF</t>
    </r>
  </si>
  <si>
    <r>
      <rPr>
        <rFont val="Arial"/>
        <color rgb="FF000000"/>
      </rPr>
      <t>Jordan Whittington</t>
    </r>
    <r>
      <rPr>
        <rFont val="Arial"/>
        <color theme="1"/>
      </rPr>
      <t xml:space="preserve"> LA</t>
    </r>
  </si>
  <si>
    <r>
      <rPr>
        <rFont val="Arial"/>
        <color rgb="FF000000"/>
      </rPr>
      <t>Cedrick Wilson</t>
    </r>
    <r>
      <rPr>
        <rFont val="Arial"/>
        <color theme="1"/>
      </rPr>
      <t xml:space="preserve"> NO</t>
    </r>
  </si>
  <si>
    <r>
      <rPr>
        <rFont val="Arial"/>
        <color rgb="FF000000"/>
      </rPr>
      <t>John Metchie</t>
    </r>
    <r>
      <rPr>
        <rFont val="Arial"/>
        <color theme="1"/>
      </rPr>
      <t xml:space="preserve"> HOU</t>
    </r>
  </si>
  <si>
    <r>
      <rPr>
        <rFont val="Arial"/>
        <color rgb="FF000000"/>
      </rPr>
      <t>D.J. Turner</t>
    </r>
    <r>
      <rPr>
        <rFont val="Arial"/>
        <color theme="1"/>
      </rPr>
      <t xml:space="preserve"> LV</t>
    </r>
  </si>
  <si>
    <r>
      <rPr>
        <rFont val="Arial"/>
        <color rgb="FF000000"/>
      </rPr>
      <t>Josh Reynolds</t>
    </r>
    <r>
      <rPr>
        <rFont val="Arial"/>
        <color theme="1"/>
      </rPr>
      <t xml:space="preserve"> JAX</t>
    </r>
  </si>
  <si>
    <r>
      <rPr>
        <rFont val="Arial"/>
        <color rgb="FF000000"/>
      </rPr>
      <t>Malik Washington</t>
    </r>
    <r>
      <rPr>
        <rFont val="Arial"/>
        <color theme="1"/>
      </rPr>
      <t xml:space="preserve"> MIA</t>
    </r>
  </si>
  <si>
    <r>
      <rPr>
        <rFont val="Arial"/>
        <color rgb="FF000000"/>
      </rPr>
      <t>Tylan Wallace</t>
    </r>
    <r>
      <rPr>
        <rFont val="Arial"/>
        <color theme="1"/>
      </rPr>
      <t xml:space="preserve"> BAL</t>
    </r>
  </si>
  <si>
    <r>
      <rPr>
        <rFont val="Arial"/>
        <color rgb="FF000000"/>
      </rPr>
      <t>Ryan Miller</t>
    </r>
    <r>
      <rPr>
        <rFont val="Arial"/>
        <color theme="1"/>
      </rPr>
      <t xml:space="preserve"> TB</t>
    </r>
  </si>
  <si>
    <r>
      <rPr>
        <rFont val="Arial"/>
        <color rgb="FF000000"/>
      </rPr>
      <t>Jalen Brooks</t>
    </r>
    <r>
      <rPr>
        <rFont val="Arial"/>
        <color theme="1"/>
      </rPr>
      <t xml:space="preserve"> DAL</t>
    </r>
  </si>
  <si>
    <r>
      <rPr>
        <rFont val="Arial"/>
        <color rgb="FF000000"/>
      </rPr>
      <t>Derius Davis</t>
    </r>
    <r>
      <rPr>
        <rFont val="Arial"/>
        <color theme="1"/>
      </rPr>
      <t xml:space="preserve"> LAC</t>
    </r>
  </si>
  <si>
    <r>
      <rPr>
        <rFont val="Arial"/>
        <color rgb="FF000000"/>
      </rPr>
      <t>Malik Heath</t>
    </r>
    <r>
      <rPr>
        <rFont val="Arial"/>
        <color theme="1"/>
      </rPr>
      <t xml:space="preserve"> GB</t>
    </r>
  </si>
  <si>
    <r>
      <rPr>
        <rFont val="Arial"/>
        <color rgb="FF000000"/>
      </rPr>
      <t>Trey Palmer</t>
    </r>
    <r>
      <rPr>
        <rFont val="Arial"/>
        <color theme="1"/>
      </rPr>
      <t xml:space="preserve"> TB</t>
    </r>
  </si>
  <si>
    <r>
      <rPr>
        <rFont val="Arial"/>
        <color rgb="FF000000"/>
      </rPr>
      <t>Ja'Lynn Polk</t>
    </r>
    <r>
      <rPr>
        <rFont val="Arial"/>
        <color theme="1"/>
      </rPr>
      <t xml:space="preserve"> NE</t>
    </r>
  </si>
  <si>
    <r>
      <rPr>
        <rFont val="Arial"/>
        <color rgb="FF000000"/>
      </rPr>
      <t>Jahan Dotson</t>
    </r>
    <r>
      <rPr>
        <rFont val="Arial"/>
        <color theme="1"/>
      </rPr>
      <t xml:space="preserve"> PHI</t>
    </r>
  </si>
  <si>
    <r>
      <rPr>
        <rFont val="Arial"/>
        <color rgb="FF000000"/>
      </rPr>
      <t>Jamison Crowder</t>
    </r>
    <r>
      <rPr>
        <rFont val="Arial"/>
        <color theme="1"/>
      </rPr>
      <t xml:space="preserve"> WAS</t>
    </r>
  </si>
  <si>
    <r>
      <rPr>
        <rFont val="Arial"/>
        <color rgb="FF000000"/>
      </rPr>
      <t>Mecole Hardman</t>
    </r>
    <r>
      <rPr>
        <rFont val="Arial"/>
        <color theme="1"/>
      </rPr>
      <t xml:space="preserve"> KC</t>
    </r>
  </si>
  <si>
    <r>
      <rPr>
        <rFont val="Arial"/>
        <color rgb="FF000000"/>
      </rPr>
      <t>Khadarel Hodge</t>
    </r>
    <r>
      <rPr>
        <rFont val="Arial"/>
        <color theme="1"/>
      </rPr>
      <t xml:space="preserve"> ATL</t>
    </r>
  </si>
  <si>
    <r>
      <rPr>
        <rFont val="Arial"/>
        <color rgb="FF000000"/>
      </rPr>
      <t>Jerrod Means</t>
    </r>
    <r>
      <rPr>
        <rFont val="Arial"/>
        <color theme="1"/>
      </rPr>
      <t xml:space="preserve"> NO</t>
    </r>
  </si>
  <si>
    <r>
      <rPr>
        <rFont val="Arial"/>
        <color rgb="FF000000"/>
      </rPr>
      <t>Dante Pettis</t>
    </r>
    <r>
      <rPr>
        <rFont val="Arial"/>
        <color theme="1"/>
      </rPr>
      <t xml:space="preserve"> NO</t>
    </r>
  </si>
  <si>
    <r>
      <rPr>
        <rFont val="Arial"/>
        <color rgb="FF000000"/>
      </rPr>
      <t>Ashton Dulin</t>
    </r>
    <r>
      <rPr>
        <rFont val="Arial"/>
        <color theme="1"/>
      </rPr>
      <t xml:space="preserve"> IND</t>
    </r>
  </si>
  <si>
    <r>
      <rPr>
        <rFont val="Arial"/>
        <color rgb="FF000000"/>
      </rPr>
      <t>Robert Woods</t>
    </r>
    <r>
      <rPr>
        <rFont val="Arial"/>
        <color theme="1"/>
      </rPr>
      <t xml:space="preserve"> HOU</t>
    </r>
  </si>
  <si>
    <r>
      <rPr>
        <rFont val="Arial"/>
        <color rgb="FF000000"/>
      </rPr>
      <t>Jake Bobo</t>
    </r>
    <r>
      <rPr>
        <rFont val="Arial"/>
        <color theme="1"/>
      </rPr>
      <t xml:space="preserve"> SEA</t>
    </r>
  </si>
  <si>
    <r>
      <rPr>
        <rFont val="Arial"/>
        <color rgb="FF000000"/>
      </rPr>
      <t>Jonathan Mingo</t>
    </r>
    <r>
      <rPr>
        <rFont val="Arial"/>
        <color theme="1"/>
      </rPr>
      <t xml:space="preserve"> DAL</t>
    </r>
  </si>
  <si>
    <r>
      <rPr>
        <rFont val="Arial"/>
        <color rgb="FF000000"/>
      </rPr>
      <t>Tyrell Shavers</t>
    </r>
    <r>
      <rPr>
        <rFont val="Arial"/>
        <color theme="1"/>
      </rPr>
      <t xml:space="preserve"> BUF</t>
    </r>
  </si>
  <si>
    <r>
      <rPr>
        <rFont val="Arial"/>
        <color rgb="FF000000"/>
      </rPr>
      <t>Kevin Austin</t>
    </r>
    <r>
      <rPr>
        <rFont val="Arial"/>
        <color theme="1"/>
      </rPr>
      <t xml:space="preserve"> NO</t>
    </r>
  </si>
  <si>
    <r>
      <rPr>
        <rFont val="Arial"/>
        <color rgb="FF000000"/>
      </rPr>
      <t>Luke McCaffrey</t>
    </r>
    <r>
      <rPr>
        <rFont val="Arial"/>
        <color theme="1"/>
      </rPr>
      <t xml:space="preserve"> WAS</t>
    </r>
  </si>
  <si>
    <r>
      <rPr>
        <rFont val="Arial"/>
        <color rgb="FF000000"/>
      </rPr>
      <t>Rakim Jarrett</t>
    </r>
    <r>
      <rPr>
        <rFont val="Arial"/>
        <color theme="1"/>
      </rPr>
      <t xml:space="preserve"> TB</t>
    </r>
  </si>
  <si>
    <r>
      <rPr>
        <rFont val="Arial"/>
        <color rgb="FF000000"/>
      </rPr>
      <t>Tay Martin</t>
    </r>
    <r>
      <rPr>
        <rFont val="Arial"/>
        <color theme="1"/>
      </rPr>
      <t xml:space="preserve"> TEN</t>
    </r>
  </si>
  <si>
    <r>
      <rPr>
        <rFont val="Arial"/>
        <color rgb="FF000000"/>
      </rPr>
      <t>K.J. Osborn</t>
    </r>
    <r>
      <rPr>
        <rFont val="Arial"/>
        <color theme="1"/>
      </rPr>
      <t xml:space="preserve"> WAS</t>
    </r>
  </si>
  <si>
    <r>
      <rPr>
        <rFont val="Arial"/>
        <color rgb="FF000000"/>
      </rPr>
      <t>Trent Sherfield</t>
    </r>
    <r>
      <rPr>
        <rFont val="Arial"/>
        <color theme="1"/>
      </rPr>
      <t xml:space="preserve"> MIN</t>
    </r>
  </si>
  <si>
    <r>
      <rPr>
        <rFont val="Arial"/>
        <color rgb="FF000000"/>
      </rPr>
      <t>Jermaine Burton</t>
    </r>
    <r>
      <rPr>
        <rFont val="Arial"/>
        <color theme="1"/>
      </rPr>
      <t xml:space="preserve"> CIN</t>
    </r>
  </si>
  <si>
    <r>
      <rPr>
        <rFont val="Arial"/>
        <color rgb="FF000000"/>
      </rPr>
      <t>Simi Fehoko</t>
    </r>
    <r>
      <rPr>
        <rFont val="Arial"/>
        <color theme="1"/>
      </rPr>
      <t xml:space="preserve"> LAC</t>
    </r>
  </si>
  <si>
    <r>
      <rPr>
        <rFont val="Arial"/>
        <color rgb="FF000000"/>
      </rPr>
      <t>Ainias Smith</t>
    </r>
    <r>
      <rPr>
        <rFont val="Arial"/>
        <color theme="1"/>
      </rPr>
      <t xml:space="preserve"> PHI</t>
    </r>
  </si>
  <si>
    <r>
      <rPr>
        <rFont val="Arial"/>
        <color rgb="FF000000"/>
      </rPr>
      <t>Marquise Brown</t>
    </r>
    <r>
      <rPr>
        <rFont val="Arial"/>
        <color theme="1"/>
      </rPr>
      <t xml:space="preserve"> KC</t>
    </r>
  </si>
  <si>
    <r>
      <rPr>
        <rFont val="Arial"/>
        <color rgb="FF000000"/>
      </rPr>
      <t>Parris Campbell</t>
    </r>
    <r>
      <rPr>
        <rFont val="Arial"/>
        <color theme="1"/>
      </rPr>
      <t xml:space="preserve"> PHI</t>
    </r>
  </si>
  <si>
    <r>
      <rPr>
        <rFont val="Arial"/>
        <color rgb="FF000000"/>
      </rPr>
      <t>Xavier Hutchinson</t>
    </r>
    <r>
      <rPr>
        <rFont val="Arial"/>
        <color theme="1"/>
      </rPr>
      <t xml:space="preserve"> HOU</t>
    </r>
  </si>
  <si>
    <r>
      <rPr>
        <rFont val="Arial"/>
        <color rgb="FF000000"/>
      </rPr>
      <t>Bo Melton</t>
    </r>
    <r>
      <rPr>
        <rFont val="Arial"/>
        <color theme="1"/>
      </rPr>
      <t xml:space="preserve"> GB</t>
    </r>
  </si>
  <si>
    <r>
      <rPr>
        <rFont val="Arial"/>
        <color rgb="FF000000"/>
      </rPr>
      <t>Jalen Reagor</t>
    </r>
    <r>
      <rPr>
        <rFont val="Arial"/>
        <color theme="1"/>
      </rPr>
      <t xml:space="preserve"> LAC</t>
    </r>
  </si>
  <si>
    <r>
      <rPr>
        <rFont val="Arial"/>
        <color rgb="FF000000"/>
      </rPr>
      <t>Devontez Walker</t>
    </r>
    <r>
      <rPr>
        <rFont val="Arial"/>
        <color theme="1"/>
      </rPr>
      <t xml:space="preserve"> BAL</t>
    </r>
  </si>
  <si>
    <r>
      <rPr>
        <rFont val="Arial"/>
        <color rgb="FF000000"/>
      </rPr>
      <t>Johnny Wilson</t>
    </r>
    <r>
      <rPr>
        <rFont val="Arial"/>
        <color theme="1"/>
      </rPr>
      <t xml:space="preserve"> PHI</t>
    </r>
  </si>
  <si>
    <r>
      <rPr>
        <rFont val="Arial"/>
        <color rgb="FF000000"/>
      </rPr>
      <t>D.J. Chark</t>
    </r>
    <r>
      <rPr>
        <rFont val="Arial"/>
        <color theme="1"/>
      </rPr>
      <t xml:space="preserve"> LAC</t>
    </r>
  </si>
  <si>
    <r>
      <rPr>
        <rFont val="Arial"/>
        <color rgb="FF000000"/>
      </rPr>
      <t>Jacob Cowing</t>
    </r>
    <r>
      <rPr>
        <rFont val="Arial"/>
        <color theme="1"/>
      </rPr>
      <t xml:space="preserve"> SF</t>
    </r>
  </si>
  <si>
    <r>
      <rPr>
        <rFont val="Arial"/>
        <color rgb="FF000000"/>
      </rPr>
      <t>Ryan Flournoy</t>
    </r>
    <r>
      <rPr>
        <rFont val="Arial"/>
        <color theme="1"/>
      </rPr>
      <t xml:space="preserve"> DAL</t>
    </r>
  </si>
  <si>
    <r>
      <rPr>
        <rFont val="Arial"/>
        <color rgb="FF000000"/>
      </rPr>
      <t>Xavier Gipson</t>
    </r>
    <r>
      <rPr>
        <rFont val="Arial"/>
        <color theme="1"/>
      </rPr>
      <t xml:space="preserve"> NYJ</t>
    </r>
  </si>
  <si>
    <r>
      <rPr>
        <rFont val="Arial"/>
        <color rgb="FF000000"/>
      </rPr>
      <t>Bryce Oliver</t>
    </r>
    <r>
      <rPr>
        <rFont val="Arial"/>
        <color theme="1"/>
      </rPr>
      <t xml:space="preserve"> TEN</t>
    </r>
  </si>
  <si>
    <r>
      <rPr>
        <rFont val="Arial"/>
        <color rgb="FF000000"/>
      </rPr>
      <t>Mason Tipton</t>
    </r>
    <r>
      <rPr>
        <rFont val="Arial"/>
        <color theme="1"/>
      </rPr>
      <t xml:space="preserve"> NO</t>
    </r>
  </si>
  <si>
    <r>
      <rPr>
        <rFont val="Arial"/>
        <color rgb="FF000000"/>
      </rPr>
      <t>Kristian Wilkerson</t>
    </r>
    <r>
      <rPr>
        <rFont val="Arial"/>
        <color theme="1"/>
      </rPr>
      <t xml:space="preserve"> LV</t>
    </r>
  </si>
  <si>
    <r>
      <rPr>
        <rFont val="Arial"/>
        <color rgb="FF000000"/>
      </rPr>
      <t>Chris Conley</t>
    </r>
    <r>
      <rPr>
        <rFont val="Arial"/>
        <color theme="1"/>
      </rPr>
      <t xml:space="preserve"> SF</t>
    </r>
  </si>
  <si>
    <r>
      <rPr>
        <rFont val="Arial"/>
        <color rgb="FF000000"/>
      </rPr>
      <t>Devin Duvernay</t>
    </r>
    <r>
      <rPr>
        <rFont val="Arial"/>
        <color theme="1"/>
      </rPr>
      <t xml:space="preserve"> JAX</t>
    </r>
  </si>
  <si>
    <r>
      <rPr>
        <rFont val="Arial"/>
        <color rgb="FF000000"/>
      </rPr>
      <t>Zay Jones</t>
    </r>
    <r>
      <rPr>
        <rFont val="Arial"/>
        <color theme="1"/>
      </rPr>
      <t xml:space="preserve"> ARI</t>
    </r>
  </si>
  <si>
    <r>
      <rPr>
        <rFont val="Arial"/>
        <color rgb="FF000000"/>
      </rPr>
      <t>Scott Miller</t>
    </r>
    <r>
      <rPr>
        <rFont val="Arial"/>
        <color theme="1"/>
      </rPr>
      <t xml:space="preserve"> PIT</t>
    </r>
  </si>
  <si>
    <r>
      <rPr>
        <rFont val="Arial"/>
        <color rgb="FF000000"/>
      </rPr>
      <t>Ben Skowronek</t>
    </r>
    <r>
      <rPr>
        <rFont val="Arial"/>
        <color theme="1"/>
      </rPr>
      <t xml:space="preserve"> PIT</t>
    </r>
  </si>
  <si>
    <r>
      <rPr>
        <rFont val="Arial"/>
        <color rgb="FF000000"/>
      </rPr>
      <t>Michael Woods</t>
    </r>
    <r>
      <rPr>
        <rFont val="Arial"/>
        <color theme="1"/>
      </rPr>
      <t xml:space="preserve"> CLE</t>
    </r>
  </si>
  <si>
    <r>
      <rPr>
        <rFont val="Arial"/>
        <color rgb="FF000000"/>
      </rPr>
      <t>DeAndre Carter</t>
    </r>
    <r>
      <rPr>
        <rFont val="Arial"/>
        <color theme="1"/>
      </rPr>
      <t xml:space="preserve"> CHI</t>
    </r>
  </si>
  <si>
    <r>
      <rPr>
        <rFont val="Arial"/>
        <color rgb="FF000000"/>
      </rPr>
      <t>River Cracraft</t>
    </r>
    <r>
      <rPr>
        <rFont val="Arial"/>
        <color theme="1"/>
      </rPr>
      <t xml:space="preserve"> MIA</t>
    </r>
  </si>
  <si>
    <r>
      <rPr>
        <rFont val="Arial"/>
        <color rgb="FF000000"/>
      </rPr>
      <t>Tim Jones</t>
    </r>
    <r>
      <rPr>
        <rFont val="Arial"/>
        <color theme="1"/>
      </rPr>
      <t xml:space="preserve"> JAX</t>
    </r>
  </si>
  <si>
    <r>
      <rPr>
        <rFont val="Arial"/>
        <color rgb="FF000000"/>
      </rPr>
      <t>Brandon Powell</t>
    </r>
    <r>
      <rPr>
        <rFont val="Arial"/>
        <color theme="1"/>
      </rPr>
      <t xml:space="preserve"> MIN</t>
    </r>
  </si>
  <si>
    <r>
      <rPr>
        <rFont val="Arial"/>
        <color rgb="FF000000"/>
      </rPr>
      <t>Nikko Remigio</t>
    </r>
    <r>
      <rPr>
        <rFont val="Arial"/>
        <color theme="1"/>
      </rPr>
      <t xml:space="preserve"> KC</t>
    </r>
  </si>
  <si>
    <r>
      <rPr>
        <rFont val="Arial"/>
        <color rgb="FF000000"/>
      </rPr>
      <t>Tyquan Thornton</t>
    </r>
    <r>
      <rPr>
        <rFont val="Arial"/>
        <color theme="1"/>
      </rPr>
      <t xml:space="preserve"> KC</t>
    </r>
  </si>
  <si>
    <r>
      <rPr>
        <rFont val="Arial"/>
        <color rgb="FF000000"/>
      </rPr>
      <t>Cody White</t>
    </r>
    <r>
      <rPr>
        <rFont val="Arial"/>
        <color theme="1"/>
      </rPr>
      <t xml:space="preserve"> SEA</t>
    </r>
  </si>
  <si>
    <r>
      <rPr>
        <rFont val="Arial"/>
        <color rgb="FF000000"/>
      </rPr>
      <t>Alex Bachman</t>
    </r>
    <r>
      <rPr>
        <rFont val="Arial"/>
        <color theme="1"/>
      </rPr>
      <t xml:space="preserve"> LV</t>
    </r>
  </si>
  <si>
    <r>
      <rPr>
        <rFont val="Arial"/>
        <color rgb="FF000000"/>
      </rPr>
      <t>Odell Beckham Jr.</t>
    </r>
    <r>
      <rPr>
        <rFont val="Arial"/>
        <color theme="1"/>
      </rPr>
      <t xml:space="preserve"> MIA</t>
    </r>
  </si>
  <si>
    <r>
      <rPr>
        <rFont val="Arial"/>
        <color rgb="FF000000"/>
      </rPr>
      <t>Britain Covey</t>
    </r>
    <r>
      <rPr>
        <rFont val="Arial"/>
        <color theme="1"/>
      </rPr>
      <t xml:space="preserve"> PHI</t>
    </r>
  </si>
  <si>
    <r>
      <rPr>
        <rFont val="Arial"/>
        <color rgb="FF000000"/>
      </rPr>
      <t>D'Wayne Eskridge</t>
    </r>
    <r>
      <rPr>
        <rFont val="Arial"/>
        <color theme="1"/>
      </rPr>
      <t xml:space="preserve"> MIA</t>
    </r>
  </si>
  <si>
    <r>
      <rPr>
        <rFont val="Arial"/>
        <color rgb="FF000000"/>
      </rPr>
      <t>Jalin Hyatt</t>
    </r>
    <r>
      <rPr>
        <rFont val="Arial"/>
        <color theme="1"/>
      </rPr>
      <t xml:space="preserve"> NYG</t>
    </r>
  </si>
  <si>
    <r>
      <rPr>
        <rFont val="Arial"/>
        <color rgb="FF000000"/>
      </rPr>
      <t>Xavier Smith</t>
    </r>
    <r>
      <rPr>
        <rFont val="Arial"/>
        <color theme="1"/>
      </rPr>
      <t xml:space="preserve"> LA</t>
    </r>
  </si>
  <si>
    <r>
      <rPr>
        <rFont val="Arial"/>
        <color rgb="FF000000"/>
      </rPr>
      <t>Austin Trammell</t>
    </r>
    <r>
      <rPr>
        <rFont val="Arial"/>
        <color theme="1"/>
      </rPr>
      <t xml:space="preserve"> JAX</t>
    </r>
  </si>
  <si>
    <r>
      <rPr>
        <rFont val="Arial"/>
        <color rgb="FF000000"/>
      </rPr>
      <t>David Bell</t>
    </r>
    <r>
      <rPr>
        <rFont val="Arial"/>
        <color theme="1"/>
      </rPr>
      <t xml:space="preserve"> CLE</t>
    </r>
  </si>
  <si>
    <r>
      <rPr>
        <rFont val="Arial"/>
        <color rgb="FF000000"/>
      </rPr>
      <t>Ronnie Bell</t>
    </r>
    <r>
      <rPr>
        <rFont val="Arial"/>
        <color theme="1"/>
      </rPr>
      <t xml:space="preserve"> SF</t>
    </r>
  </si>
  <si>
    <r>
      <rPr>
        <rFont val="Arial"/>
        <color rgb="FF000000"/>
      </rPr>
      <t>Treylon Burks</t>
    </r>
    <r>
      <rPr>
        <rFont val="Arial"/>
        <color theme="1"/>
      </rPr>
      <t xml:space="preserve"> TEN</t>
    </r>
  </si>
  <si>
    <r>
      <rPr>
        <rFont val="Arial"/>
        <color rgb="FF000000"/>
      </rPr>
      <t>Dan Chisena</t>
    </r>
    <r>
      <rPr>
        <rFont val="Arial"/>
        <color theme="1"/>
      </rPr>
      <t xml:space="preserve"> CAR</t>
    </r>
  </si>
  <si>
    <r>
      <rPr>
        <rFont val="Arial"/>
        <color rgb="FF000000"/>
      </rPr>
      <t>Anthony Gould</t>
    </r>
    <r>
      <rPr>
        <rFont val="Arial"/>
        <color theme="1"/>
      </rPr>
      <t xml:space="preserve"> IND</t>
    </r>
  </si>
  <si>
    <r>
      <rPr>
        <rFont val="Arial"/>
        <color rgb="FF000000"/>
      </rPr>
      <t>Terrace Marshall</t>
    </r>
    <r>
      <rPr>
        <rFont val="Arial"/>
        <color theme="1"/>
      </rPr>
      <t xml:space="preserve"> LV</t>
    </r>
  </si>
  <si>
    <r>
      <rPr>
        <rFont val="Arial"/>
        <color rgb="FF000000"/>
      </rPr>
      <t>Allen Robinson</t>
    </r>
    <r>
      <rPr>
        <rFont val="Arial"/>
        <color theme="1"/>
      </rPr>
      <t xml:space="preserve"> DET</t>
    </r>
  </si>
  <si>
    <r>
      <rPr>
        <rFont val="Arial"/>
        <color rgb="FF000000"/>
      </rPr>
      <t>Jamari Thrash</t>
    </r>
    <r>
      <rPr>
        <rFont val="Arial"/>
        <color theme="1"/>
      </rPr>
      <t xml:space="preserve"> CLE</t>
    </r>
  </si>
  <si>
    <r>
      <rPr>
        <rFont val="Arial"/>
        <color rgb="FF000000"/>
      </rPr>
      <t>Javon Baker</t>
    </r>
    <r>
      <rPr>
        <rFont val="Arial"/>
        <color theme="1"/>
      </rPr>
      <t xml:space="preserve"> NE</t>
    </r>
  </si>
  <si>
    <r>
      <rPr>
        <rFont val="Arial"/>
        <color rgb="FF000000"/>
      </rPr>
      <t>Chris Blair</t>
    </r>
    <r>
      <rPr>
        <rFont val="Arial"/>
        <color theme="1"/>
      </rPr>
      <t xml:space="preserve"> ATL</t>
    </r>
  </si>
  <si>
    <r>
      <rPr>
        <rFont val="Arial"/>
        <color rgb="FF000000"/>
      </rPr>
      <t>Malachi Corley</t>
    </r>
    <r>
      <rPr>
        <rFont val="Arial"/>
        <color theme="1"/>
      </rPr>
      <t xml:space="preserve"> NYJ</t>
    </r>
  </si>
  <si>
    <r>
      <rPr>
        <rFont val="Arial"/>
        <color rgb="FF000000"/>
      </rPr>
      <t>Grant DuBose</t>
    </r>
    <r>
      <rPr>
        <rFont val="Arial"/>
        <color theme="1"/>
      </rPr>
      <t xml:space="preserve"> MIA</t>
    </r>
  </si>
  <si>
    <r>
      <rPr>
        <rFont val="Arial"/>
        <color rgb="FF000000"/>
      </rPr>
      <t>Kameron Johnson</t>
    </r>
    <r>
      <rPr>
        <rFont val="Arial"/>
        <color theme="1"/>
      </rPr>
      <t xml:space="preserve"> TB</t>
    </r>
  </si>
  <si>
    <r>
      <rPr>
        <rFont val="Arial"/>
        <color rgb="FF000000"/>
      </rPr>
      <t>Mason Kinsey</t>
    </r>
    <r>
      <rPr>
        <rFont val="Arial"/>
        <color theme="1"/>
      </rPr>
      <t xml:space="preserve"> TEN</t>
    </r>
  </si>
  <si>
    <r>
      <rPr>
        <rFont val="Arial"/>
        <color rgb="FF000000"/>
      </rPr>
      <t>Tyreik McAllister</t>
    </r>
    <r>
      <rPr>
        <rFont val="Arial"/>
        <color theme="1"/>
      </rPr>
      <t xml:space="preserve"> LV</t>
    </r>
  </si>
  <si>
    <r>
      <rPr>
        <rFont val="Arial"/>
        <color rgb="FF000000"/>
      </rPr>
      <t>Anthony Miller</t>
    </r>
    <r>
      <rPr>
        <rFont val="Arial"/>
        <color theme="1"/>
      </rPr>
      <t xml:space="preserve"> BAL</t>
    </r>
  </si>
  <si>
    <r>
      <rPr>
        <rFont val="Arial"/>
        <color rgb="FF000000"/>
      </rPr>
      <t>Trent Taylor</t>
    </r>
    <r>
      <rPr>
        <rFont val="Arial"/>
        <color theme="1"/>
      </rPr>
      <t xml:space="preserve"> SF</t>
    </r>
  </si>
  <si>
    <r>
      <rPr>
        <rFont val="Arial"/>
        <color rgb="FF000000"/>
      </rPr>
      <t>Deven Thompkins</t>
    </r>
    <r>
      <rPr>
        <rFont val="Arial"/>
        <color theme="1"/>
      </rPr>
      <t xml:space="preserve"> CAR</t>
    </r>
  </si>
  <si>
    <r>
      <rPr>
        <rFont val="Arial"/>
        <color rgb="FF000000"/>
      </rPr>
      <t>Casey Washington</t>
    </r>
    <r>
      <rPr>
        <rFont val="Arial"/>
        <color theme="1"/>
      </rPr>
      <t xml:space="preserve"> ATL</t>
    </r>
  </si>
  <si>
    <r>
      <rPr>
        <rFont val="Arial"/>
        <color rgb="FF000000"/>
      </rPr>
      <t>Robbie Chosen</t>
    </r>
    <r>
      <rPr>
        <rFont val="Arial"/>
        <color theme="1"/>
      </rPr>
      <t xml:space="preserve"> MIA</t>
    </r>
  </si>
  <si>
    <r>
      <rPr>
        <rFont val="Arial"/>
        <color rgb="FF000000"/>
      </rPr>
      <t>Jaelon Darden</t>
    </r>
    <r>
      <rPr>
        <rFont val="Arial"/>
        <color theme="1"/>
      </rPr>
      <t xml:space="preserve"> SEA</t>
    </r>
  </si>
  <si>
    <r>
      <rPr>
        <rFont val="Arial"/>
        <color rgb="FF000000"/>
      </rPr>
      <t>Isaiah Hodgins</t>
    </r>
    <r>
      <rPr>
        <rFont val="Arial"/>
        <color theme="1"/>
      </rPr>
      <t xml:space="preserve"> NYG</t>
    </r>
  </si>
  <si>
    <r>
      <rPr>
        <rFont val="Arial"/>
        <color rgb="FF000000"/>
      </rPr>
      <t>Trenton Irwin</t>
    </r>
    <r>
      <rPr>
        <rFont val="Arial"/>
        <color theme="1"/>
      </rPr>
      <t xml:space="preserve"> CAR</t>
    </r>
  </si>
  <si>
    <r>
      <rPr>
        <rFont val="Arial"/>
        <color rgb="FF000000"/>
      </rPr>
      <t>Jermaine Jackson</t>
    </r>
    <r>
      <rPr>
        <rFont val="Arial"/>
        <color theme="1"/>
      </rPr>
      <t xml:space="preserve"> NO</t>
    </r>
  </si>
  <si>
    <r>
      <rPr>
        <rFont val="Arial"/>
        <color rgb="FF000000"/>
      </rPr>
      <t>Brandon Johnson</t>
    </r>
    <r>
      <rPr>
        <rFont val="Arial"/>
        <color theme="1"/>
      </rPr>
      <t xml:space="preserve"> PIT</t>
    </r>
  </si>
  <si>
    <r>
      <rPr>
        <rFont val="Arial"/>
        <color rgb="FF000000"/>
      </rPr>
      <t>Collin Johnson</t>
    </r>
    <r>
      <rPr>
        <rFont val="Arial"/>
        <color theme="1"/>
      </rPr>
      <t xml:space="preserve"> CHI</t>
    </r>
  </si>
  <si>
    <r>
      <rPr>
        <rFont val="Arial"/>
        <color rgb="FF000000"/>
      </rPr>
      <t>Ramel Keyton</t>
    </r>
    <r>
      <rPr>
        <rFont val="Arial"/>
        <color theme="1"/>
      </rPr>
      <t xml:space="preserve"> LV</t>
    </r>
  </si>
  <si>
    <r>
      <rPr>
        <rFont val="Arial"/>
        <color rgb="FF000000"/>
      </rPr>
      <t>James Proche</t>
    </r>
    <r>
      <rPr>
        <rFont val="Arial"/>
        <color theme="1"/>
      </rPr>
      <t xml:space="preserve"> CLE</t>
    </r>
  </si>
  <si>
    <r>
      <rPr>
        <rFont val="Arial"/>
        <color rgb="FF000000"/>
      </rPr>
      <t>Kendric Pryor</t>
    </r>
    <r>
      <rPr>
        <rFont val="Arial"/>
        <color theme="1"/>
      </rPr>
      <t xml:space="preserve"> CIN</t>
    </r>
  </si>
  <si>
    <r>
      <rPr>
        <rFont val="Arial"/>
        <color rgb="FF000000"/>
      </rPr>
      <t>John Ross</t>
    </r>
    <r>
      <rPr>
        <rFont val="Arial"/>
        <color theme="1"/>
      </rPr>
      <t xml:space="preserve"> PHI</t>
    </r>
  </si>
  <si>
    <r>
      <rPr>
        <rFont val="Arial"/>
        <color rgb="FF000000"/>
      </rPr>
      <t>Tyler Scott</t>
    </r>
    <r>
      <rPr>
        <rFont val="Arial"/>
        <color theme="1"/>
      </rPr>
      <t xml:space="preserve"> CHI</t>
    </r>
  </si>
  <si>
    <r>
      <rPr>
        <rFont val="Arial"/>
        <color rgb="FF000000"/>
      </rPr>
      <t>Laviska Shenault</t>
    </r>
    <r>
      <rPr>
        <rFont val="Arial"/>
        <color theme="1"/>
      </rPr>
      <t xml:space="preserve"> LAC</t>
    </r>
  </si>
  <si>
    <r>
      <rPr>
        <rFont val="Arial"/>
        <color rgb="FF000000"/>
      </rPr>
      <t>Brycen Tremayne</t>
    </r>
    <r>
      <rPr>
        <rFont val="Arial"/>
        <color theme="1"/>
      </rPr>
      <t xml:space="preserve"> WAS</t>
    </r>
  </si>
  <si>
    <r>
      <rPr>
        <rFont val="Arial"/>
        <color rgb="FF000000"/>
      </rPr>
      <t>Isaiah Williams</t>
    </r>
    <r>
      <rPr>
        <rFont val="Arial"/>
        <color theme="1"/>
      </rPr>
      <t xml:space="preserve"> CIN</t>
    </r>
  </si>
  <si>
    <r>
      <rPr>
        <rFont val="Arial"/>
        <color rgb="FF000000"/>
      </rPr>
      <t>Charlie Jones</t>
    </r>
    <r>
      <rPr>
        <rFont val="Arial"/>
        <color theme="1"/>
      </rPr>
      <t xml:space="preserve"> CIN</t>
    </r>
  </si>
  <si>
    <r>
      <rPr>
        <rFont val="Arial"/>
        <color rgb="FF000000"/>
      </rPr>
      <t>Steven Sims</t>
    </r>
    <r>
      <rPr>
        <rFont val="Arial"/>
        <color theme="1"/>
      </rPr>
      <t xml:space="preserve"> BAL</t>
    </r>
  </si>
  <si>
    <r>
      <rPr>
        <rFont val="Arial"/>
        <color rgb="FF000000"/>
      </rPr>
      <t>Kadarius Toney</t>
    </r>
    <r>
      <rPr>
        <rFont val="Arial"/>
        <color theme="1"/>
      </rPr>
      <t xml:space="preserve"> CLE</t>
    </r>
  </si>
  <si>
    <r>
      <rPr>
        <rFont val="Arial"/>
        <color rgb="FF000000"/>
      </rPr>
      <t>Jha'Quan Jackson</t>
    </r>
    <r>
      <rPr>
        <rFont val="Arial"/>
        <color theme="1"/>
      </rPr>
      <t xml:space="preserve"> TEN</t>
    </r>
  </si>
  <si>
    <r>
      <rPr>
        <rFont val="Arial"/>
        <color rgb="FF000000"/>
      </rPr>
      <t>George Kittle</t>
    </r>
    <r>
      <rPr>
        <rFont val="Arial"/>
        <color theme="1"/>
      </rPr>
      <t xml:space="preserve"> SF</t>
    </r>
  </si>
  <si>
    <t>TE</t>
  </si>
  <si>
    <r>
      <rPr>
        <rFont val="Arial"/>
        <color rgb="FF000000"/>
      </rPr>
      <t>Brock Bowers</t>
    </r>
    <r>
      <rPr>
        <rFont val="Arial"/>
        <color theme="1"/>
      </rPr>
      <t xml:space="preserve"> LV</t>
    </r>
  </si>
  <si>
    <r>
      <rPr>
        <rFont val="Arial"/>
        <color rgb="FF000000"/>
      </rPr>
      <t>Trey McBride</t>
    </r>
    <r>
      <rPr>
        <rFont val="Arial"/>
        <color theme="1"/>
      </rPr>
      <t xml:space="preserve"> ARI</t>
    </r>
  </si>
  <si>
    <r>
      <rPr>
        <rFont val="Arial"/>
        <color rgb="FF000000"/>
      </rPr>
      <t>Jonnu Smith</t>
    </r>
    <r>
      <rPr>
        <rFont val="Arial"/>
        <color theme="1"/>
      </rPr>
      <t xml:space="preserve"> MIA</t>
    </r>
  </si>
  <si>
    <r>
      <rPr>
        <rFont val="Arial"/>
        <color rgb="FF000000"/>
      </rPr>
      <t>Mark Andrews</t>
    </r>
    <r>
      <rPr>
        <rFont val="Arial"/>
        <color theme="1"/>
      </rPr>
      <t xml:space="preserve"> BAL</t>
    </r>
  </si>
  <si>
    <r>
      <rPr>
        <rFont val="Arial"/>
        <color rgb="FF000000"/>
      </rPr>
      <t>Sam LaPorta</t>
    </r>
    <r>
      <rPr>
        <rFont val="Arial"/>
        <color theme="1"/>
      </rPr>
      <t xml:space="preserve"> DET</t>
    </r>
  </si>
  <si>
    <r>
      <rPr>
        <rFont val="Arial"/>
        <color rgb="FF000000"/>
      </rPr>
      <t>Tucker Kraft</t>
    </r>
    <r>
      <rPr>
        <rFont val="Arial"/>
        <color theme="1"/>
      </rPr>
      <t xml:space="preserve"> GB</t>
    </r>
  </si>
  <si>
    <r>
      <rPr>
        <rFont val="Arial"/>
        <color rgb="FF000000"/>
      </rPr>
      <t>Zach Ertz</t>
    </r>
    <r>
      <rPr>
        <rFont val="Arial"/>
        <color theme="1"/>
      </rPr>
      <t xml:space="preserve"> WAS</t>
    </r>
  </si>
  <si>
    <r>
      <rPr>
        <rFont val="Arial"/>
        <color rgb="FF000000"/>
      </rPr>
      <t>Pat Freiermuth</t>
    </r>
    <r>
      <rPr>
        <rFont val="Arial"/>
        <color theme="1"/>
      </rPr>
      <t xml:space="preserve"> PIT</t>
    </r>
  </si>
  <si>
    <r>
      <rPr>
        <rFont val="Arial"/>
        <color rgb="FF000000"/>
      </rPr>
      <t>Travis Kelce</t>
    </r>
    <r>
      <rPr>
        <rFont val="Arial"/>
        <color theme="1"/>
      </rPr>
      <t xml:space="preserve"> KC</t>
    </r>
  </si>
  <si>
    <r>
      <rPr>
        <rFont val="Arial"/>
        <color rgb="FF000000"/>
      </rPr>
      <t>David Njoku</t>
    </r>
    <r>
      <rPr>
        <rFont val="Arial"/>
        <color theme="1"/>
      </rPr>
      <t xml:space="preserve"> CLE</t>
    </r>
  </si>
  <si>
    <r>
      <rPr>
        <rFont val="Arial"/>
        <color rgb="FF000000"/>
      </rPr>
      <t>Cade Otton</t>
    </r>
    <r>
      <rPr>
        <rFont val="Arial"/>
        <color theme="1"/>
      </rPr>
      <t xml:space="preserve"> TB</t>
    </r>
  </si>
  <si>
    <r>
      <rPr>
        <rFont val="Arial"/>
        <color rgb="FF000000"/>
      </rPr>
      <t>Kyle Pitts</t>
    </r>
    <r>
      <rPr>
        <rFont val="Arial"/>
        <color theme="1"/>
      </rPr>
      <t xml:space="preserve"> ATL</t>
    </r>
  </si>
  <si>
    <r>
      <rPr>
        <rFont val="Arial"/>
        <color rgb="FF000000"/>
      </rPr>
      <t>Taysom Hill</t>
    </r>
    <r>
      <rPr>
        <rFont val="Arial"/>
        <color theme="1"/>
      </rPr>
      <t xml:space="preserve"> NO</t>
    </r>
  </si>
  <si>
    <r>
      <rPr>
        <rFont val="Arial"/>
        <color rgb="FF000000"/>
      </rPr>
      <t>Isaiah Likely</t>
    </r>
    <r>
      <rPr>
        <rFont val="Arial"/>
        <color theme="1"/>
      </rPr>
      <t xml:space="preserve"> BAL</t>
    </r>
  </si>
  <si>
    <r>
      <rPr>
        <rFont val="Arial"/>
        <color rgb="FF000000"/>
      </rPr>
      <t>Mike Gesicki</t>
    </r>
    <r>
      <rPr>
        <rFont val="Arial"/>
        <color theme="1"/>
      </rPr>
      <t xml:space="preserve"> CIN</t>
    </r>
  </si>
  <si>
    <r>
      <rPr>
        <rFont val="Arial"/>
        <color rgb="FF000000"/>
      </rPr>
      <t>Hunter Henry</t>
    </r>
    <r>
      <rPr>
        <rFont val="Arial"/>
        <color theme="1"/>
      </rPr>
      <t xml:space="preserve"> NE</t>
    </r>
  </si>
  <si>
    <r>
      <rPr>
        <rFont val="Arial"/>
        <color rgb="FF000000"/>
      </rPr>
      <t>Noah Gray</t>
    </r>
    <r>
      <rPr>
        <rFont val="Arial"/>
        <color theme="1"/>
      </rPr>
      <t xml:space="preserve"> KC</t>
    </r>
  </si>
  <si>
    <r>
      <rPr>
        <rFont val="Arial"/>
        <color rgb="FF000000"/>
      </rPr>
      <t>Juwan Johnson</t>
    </r>
    <r>
      <rPr>
        <rFont val="Arial"/>
        <color theme="1"/>
      </rPr>
      <t xml:space="preserve"> NO</t>
    </r>
  </si>
  <si>
    <r>
      <rPr>
        <rFont val="Arial"/>
        <color rgb="FF000000"/>
      </rPr>
      <t>Cole Kmet</t>
    </r>
    <r>
      <rPr>
        <rFont val="Arial"/>
        <color theme="1"/>
      </rPr>
      <t xml:space="preserve"> CHI</t>
    </r>
  </si>
  <si>
    <r>
      <rPr>
        <rFont val="Arial"/>
        <color rgb="FF000000"/>
      </rPr>
      <t>Foster Moreau</t>
    </r>
    <r>
      <rPr>
        <rFont val="Arial"/>
        <color theme="1"/>
      </rPr>
      <t xml:space="preserve"> NO</t>
    </r>
  </si>
  <si>
    <r>
      <rPr>
        <rFont val="Arial"/>
        <color rgb="FF000000"/>
      </rPr>
      <t>Tyler Conklin</t>
    </r>
    <r>
      <rPr>
        <rFont val="Arial"/>
        <color theme="1"/>
      </rPr>
      <t xml:space="preserve"> NYJ</t>
    </r>
  </si>
  <si>
    <r>
      <rPr>
        <rFont val="Arial"/>
        <color rgb="FF000000"/>
      </rPr>
      <t>Dalton Schultz</t>
    </r>
    <r>
      <rPr>
        <rFont val="Arial"/>
        <color theme="1"/>
      </rPr>
      <t xml:space="preserve"> HOU</t>
    </r>
  </si>
  <si>
    <r>
      <rPr>
        <rFont val="Arial"/>
        <color rgb="FF000000"/>
      </rPr>
      <t>Dallas Goedert</t>
    </r>
    <r>
      <rPr>
        <rFont val="Arial"/>
        <color theme="1"/>
      </rPr>
      <t xml:space="preserve"> PHI</t>
    </r>
  </si>
  <si>
    <r>
      <rPr>
        <rFont val="Arial"/>
        <color rgb="FF000000"/>
      </rPr>
      <t>Austin Hooper</t>
    </r>
    <r>
      <rPr>
        <rFont val="Arial"/>
        <color theme="1"/>
      </rPr>
      <t xml:space="preserve"> NE</t>
    </r>
  </si>
  <si>
    <r>
      <rPr>
        <rFont val="Arial"/>
        <color rgb="FF000000"/>
      </rPr>
      <t>Will Dissly</t>
    </r>
    <r>
      <rPr>
        <rFont val="Arial"/>
        <color theme="1"/>
      </rPr>
      <t xml:space="preserve"> LAC</t>
    </r>
  </si>
  <si>
    <r>
      <rPr>
        <rFont val="Arial"/>
        <color rgb="FF000000"/>
      </rPr>
      <t>Chigoziem Okonkwo</t>
    </r>
    <r>
      <rPr>
        <rFont val="Arial"/>
        <color theme="1"/>
      </rPr>
      <t xml:space="preserve"> TEN</t>
    </r>
  </si>
  <si>
    <r>
      <rPr>
        <rFont val="Arial"/>
        <color rgb="FF000000"/>
      </rPr>
      <t>Dalton Kincaid</t>
    </r>
    <r>
      <rPr>
        <rFont val="Arial"/>
        <color theme="1"/>
      </rPr>
      <t xml:space="preserve"> BUF</t>
    </r>
  </si>
  <si>
    <r>
      <rPr>
        <rFont val="Arial"/>
        <color rgb="FF000000"/>
      </rPr>
      <t>Noah Fant</t>
    </r>
    <r>
      <rPr>
        <rFont val="Arial"/>
        <color theme="1"/>
      </rPr>
      <t xml:space="preserve"> SEA</t>
    </r>
  </si>
  <si>
    <r>
      <rPr>
        <rFont val="Arial"/>
        <color rgb="FF000000"/>
      </rPr>
      <t>Brenton Strange</t>
    </r>
    <r>
      <rPr>
        <rFont val="Arial"/>
        <color theme="1"/>
      </rPr>
      <t xml:space="preserve"> JAX</t>
    </r>
  </si>
  <si>
    <r>
      <rPr>
        <rFont val="Arial"/>
        <color rgb="FF000000"/>
      </rPr>
      <t>Jordan Akins</t>
    </r>
    <r>
      <rPr>
        <rFont val="Arial"/>
        <color theme="1"/>
      </rPr>
      <t xml:space="preserve"> CLE</t>
    </r>
  </si>
  <si>
    <r>
      <rPr>
        <rFont val="Arial"/>
        <color rgb="FF000000"/>
      </rPr>
      <t>Jake Ferguson</t>
    </r>
    <r>
      <rPr>
        <rFont val="Arial"/>
        <color theme="1"/>
      </rPr>
      <t xml:space="preserve"> DAL</t>
    </r>
  </si>
  <si>
    <r>
      <rPr>
        <rFont val="Arial"/>
        <color rgb="FF000000"/>
      </rPr>
      <t>AJ Barner</t>
    </r>
    <r>
      <rPr>
        <rFont val="Arial"/>
        <color theme="1"/>
      </rPr>
      <t xml:space="preserve"> SEA</t>
    </r>
  </si>
  <si>
    <r>
      <rPr>
        <rFont val="Arial"/>
        <color rgb="FF000000"/>
      </rPr>
      <t>Evan Engram</t>
    </r>
    <r>
      <rPr>
        <rFont val="Arial"/>
        <color theme="1"/>
      </rPr>
      <t xml:space="preserve"> JAX</t>
    </r>
  </si>
  <si>
    <r>
      <rPr>
        <rFont val="Arial"/>
        <color rgb="FF000000"/>
      </rPr>
      <t>T.J. Hockenson</t>
    </r>
    <r>
      <rPr>
        <rFont val="Arial"/>
        <color theme="1"/>
      </rPr>
      <t xml:space="preserve"> MIN</t>
    </r>
  </si>
  <si>
    <r>
      <rPr>
        <rFont val="Arial"/>
        <color rgb="FF000000"/>
      </rPr>
      <t>Josh Oliver</t>
    </r>
    <r>
      <rPr>
        <rFont val="Arial"/>
        <color theme="1"/>
      </rPr>
      <t xml:space="preserve"> MIN</t>
    </r>
  </si>
  <si>
    <r>
      <rPr>
        <rFont val="Arial"/>
        <color rgb="FF000000"/>
      </rPr>
      <t>Theo Johnson</t>
    </r>
    <r>
      <rPr>
        <rFont val="Arial"/>
        <color theme="1"/>
      </rPr>
      <t xml:space="preserve"> NYG</t>
    </r>
  </si>
  <si>
    <r>
      <rPr>
        <rFont val="Arial"/>
        <color rgb="FF000000"/>
      </rPr>
      <t>Dawson Knox</t>
    </r>
    <r>
      <rPr>
        <rFont val="Arial"/>
        <color theme="1"/>
      </rPr>
      <t xml:space="preserve"> BUF</t>
    </r>
  </si>
  <si>
    <r>
      <rPr>
        <rFont val="Arial"/>
        <color rgb="FF000000"/>
      </rPr>
      <t>Ja'Tavion Sanders</t>
    </r>
    <r>
      <rPr>
        <rFont val="Arial"/>
        <color theme="1"/>
      </rPr>
      <t xml:space="preserve"> CAR</t>
    </r>
  </si>
  <si>
    <r>
      <rPr>
        <rFont val="Arial"/>
        <color rgb="FF000000"/>
      </rPr>
      <t>Grant Calcaterra</t>
    </r>
    <r>
      <rPr>
        <rFont val="Arial"/>
        <color theme="1"/>
      </rPr>
      <t xml:space="preserve"> PHI</t>
    </r>
  </si>
  <si>
    <r>
      <rPr>
        <rFont val="Arial"/>
        <color rgb="FF000000"/>
      </rPr>
      <t>Colby Parkinson</t>
    </r>
    <r>
      <rPr>
        <rFont val="Arial"/>
        <color theme="1"/>
      </rPr>
      <t xml:space="preserve"> LA</t>
    </r>
  </si>
  <si>
    <r>
      <rPr>
        <rFont val="Arial"/>
        <color rgb="FF000000"/>
      </rPr>
      <t>Tommy Tremble</t>
    </r>
    <r>
      <rPr>
        <rFont val="Arial"/>
        <color theme="1"/>
      </rPr>
      <t xml:space="preserve"> CAR</t>
    </r>
  </si>
  <si>
    <r>
      <rPr>
        <rFont val="Arial"/>
        <color rgb="FF000000"/>
      </rPr>
      <t>Josh Whyle</t>
    </r>
    <r>
      <rPr>
        <rFont val="Arial"/>
        <color theme="1"/>
      </rPr>
      <t xml:space="preserve"> TEN</t>
    </r>
  </si>
  <si>
    <r>
      <rPr>
        <rFont val="Arial"/>
        <color rgb="FF000000"/>
      </rPr>
      <t>Adam Trautman</t>
    </r>
    <r>
      <rPr>
        <rFont val="Arial"/>
        <color theme="1"/>
      </rPr>
      <t xml:space="preserve"> DEN</t>
    </r>
  </si>
  <si>
    <r>
      <rPr>
        <rFont val="Arial"/>
        <color rgb="FF000000"/>
      </rPr>
      <t>Luke Schoonmaker</t>
    </r>
    <r>
      <rPr>
        <rFont val="Arial"/>
        <color theme="1"/>
      </rPr>
      <t xml:space="preserve"> DAL</t>
    </r>
  </si>
  <si>
    <r>
      <rPr>
        <rFont val="Arial"/>
        <color rgb="FF000000"/>
      </rPr>
      <t>Nick Vannett</t>
    </r>
    <r>
      <rPr>
        <rFont val="Arial"/>
        <color theme="1"/>
      </rPr>
      <t xml:space="preserve"> TEN</t>
    </r>
  </si>
  <si>
    <r>
      <rPr>
        <rFont val="Arial"/>
        <color rgb="FF000000"/>
      </rPr>
      <t>Elijah Higgins</t>
    </r>
    <r>
      <rPr>
        <rFont val="Arial"/>
        <color theme="1"/>
      </rPr>
      <t xml:space="preserve"> ARI</t>
    </r>
  </si>
  <si>
    <r>
      <rPr>
        <rFont val="Arial"/>
        <color rgb="FF000000"/>
      </rPr>
      <t>Nate Adkins</t>
    </r>
    <r>
      <rPr>
        <rFont val="Arial"/>
        <color theme="1"/>
      </rPr>
      <t xml:space="preserve"> DEN</t>
    </r>
  </si>
  <si>
    <r>
      <rPr>
        <rFont val="Arial"/>
        <color rgb="FF000000"/>
      </rPr>
      <t>John Mundt</t>
    </r>
    <r>
      <rPr>
        <rFont val="Arial"/>
        <color theme="1"/>
      </rPr>
      <t xml:space="preserve"> MIN</t>
    </r>
  </si>
  <si>
    <r>
      <rPr>
        <rFont val="Arial"/>
        <color rgb="FF000000"/>
      </rPr>
      <t>Payne Durham</t>
    </r>
    <r>
      <rPr>
        <rFont val="Arial"/>
        <color theme="1"/>
      </rPr>
      <t xml:space="preserve"> TB</t>
    </r>
  </si>
  <si>
    <r>
      <rPr>
        <rFont val="Arial"/>
        <color rgb="FF000000"/>
      </rPr>
      <t>Darnell Washington</t>
    </r>
    <r>
      <rPr>
        <rFont val="Arial"/>
        <color theme="1"/>
      </rPr>
      <t xml:space="preserve"> PIT</t>
    </r>
  </si>
  <si>
    <r>
      <rPr>
        <rFont val="Arial"/>
        <color rgb="FF000000"/>
      </rPr>
      <t>Brock Wright</t>
    </r>
    <r>
      <rPr>
        <rFont val="Arial"/>
        <color theme="1"/>
      </rPr>
      <t xml:space="preserve"> DET</t>
    </r>
  </si>
  <si>
    <r>
      <rPr>
        <rFont val="Arial"/>
        <color rgb="FF000000"/>
      </rPr>
      <t>Mo Alie-Cox</t>
    </r>
    <r>
      <rPr>
        <rFont val="Arial"/>
        <color theme="1"/>
      </rPr>
      <t xml:space="preserve"> IND</t>
    </r>
  </si>
  <si>
    <r>
      <rPr>
        <rFont val="Arial"/>
        <color rgb="FF000000"/>
      </rPr>
      <t>Stone Smartt</t>
    </r>
    <r>
      <rPr>
        <rFont val="Arial"/>
        <color theme="1"/>
      </rPr>
      <t xml:space="preserve"> LAC</t>
    </r>
  </si>
  <si>
    <r>
      <rPr>
        <rFont val="Arial"/>
        <color rgb="FF000000"/>
      </rPr>
      <t>Tyler Higbee</t>
    </r>
    <r>
      <rPr>
        <rFont val="Arial"/>
        <color theme="1"/>
      </rPr>
      <t xml:space="preserve"> LA</t>
    </r>
  </si>
  <si>
    <r>
      <rPr>
        <rFont val="Arial"/>
        <color rgb="FF000000"/>
      </rPr>
      <t>Tanner Hudson</t>
    </r>
    <r>
      <rPr>
        <rFont val="Arial"/>
        <color theme="1"/>
      </rPr>
      <t xml:space="preserve"> CIN</t>
    </r>
  </si>
  <si>
    <r>
      <rPr>
        <rFont val="Arial"/>
        <color rgb="FF000000"/>
      </rPr>
      <t>Charlie Kolar</t>
    </r>
    <r>
      <rPr>
        <rFont val="Arial"/>
        <color theme="1"/>
      </rPr>
      <t xml:space="preserve"> BAL</t>
    </r>
  </si>
  <si>
    <r>
      <rPr>
        <rFont val="Arial"/>
        <color rgb="FF000000"/>
      </rPr>
      <t>Erick All</t>
    </r>
    <r>
      <rPr>
        <rFont val="Arial"/>
        <color theme="1"/>
      </rPr>
      <t xml:space="preserve"> CIN</t>
    </r>
  </si>
  <si>
    <r>
      <rPr>
        <rFont val="Arial"/>
        <color rgb="FF000000"/>
      </rPr>
      <t>Kylen Granson</t>
    </r>
    <r>
      <rPr>
        <rFont val="Arial"/>
        <color theme="1"/>
      </rPr>
      <t xml:space="preserve"> IND</t>
    </r>
  </si>
  <si>
    <r>
      <rPr>
        <rFont val="Arial"/>
        <color rgb="FF000000"/>
      </rPr>
      <t>Andrew Ogletree</t>
    </r>
    <r>
      <rPr>
        <rFont val="Arial"/>
        <color theme="1"/>
      </rPr>
      <t xml:space="preserve"> IND</t>
    </r>
  </si>
  <si>
    <r>
      <rPr>
        <rFont val="Arial"/>
        <color rgb="FF000000"/>
      </rPr>
      <t>Cade Stover</t>
    </r>
    <r>
      <rPr>
        <rFont val="Arial"/>
        <color theme="1"/>
      </rPr>
      <t xml:space="preserve"> HOU</t>
    </r>
  </si>
  <si>
    <r>
      <rPr>
        <rFont val="Arial"/>
        <color rgb="FF000000"/>
      </rPr>
      <t>Eric Saubert</t>
    </r>
    <r>
      <rPr>
        <rFont val="Arial"/>
        <color theme="1"/>
      </rPr>
      <t xml:space="preserve"> SF</t>
    </r>
  </si>
  <si>
    <r>
      <rPr>
        <rFont val="Arial"/>
        <color rgb="FF000000"/>
      </rPr>
      <t>Lucas Krull</t>
    </r>
    <r>
      <rPr>
        <rFont val="Arial"/>
        <color theme="1"/>
      </rPr>
      <t xml:space="preserve"> DEN</t>
    </r>
  </si>
  <si>
    <r>
      <rPr>
        <rFont val="Arial"/>
        <color rgb="FF000000"/>
      </rPr>
      <t>Michael Mayer</t>
    </r>
    <r>
      <rPr>
        <rFont val="Arial"/>
        <color theme="1"/>
      </rPr>
      <t xml:space="preserve"> LV</t>
    </r>
  </si>
  <si>
    <r>
      <rPr>
        <rFont val="Arial"/>
        <color rgb="FF000000"/>
      </rPr>
      <t>Drew Sample</t>
    </r>
    <r>
      <rPr>
        <rFont val="Arial"/>
        <color theme="1"/>
      </rPr>
      <t xml:space="preserve"> CIN</t>
    </r>
  </si>
  <si>
    <r>
      <rPr>
        <rFont val="Arial"/>
        <color rgb="FF000000"/>
      </rPr>
      <t>Kenny Yeboah</t>
    </r>
    <r>
      <rPr>
        <rFont val="Arial"/>
        <color theme="1"/>
      </rPr>
      <t xml:space="preserve"> NYJ</t>
    </r>
  </si>
  <si>
    <r>
      <rPr>
        <rFont val="Arial"/>
        <color rgb="FF000000"/>
      </rPr>
      <t>Daniel Bellinger</t>
    </r>
    <r>
      <rPr>
        <rFont val="Arial"/>
        <color theme="1"/>
      </rPr>
      <t xml:space="preserve"> NYG</t>
    </r>
  </si>
  <si>
    <r>
      <rPr>
        <rFont val="Arial"/>
        <color rgb="FF000000"/>
      </rPr>
      <t>Quintin Morris</t>
    </r>
    <r>
      <rPr>
        <rFont val="Arial"/>
        <color theme="1"/>
      </rPr>
      <t xml:space="preserve"> BUF</t>
    </r>
  </si>
  <si>
    <r>
      <rPr>
        <rFont val="Arial"/>
        <color rgb="FF000000"/>
      </rPr>
      <t>MyCole Pruitt</t>
    </r>
    <r>
      <rPr>
        <rFont val="Arial"/>
        <color theme="1"/>
      </rPr>
      <t xml:space="preserve"> PIT</t>
    </r>
  </si>
  <si>
    <r>
      <rPr>
        <rFont val="Arial"/>
        <color rgb="FF000000"/>
      </rPr>
      <t>Blake Whiteheart</t>
    </r>
    <r>
      <rPr>
        <rFont val="Arial"/>
        <color theme="1"/>
      </rPr>
      <t xml:space="preserve"> CLE</t>
    </r>
  </si>
  <si>
    <r>
      <rPr>
        <rFont val="Arial"/>
        <color rgb="FF000000"/>
      </rPr>
      <t>Devin Culp</t>
    </r>
    <r>
      <rPr>
        <rFont val="Arial"/>
        <color theme="1"/>
      </rPr>
      <t xml:space="preserve"> TB</t>
    </r>
  </si>
  <si>
    <r>
      <rPr>
        <rFont val="Arial"/>
        <color rgb="FF000000"/>
      </rPr>
      <t>Chris Manhertz</t>
    </r>
    <r>
      <rPr>
        <rFont val="Arial"/>
        <color theme="1"/>
      </rPr>
      <t xml:space="preserve"> NYG</t>
    </r>
  </si>
  <si>
    <r>
      <rPr>
        <rFont val="Arial"/>
        <color rgb="FF000000"/>
      </rPr>
      <t>Brevyn Spann-Ford</t>
    </r>
    <r>
      <rPr>
        <rFont val="Arial"/>
        <color theme="1"/>
      </rPr>
      <t xml:space="preserve"> DAL</t>
    </r>
  </si>
  <si>
    <r>
      <rPr>
        <rFont val="Arial"/>
        <color rgb="FF000000"/>
      </rPr>
      <t>Harrison Bryant</t>
    </r>
    <r>
      <rPr>
        <rFont val="Arial"/>
        <color theme="1"/>
      </rPr>
      <t xml:space="preserve"> LV</t>
    </r>
  </si>
  <si>
    <r>
      <rPr>
        <rFont val="Arial"/>
        <color rgb="FF000000"/>
      </rPr>
      <t>Ben Sinnott</t>
    </r>
    <r>
      <rPr>
        <rFont val="Arial"/>
        <color theme="1"/>
      </rPr>
      <t xml:space="preserve"> WAS</t>
    </r>
  </si>
  <si>
    <r>
      <rPr>
        <rFont val="Arial"/>
        <color rgb="FF000000"/>
      </rPr>
      <t>Julian Hill</t>
    </r>
    <r>
      <rPr>
        <rFont val="Arial"/>
        <color theme="1"/>
      </rPr>
      <t xml:space="preserve"> MIA</t>
    </r>
  </si>
  <si>
    <r>
      <rPr>
        <rFont val="Arial"/>
        <color rgb="FF000000"/>
      </rPr>
      <t>E.J. Jenkins</t>
    </r>
    <r>
      <rPr>
        <rFont val="Arial"/>
        <color theme="1"/>
      </rPr>
      <t xml:space="preserve"> PHI</t>
    </r>
  </si>
  <si>
    <r>
      <rPr>
        <rFont val="Arial"/>
        <color rgb="FF000000"/>
      </rPr>
      <t>Jeremy Ruckert</t>
    </r>
    <r>
      <rPr>
        <rFont val="Arial"/>
        <color theme="1"/>
      </rPr>
      <t xml:space="preserve"> NYJ</t>
    </r>
  </si>
  <si>
    <r>
      <rPr>
        <rFont val="Arial"/>
        <color rgb="FF000000"/>
      </rPr>
      <t>John Bates</t>
    </r>
    <r>
      <rPr>
        <rFont val="Arial"/>
        <color theme="1"/>
      </rPr>
      <t xml:space="preserve"> WAS</t>
    </r>
  </si>
  <si>
    <r>
      <rPr>
        <rFont val="Arial"/>
        <color rgb="FF000000"/>
      </rPr>
      <t>Hayden Hurst</t>
    </r>
    <r>
      <rPr>
        <rFont val="Arial"/>
        <color theme="1"/>
      </rPr>
      <t xml:space="preserve"> LAC</t>
    </r>
  </si>
  <si>
    <r>
      <rPr>
        <rFont val="Arial"/>
        <color rgb="FF000000"/>
      </rPr>
      <t>Davis Allen</t>
    </r>
    <r>
      <rPr>
        <rFont val="Arial"/>
        <color theme="1"/>
      </rPr>
      <t xml:space="preserve"> LA</t>
    </r>
  </si>
  <si>
    <r>
      <rPr>
        <rFont val="Arial"/>
        <color rgb="FF000000"/>
      </rPr>
      <t>Luke Farrell</t>
    </r>
    <r>
      <rPr>
        <rFont val="Arial"/>
        <color theme="1"/>
      </rPr>
      <t xml:space="preserve"> JAX</t>
    </r>
  </si>
  <si>
    <r>
      <rPr>
        <rFont val="Arial"/>
        <color rgb="FF000000"/>
      </rPr>
      <t>Peyton Hendershot</t>
    </r>
    <r>
      <rPr>
        <rFont val="Arial"/>
        <color theme="1"/>
      </rPr>
      <t xml:space="preserve"> KC</t>
    </r>
  </si>
  <si>
    <r>
      <rPr>
        <rFont val="Arial"/>
        <color rgb="FF000000"/>
      </rPr>
      <t>Hunter Long</t>
    </r>
    <r>
      <rPr>
        <rFont val="Arial"/>
        <color theme="1"/>
      </rPr>
      <t xml:space="preserve"> LA</t>
    </r>
  </si>
  <si>
    <r>
      <rPr>
        <rFont val="Arial"/>
        <color rgb="FF000000"/>
      </rPr>
      <t>Ben Sims</t>
    </r>
    <r>
      <rPr>
        <rFont val="Arial"/>
        <color theme="1"/>
      </rPr>
      <t xml:space="preserve"> GB</t>
    </r>
  </si>
  <si>
    <r>
      <rPr>
        <rFont val="Arial"/>
        <color rgb="FF000000"/>
      </rPr>
      <t>Greg Dulcich</t>
    </r>
    <r>
      <rPr>
        <rFont val="Arial"/>
        <color theme="1"/>
      </rPr>
      <t xml:space="preserve"> NYG</t>
    </r>
  </si>
  <si>
    <r>
      <rPr>
        <rFont val="Arial"/>
        <color rgb="FF000000"/>
      </rPr>
      <t>Gerald Everett</t>
    </r>
    <r>
      <rPr>
        <rFont val="Arial"/>
        <color theme="1"/>
      </rPr>
      <t xml:space="preserve"> CHI</t>
    </r>
  </si>
  <si>
    <r>
      <rPr>
        <rFont val="Arial"/>
        <color rgb="FF000000"/>
      </rPr>
      <t>Dallin Holker</t>
    </r>
    <r>
      <rPr>
        <rFont val="Arial"/>
        <color theme="1"/>
      </rPr>
      <t xml:space="preserve"> NO</t>
    </r>
  </si>
  <si>
    <r>
      <rPr>
        <rFont val="Arial"/>
        <color rgb="FF000000"/>
      </rPr>
      <t>Luke Musgrave</t>
    </r>
    <r>
      <rPr>
        <rFont val="Arial"/>
        <color theme="1"/>
      </rPr>
      <t xml:space="preserve"> GB</t>
    </r>
  </si>
  <si>
    <r>
      <rPr>
        <rFont val="Arial"/>
        <color rgb="FF000000"/>
      </rPr>
      <t>Charlie Woerner</t>
    </r>
    <r>
      <rPr>
        <rFont val="Arial"/>
        <color theme="1"/>
      </rPr>
      <t xml:space="preserve"> ATL</t>
    </r>
  </si>
  <si>
    <r>
      <rPr>
        <rFont val="Arial"/>
        <color rgb="FF000000"/>
      </rPr>
      <t>Shane Zylstra</t>
    </r>
    <r>
      <rPr>
        <rFont val="Arial"/>
        <color theme="1"/>
      </rPr>
      <t xml:space="preserve"> DET</t>
    </r>
  </si>
  <si>
    <r>
      <rPr>
        <rFont val="Arial"/>
        <color rgb="FF000000"/>
      </rPr>
      <t>Jaheim Bell</t>
    </r>
    <r>
      <rPr>
        <rFont val="Arial"/>
        <color theme="1"/>
      </rPr>
      <t xml:space="preserve"> NE</t>
    </r>
  </si>
  <si>
    <r>
      <rPr>
        <rFont val="Arial"/>
        <color rgb="FF000000"/>
      </rPr>
      <t>Pharaoh Brown</t>
    </r>
    <r>
      <rPr>
        <rFont val="Arial"/>
        <color theme="1"/>
      </rPr>
      <t xml:space="preserve"> SEA</t>
    </r>
  </si>
  <si>
    <r>
      <rPr>
        <rFont val="Arial"/>
        <color rgb="FF000000"/>
      </rPr>
      <t>Tanner Conner</t>
    </r>
    <r>
      <rPr>
        <rFont val="Arial"/>
        <color theme="1"/>
      </rPr>
      <t xml:space="preserve"> MIA</t>
    </r>
  </si>
  <si>
    <r>
      <rPr>
        <rFont val="Arial"/>
        <color rgb="FF000000"/>
      </rPr>
      <t>Tucker Fisk</t>
    </r>
    <r>
      <rPr>
        <rFont val="Arial"/>
        <color theme="1"/>
      </rPr>
      <t xml:space="preserve"> LAC</t>
    </r>
  </si>
  <si>
    <r>
      <rPr>
        <rFont val="Arial"/>
        <color rgb="FF000000"/>
      </rPr>
      <t>Feleipe Franks</t>
    </r>
    <r>
      <rPr>
        <rFont val="Arial"/>
        <color theme="1"/>
      </rPr>
      <t xml:space="preserve"> CAR</t>
    </r>
  </si>
  <si>
    <r>
      <rPr>
        <rFont val="Arial"/>
        <color rgb="FF000000"/>
      </rPr>
      <t>Cam Grandy</t>
    </r>
    <r>
      <rPr>
        <rFont val="Arial"/>
        <color theme="1"/>
      </rPr>
      <t xml:space="preserve"> CIN</t>
    </r>
  </si>
  <si>
    <r>
      <rPr>
        <rFont val="Arial"/>
        <color rgb="FF000000"/>
      </rPr>
      <t>Will Mallory</t>
    </r>
    <r>
      <rPr>
        <rFont val="Arial"/>
        <color theme="1"/>
      </rPr>
      <t xml:space="preserve"> IND</t>
    </r>
  </si>
  <si>
    <r>
      <rPr>
        <rFont val="Arial"/>
        <color rgb="FF000000"/>
      </rPr>
      <t>Tip Reiman</t>
    </r>
    <r>
      <rPr>
        <rFont val="Arial"/>
        <color theme="1"/>
      </rPr>
      <t xml:space="preserve"> ARI</t>
    </r>
  </si>
  <si>
    <r>
      <rPr>
        <rFont val="Arial"/>
        <color rgb="FF000000"/>
      </rPr>
      <t>Zach Davidson</t>
    </r>
    <r>
      <rPr>
        <rFont val="Arial"/>
        <color theme="1"/>
      </rPr>
      <t xml:space="preserve"> BUF</t>
    </r>
  </si>
  <si>
    <r>
      <rPr>
        <rFont val="Arial"/>
        <color rgb="FF000000"/>
      </rPr>
      <t>Josiah Deguara</t>
    </r>
    <r>
      <rPr>
        <rFont val="Arial"/>
        <color theme="1"/>
      </rPr>
      <t xml:space="preserve"> JAX</t>
    </r>
  </si>
  <si>
    <r>
      <rPr>
        <rFont val="Arial"/>
        <color rgb="FF000000"/>
      </rPr>
      <t>Ross Dwelley</t>
    </r>
    <r>
      <rPr>
        <rFont val="Arial"/>
        <color theme="1"/>
      </rPr>
      <t xml:space="preserve"> ATL</t>
    </r>
  </si>
  <si>
    <r>
      <rPr>
        <rFont val="Arial"/>
        <color rgb="FF000000"/>
      </rPr>
      <t>John FitzPatrick</t>
    </r>
    <r>
      <rPr>
        <rFont val="Arial"/>
        <color theme="1"/>
      </rPr>
      <t xml:space="preserve"> GB</t>
    </r>
  </si>
  <si>
    <r>
      <rPr>
        <rFont val="Arial"/>
        <color rgb="FF000000"/>
      </rPr>
      <t>Joe Fortson</t>
    </r>
    <r>
      <rPr>
        <rFont val="Arial"/>
        <color theme="1"/>
      </rPr>
      <t xml:space="preserve"> KC</t>
    </r>
  </si>
  <si>
    <r>
      <rPr>
        <rFont val="Arial"/>
        <color rgb="FF000000"/>
      </rPr>
      <t>Brevin Jordan</t>
    </r>
    <r>
      <rPr>
        <rFont val="Arial"/>
        <color theme="1"/>
      </rPr>
      <t xml:space="preserve"> HOU</t>
    </r>
  </si>
  <si>
    <r>
      <rPr>
        <rFont val="Arial"/>
        <color rgb="FF000000"/>
      </rPr>
      <t>Marcedes Lewis</t>
    </r>
    <r>
      <rPr>
        <rFont val="Arial"/>
        <color theme="1"/>
      </rPr>
      <t xml:space="preserve"> CHI</t>
    </r>
  </si>
  <si>
    <r>
      <rPr>
        <rFont val="Arial"/>
        <color rgb="FF000000"/>
      </rPr>
      <t>David Martin-Robinson</t>
    </r>
    <r>
      <rPr>
        <rFont val="Arial"/>
        <color theme="1"/>
      </rPr>
      <t xml:space="preserve"> TEN</t>
    </r>
  </si>
  <si>
    <r>
      <rPr>
        <rFont val="Arial"/>
        <color rgb="FF000000"/>
      </rPr>
      <t>John Samuel Shenker</t>
    </r>
    <r>
      <rPr>
        <rFont val="Arial"/>
        <color theme="1"/>
      </rPr>
      <t xml:space="preserve"> LV</t>
    </r>
  </si>
  <si>
    <r>
      <rPr>
        <rFont val="Arial"/>
        <color rgb="FF000000"/>
      </rPr>
      <t>Durham Smythe</t>
    </r>
    <r>
      <rPr>
        <rFont val="Arial"/>
        <color theme="1"/>
      </rPr>
      <t xml:space="preserve"> MIA</t>
    </r>
  </si>
  <si>
    <r>
      <rPr>
        <rFont val="Arial"/>
        <color rgb="FF000000"/>
      </rPr>
      <t>Jack Stoll</t>
    </r>
    <r>
      <rPr>
        <rFont val="Arial"/>
        <color theme="1"/>
      </rPr>
      <t xml:space="preserve"> MIA</t>
    </r>
  </si>
  <si>
    <r>
      <rPr>
        <rFont val="Arial"/>
        <color rgb="FF000000"/>
      </rPr>
      <t>Geoff Swaim</t>
    </r>
    <r>
      <rPr>
        <rFont val="Arial"/>
        <color theme="1"/>
      </rPr>
      <t xml:space="preserve"> CLE</t>
    </r>
  </si>
  <si>
    <r>
      <rPr>
        <rFont val="Arial"/>
        <color rgb="FF000000"/>
      </rPr>
      <t>Ian Thomas</t>
    </r>
    <r>
      <rPr>
        <rFont val="Arial"/>
        <color theme="1"/>
      </rPr>
      <t xml:space="preserve"> CAR</t>
    </r>
  </si>
  <si>
    <r>
      <rPr>
        <rFont val="Arial"/>
        <color rgb="FF000000"/>
      </rPr>
      <t>Eric Tomlinson</t>
    </r>
    <r>
      <rPr>
        <rFont val="Arial"/>
        <color theme="1"/>
      </rPr>
      <t xml:space="preserve"> LAC</t>
    </r>
  </si>
  <si>
    <r>
      <rPr>
        <rFont val="Arial"/>
        <color rgb="FF000000"/>
      </rPr>
      <t>Jared Wiley</t>
    </r>
    <r>
      <rPr>
        <rFont val="Arial"/>
        <color theme="1"/>
      </rPr>
      <t xml:space="preserve"> KC</t>
    </r>
  </si>
  <si>
    <t>Stat</t>
  </si>
  <si>
    <t>Points</t>
  </si>
  <si>
    <t>Notes</t>
  </si>
  <si>
    <t>Passing Attempts</t>
  </si>
  <si>
    <t>Passing Completions</t>
  </si>
  <si>
    <t>Passing Yards</t>
  </si>
  <si>
    <t>Passing TDs</t>
  </si>
  <si>
    <t>Sometimes 6</t>
  </si>
  <si>
    <t>Passing Ints</t>
  </si>
  <si>
    <t>Passing 2pts</t>
  </si>
  <si>
    <t>Rushing Attempts</t>
  </si>
  <si>
    <t>Rushing Yards</t>
  </si>
  <si>
    <t>Rushing TDs</t>
  </si>
  <si>
    <t>Rushing 2pts</t>
  </si>
  <si>
    <t>Receptions</t>
  </si>
  <si>
    <t>1 for PPR, 0.5 for half-PPR</t>
  </si>
  <si>
    <t>Receiving Yards</t>
  </si>
  <si>
    <t>Receiving TDs</t>
  </si>
  <si>
    <t>4 in ESPN PPR iirc</t>
  </si>
  <si>
    <t>Receiving 2pts</t>
  </si>
  <si>
    <t>Fumbles Lost</t>
  </si>
  <si>
    <t>Fumble Recovery TDs</t>
  </si>
  <si>
    <t>Jimmy Garoppolo LA</t>
  </si>
  <si>
    <t>Joe Milton NE</t>
  </si>
  <si>
    <t>Tony Jones ARI</t>
  </si>
  <si>
    <t>Tay Martin TEN</t>
  </si>
  <si>
    <t>Bailey Zappe CLE</t>
  </si>
  <si>
    <t>E.J. Jenkins PHI</t>
  </si>
  <si>
    <t>Nikko Remigio KC</t>
  </si>
  <si>
    <t>Jacob Kibodi CLE</t>
  </si>
  <si>
    <t>Javon Baker NE</t>
  </si>
  <si>
    <t>Feleipe Franks CAR</t>
  </si>
  <si>
    <t>Trent Taylor SF</t>
  </si>
  <si>
    <t>Mike White BUF</t>
  </si>
  <si>
    <t>Joshua Kelley TEN</t>
  </si>
  <si>
    <t>Chris Oladokun KC</t>
  </si>
  <si>
    <t>Cody Schrader LA</t>
  </si>
  <si>
    <t>Pos</t>
  </si>
  <si>
    <t># Performances</t>
  </si>
  <si>
    <t>Total</t>
  </si>
  <si>
    <t>Interested</t>
  </si>
  <si>
    <t>Lamar Jackson</t>
  </si>
  <si>
    <t>Baker Mayfield</t>
  </si>
  <si>
    <t>Joe Burrow</t>
  </si>
  <si>
    <t>Jalen Hurts</t>
  </si>
  <si>
    <t>Josh Allen</t>
  </si>
  <si>
    <t>Jayden Daniels</t>
  </si>
  <si>
    <t>Sam Darnold</t>
  </si>
  <si>
    <t>Bo Nix</t>
  </si>
  <si>
    <t>Jared Goff</t>
  </si>
  <si>
    <t>Kyler Murray</t>
  </si>
  <si>
    <t>Patrick Mahomes</t>
  </si>
  <si>
    <t>Brock Purdy</t>
  </si>
  <si>
    <t>Geno Smith</t>
  </si>
  <si>
    <t>Aaron Rodgers</t>
  </si>
  <si>
    <t>Justin Herbert</t>
  </si>
  <si>
    <t>Jordan Love</t>
  </si>
  <si>
    <t>Caleb Williams</t>
  </si>
  <si>
    <t>Drake Maye</t>
  </si>
  <si>
    <t>C.J. Stroud</t>
  </si>
  <si>
    <t>Matthew Stafford</t>
  </si>
  <si>
    <t>Tua Tagovailoa</t>
  </si>
  <si>
    <t>Russell Wilson</t>
  </si>
  <si>
    <t>Bryce Young</t>
  </si>
  <si>
    <t>Trevor Lawrence</t>
  </si>
  <si>
    <t>Kirk Cousins</t>
  </si>
  <si>
    <t>Anthony Richardson</t>
  </si>
  <si>
    <t>Derek Carr</t>
  </si>
  <si>
    <t>Daniel Jones</t>
  </si>
  <si>
    <t>Jameis Winston</t>
  </si>
  <si>
    <t>Will Levis</t>
  </si>
  <si>
    <t>Justin Fields</t>
  </si>
  <si>
    <t>Cooper Rush</t>
  </si>
  <si>
    <t>Dak Prescott</t>
  </si>
  <si>
    <t>Joe Flacco</t>
  </si>
  <si>
    <t>Mac Jones</t>
  </si>
  <si>
    <t>Mason Rudolph</t>
  </si>
  <si>
    <t>Aidan O'Connell</t>
  </si>
  <si>
    <t>Deshaun Watson</t>
  </si>
  <si>
    <t>Andy Dalton</t>
  </si>
  <si>
    <t>Marcus Mariota</t>
  </si>
  <si>
    <t>Gardner Minshew</t>
  </si>
  <si>
    <t>Drew Lock</t>
  </si>
  <si>
    <t>Tyler Huntley</t>
  </si>
  <si>
    <t>Malik Willis</t>
  </si>
  <si>
    <t>Michael Penix</t>
  </si>
  <si>
    <t>Joshua Dobbs</t>
  </si>
  <si>
    <t>Tanner McKee</t>
  </si>
  <si>
    <t>Kenny Pickett</t>
  </si>
  <si>
    <t>Jimmy Garoppolo</t>
  </si>
  <si>
    <t>Joe Milton</t>
  </si>
  <si>
    <t>Spencer Rattler</t>
  </si>
  <si>
    <t>Jacoby Brissett</t>
  </si>
  <si>
    <t>Desmond Ridder</t>
  </si>
  <si>
    <t>Tyrod Taylor</t>
  </si>
  <si>
    <t>Dorian Thompson-Robinson</t>
  </si>
  <si>
    <t>Mitchell Trubisky</t>
  </si>
  <si>
    <t>Tim Boyle</t>
  </si>
  <si>
    <t>Tommy DeVito</t>
  </si>
  <si>
    <t>Jake Haener</t>
  </si>
  <si>
    <t>Trey Lance</t>
  </si>
  <si>
    <t>Davis Mills</t>
  </si>
  <si>
    <t>Skylar Thompson</t>
  </si>
  <si>
    <t>Bailey Zappe</t>
  </si>
  <si>
    <t>Brandon Allen</t>
  </si>
  <si>
    <t>Carson Wentz</t>
  </si>
  <si>
    <t>Taylor Heinicke</t>
  </si>
  <si>
    <t>Hendon Hooker</t>
  </si>
  <si>
    <t>Nick Mullens</t>
  </si>
  <si>
    <t>Mike White</t>
  </si>
  <si>
    <t>Josh Johnson</t>
  </si>
  <si>
    <t>Kyle Allen</t>
  </si>
  <si>
    <t>Chris Oladokun</t>
  </si>
  <si>
    <t>Jarrett Stidham</t>
  </si>
  <si>
    <t>Jake Browning</t>
  </si>
  <si>
    <t>Kyle Trask</t>
  </si>
  <si>
    <t>Tyson Bagent</t>
  </si>
  <si>
    <t>Sam Howell</t>
  </si>
  <si>
    <t>Clayton Tune</t>
  </si>
  <si>
    <t>Alvin Kamara</t>
  </si>
  <si>
    <t>Jahmyr Gibbs</t>
  </si>
  <si>
    <t>Saquon Barkley</t>
  </si>
  <si>
    <t>Derrick Henry</t>
  </si>
  <si>
    <t>Bijan Robinson</t>
  </si>
  <si>
    <t>De'Von Achane</t>
  </si>
  <si>
    <t>Josh Jacobs</t>
  </si>
  <si>
    <t>Rico Dowdle</t>
  </si>
  <si>
    <t>Rachaad White</t>
  </si>
  <si>
    <t>Zach Charbonnet</t>
  </si>
  <si>
    <t>Travis Etienne</t>
  </si>
  <si>
    <t>James Cook</t>
  </si>
  <si>
    <t>James Conner</t>
  </si>
  <si>
    <t>Joe Mixon</t>
  </si>
  <si>
    <t>Mar'Keise Irving</t>
  </si>
  <si>
    <t>Kyren Williams</t>
  </si>
  <si>
    <t>Jonathan Taylor</t>
  </si>
  <si>
    <t>Chase Brown</t>
  </si>
  <si>
    <t>Chuba Hubbard</t>
  </si>
  <si>
    <t>Aaron Jones</t>
  </si>
  <si>
    <t>Breece Hall</t>
  </si>
  <si>
    <t>Cartavious Bigsby</t>
  </si>
  <si>
    <t>Ameer Abdullah</t>
  </si>
  <si>
    <t>David Montgomery</t>
  </si>
  <si>
    <t>D'Andre Swift</t>
  </si>
  <si>
    <t>Tony Pollard</t>
  </si>
  <si>
    <t>J.K. Dobbins</t>
  </si>
  <si>
    <t>Rhamondre Stevenson</t>
  </si>
  <si>
    <t>Jerome Ford</t>
  </si>
  <si>
    <t>Tyler Allgeier</t>
  </si>
  <si>
    <t>Tyjae Spears</t>
  </si>
  <si>
    <t>Kenneth Walker</t>
  </si>
  <si>
    <t>Jordan Mason</t>
  </si>
  <si>
    <t>Najee Harris</t>
  </si>
  <si>
    <t>Tyrone Tracy</t>
  </si>
  <si>
    <t>Brian Robinson</t>
  </si>
  <si>
    <t>Kareem Hunt</t>
  </si>
  <si>
    <t>Zack Moss</t>
  </si>
  <si>
    <t>Gus Edwards</t>
  </si>
  <si>
    <t>Nick Chubb</t>
  </si>
  <si>
    <t>Kenny Gainwell</t>
  </si>
  <si>
    <t>Isiah Pacheco</t>
  </si>
  <si>
    <t>Michael Carter</t>
  </si>
  <si>
    <t>Javonte Williams</t>
  </si>
  <si>
    <t>Austin Ekeler</t>
  </si>
  <si>
    <t>Re'Mahn Davis</t>
  </si>
  <si>
    <t>Justice Hill</t>
  </si>
  <si>
    <t>Isaac Guerendo</t>
  </si>
  <si>
    <t>Samaje Perine</t>
  </si>
  <si>
    <t>Ezekiel Elliott</t>
  </si>
  <si>
    <t>Dare Ogunbowale</t>
  </si>
  <si>
    <t>Audric Estime</t>
  </si>
  <si>
    <t>Trey Benson</t>
  </si>
  <si>
    <t>Hassan Haskins</t>
  </si>
  <si>
    <t>Christopher Rodriguez</t>
  </si>
  <si>
    <t>Sincere McCormick</t>
  </si>
  <si>
    <t>Emanuel Wilson</t>
  </si>
  <si>
    <t>Devin Singletary</t>
  </si>
  <si>
    <t>Braelon Allen</t>
  </si>
  <si>
    <t>Miles Sanders</t>
  </si>
  <si>
    <t>Sean Tucker</t>
  </si>
  <si>
    <t>Raheem Mostert</t>
  </si>
  <si>
    <t>Jeremy McNichols</t>
  </si>
  <si>
    <t>Trey Sermon</t>
  </si>
  <si>
    <t>Dameon Pierce</t>
  </si>
  <si>
    <t>Jamaal Williams</t>
  </si>
  <si>
    <t>D'Ernest Johnson</t>
  </si>
  <si>
    <t>Kendre Miller</t>
  </si>
  <si>
    <t>Michael Burton</t>
  </si>
  <si>
    <t>Ronnie Rivers</t>
  </si>
  <si>
    <t>Connor Heyward</t>
  </si>
  <si>
    <t>Alexander Mattison</t>
  </si>
  <si>
    <t>Jaylen Warren</t>
  </si>
  <si>
    <t>Antonio Gibson</t>
  </si>
  <si>
    <t>Cam Akers</t>
  </si>
  <si>
    <t>Jaleel McLaughlin</t>
  </si>
  <si>
    <t>Ty Johnson</t>
  </si>
  <si>
    <t>Roschon Johnson</t>
  </si>
  <si>
    <t>Kyle Juszczyk</t>
  </si>
  <si>
    <t>Emari Demercado</t>
  </si>
  <si>
    <t>Isaiah Davis</t>
  </si>
  <si>
    <t>Christian McCaffrey</t>
  </si>
  <si>
    <t>Tyler Goodson</t>
  </si>
  <si>
    <t>Christopher Brooks</t>
  </si>
  <si>
    <t>Cordarrelle Patterson</t>
  </si>
  <si>
    <t>Kimani Vidal</t>
  </si>
  <si>
    <t>Blake Corum</t>
  </si>
  <si>
    <t>D'Onta Foreman</t>
  </si>
  <si>
    <t>Patrick Taylor</t>
  </si>
  <si>
    <t>Pierre Strong</t>
  </si>
  <si>
    <t>Khalil Herbert</t>
  </si>
  <si>
    <t>Zamir White</t>
  </si>
  <si>
    <t>Ty Chandler</t>
  </si>
  <si>
    <t>Jaylen Wright</t>
  </si>
  <si>
    <t>JaMycal Hasty</t>
  </si>
  <si>
    <t>Kenny McIntosh</t>
  </si>
  <si>
    <t>Hunter Luepke</t>
  </si>
  <si>
    <t>Alec Ingold</t>
  </si>
  <si>
    <t>Carson Steele</t>
  </si>
  <si>
    <t>Jordan Mims</t>
  </si>
  <si>
    <t>Craig Reynolds</t>
  </si>
  <si>
    <t>Patrick Ricard</t>
  </si>
  <si>
    <t>Will Shipley</t>
  </si>
  <si>
    <t>DeeJay Dallas</t>
  </si>
  <si>
    <t>Julius Chestnut</t>
  </si>
  <si>
    <t>Eric Gray</t>
  </si>
  <si>
    <t>Tony Jones</t>
  </si>
  <si>
    <t>C.J. Ham</t>
  </si>
  <si>
    <t>Deuce Vaughn</t>
  </si>
  <si>
    <t>Jeffery Wilson</t>
  </si>
  <si>
    <t>Clyde Edwards-Helaire</t>
  </si>
  <si>
    <t>Raheem Blackshear</t>
  </si>
  <si>
    <t>Tyler Badie</t>
  </si>
  <si>
    <t>Sione Vaki</t>
  </si>
  <si>
    <t>Keaton Mitchell</t>
  </si>
  <si>
    <t>Jonathon Brooks</t>
  </si>
  <si>
    <t>Mike Boone</t>
  </si>
  <si>
    <t>J.J. Taylor</t>
  </si>
  <si>
    <t>Travis Homer</t>
  </si>
  <si>
    <t>Scott Matlock</t>
  </si>
  <si>
    <t>Jacob Kibodi</t>
  </si>
  <si>
    <t>Jermar Jefferson</t>
  </si>
  <si>
    <t>Dalvin Cook</t>
  </si>
  <si>
    <t>Terrell Jennings</t>
  </si>
  <si>
    <t>Jase McClellan</t>
  </si>
  <si>
    <t>Rasheen Ali</t>
  </si>
  <si>
    <t>Blake Watson</t>
  </si>
  <si>
    <t>MarShawn Lloyd</t>
  </si>
  <si>
    <t>Jonathan Ward</t>
  </si>
  <si>
    <t>Aaron Shampklin</t>
  </si>
  <si>
    <t>Myles Gaskin</t>
  </si>
  <si>
    <t>Cody Schrader</t>
  </si>
  <si>
    <t>George Holani</t>
  </si>
  <si>
    <t>Chris Collier</t>
  </si>
  <si>
    <t>Tyrion Davis-Price</t>
  </si>
  <si>
    <t>Reggie Gilliam</t>
  </si>
  <si>
    <t>Ben VanSumeren</t>
  </si>
  <si>
    <t>Velus Jones</t>
  </si>
  <si>
    <t>Ke'Shawn Vaughn</t>
  </si>
  <si>
    <t>Darrynton Evans</t>
  </si>
  <si>
    <t>British Brooks</t>
  </si>
  <si>
    <t>Joshua Kelley</t>
  </si>
  <si>
    <t>Dylan Laube</t>
  </si>
  <si>
    <t>George Kittle</t>
  </si>
  <si>
    <t>Trey McBride</t>
  </si>
  <si>
    <t>Jonnu Smith</t>
  </si>
  <si>
    <t>Brock Bowers</t>
  </si>
  <si>
    <t>Mark Andrews</t>
  </si>
  <si>
    <t>Travis Kelce</t>
  </si>
  <si>
    <t>Zach Ertz</t>
  </si>
  <si>
    <t>Tucker Kraft</t>
  </si>
  <si>
    <t>Pat Freiermuth</t>
  </si>
  <si>
    <t>David Njoku</t>
  </si>
  <si>
    <t>Cade Otton</t>
  </si>
  <si>
    <t>Cole Kmet</t>
  </si>
  <si>
    <t>Noah Gray</t>
  </si>
  <si>
    <t>Sam LaPorta</t>
  </si>
  <si>
    <t>Mike Gesicki</t>
  </si>
  <si>
    <t>Kyle Pitts</t>
  </si>
  <si>
    <t>Isaiah Likely</t>
  </si>
  <si>
    <t>Tyler Conklin</t>
  </si>
  <si>
    <t>Taysom Hill</t>
  </si>
  <si>
    <t>Will Dissly</t>
  </si>
  <si>
    <t>Dallas Goedert</t>
  </si>
  <si>
    <t>Adam Trautman</t>
  </si>
  <si>
    <t>Hunter Henry</t>
  </si>
  <si>
    <t>Juwan Johnson</t>
  </si>
  <si>
    <t>Dalton Schultz</t>
  </si>
  <si>
    <t>Chigoziem Okonkwo</t>
  </si>
  <si>
    <t>Foster Moreau</t>
  </si>
  <si>
    <t>Austin Hooper</t>
  </si>
  <si>
    <t>Noah Fant</t>
  </si>
  <si>
    <t>Dalton Kincaid</t>
  </si>
  <si>
    <t>Jake Ferguson</t>
  </si>
  <si>
    <t>Brenton Strange</t>
  </si>
  <si>
    <t>Jordan Akins</t>
  </si>
  <si>
    <t>Evan Engram</t>
  </si>
  <si>
    <t>T.J. Hockenson</t>
  </si>
  <si>
    <t>AJ Barner</t>
  </si>
  <si>
    <t>Ja'Tavion Sanders</t>
  </si>
  <si>
    <t>Josh Oliver</t>
  </si>
  <si>
    <t>Theo Johnson</t>
  </si>
  <si>
    <t>Colby Parkinson</t>
  </si>
  <si>
    <t>Dawson Knox</t>
  </si>
  <si>
    <t>Grant Calcaterra</t>
  </si>
  <si>
    <t>Josh Whyle</t>
  </si>
  <si>
    <t>Tommy Tremble</t>
  </si>
  <si>
    <t>Luke Schoonmaker</t>
  </si>
  <si>
    <t>Nick Vannett</t>
  </si>
  <si>
    <t>Elijah Higgins</t>
  </si>
  <si>
    <t>Nate Adkins</t>
  </si>
  <si>
    <t>John Mundt</t>
  </si>
  <si>
    <t>Darnell Washington</t>
  </si>
  <si>
    <t>Payne Durham</t>
  </si>
  <si>
    <t>Tanner Hudson</t>
  </si>
  <si>
    <t>Brock Wright</t>
  </si>
  <si>
    <t>Stone Smartt</t>
  </si>
  <si>
    <t>Cade Stover</t>
  </si>
  <si>
    <t>Mo Alie-Cox</t>
  </si>
  <si>
    <t>Drew Sample</t>
  </si>
  <si>
    <t>Michael Mayer</t>
  </si>
  <si>
    <t>Erick All</t>
  </si>
  <si>
    <t>Kylen Granson</t>
  </si>
  <si>
    <t>Lucas Krull</t>
  </si>
  <si>
    <t>Charlie Kolar</t>
  </si>
  <si>
    <t>Tyler Higbee</t>
  </si>
  <si>
    <t>Andrew Ogletree</t>
  </si>
  <si>
    <t>Eric Saubert</t>
  </si>
  <si>
    <t>Jeremy Ruckert</t>
  </si>
  <si>
    <t>Daniel Bellinger</t>
  </si>
  <si>
    <t>Julian Hill</t>
  </si>
  <si>
    <t>Blake Whiteheart</t>
  </si>
  <si>
    <t>Brevyn Spann-Ford</t>
  </si>
  <si>
    <t>Kenny Yeboah</t>
  </si>
  <si>
    <t>Harrison Bryant</t>
  </si>
  <si>
    <t>MyCole Pruitt</t>
  </si>
  <si>
    <t>Luke Farrell</t>
  </si>
  <si>
    <t>Quintin Morris</t>
  </si>
  <si>
    <t>Devin Culp</t>
  </si>
  <si>
    <t>Ben Sinnott</t>
  </si>
  <si>
    <t>Hayden Hurst</t>
  </si>
  <si>
    <t>Chris Manhertz</t>
  </si>
  <si>
    <t>John Bates</t>
  </si>
  <si>
    <t>Durham Smythe</t>
  </si>
  <si>
    <t>Hunter Long</t>
  </si>
  <si>
    <t>Pharaoh Brown</t>
  </si>
  <si>
    <t>Charlie Woerner</t>
  </si>
  <si>
    <t>Luke Musgrave</t>
  </si>
  <si>
    <t>Peyton Hendershot</t>
  </si>
  <si>
    <t>Gerald Everett</t>
  </si>
  <si>
    <t>Tucker Fisk</t>
  </si>
  <si>
    <t>E.J. Jenkins</t>
  </si>
  <si>
    <t>Davis Allen</t>
  </si>
  <si>
    <t>Tip Reiman</t>
  </si>
  <si>
    <t>Ben Sims</t>
  </si>
  <si>
    <t>Greg Dulcich</t>
  </si>
  <si>
    <t>Cam Grandy</t>
  </si>
  <si>
    <t>Will Mallory</t>
  </si>
  <si>
    <t>Dallin Holker</t>
  </si>
  <si>
    <t>Tanner Conner</t>
  </si>
  <si>
    <t>Jaheim Bell</t>
  </si>
  <si>
    <t>Josiah Deguara</t>
  </si>
  <si>
    <t>Shane Zylstra</t>
  </si>
  <si>
    <t>Ian Thomas</t>
  </si>
  <si>
    <t>Jack Stoll</t>
  </si>
  <si>
    <t>Eric Tomlinson</t>
  </si>
  <si>
    <t>Feleipe Franks</t>
  </si>
  <si>
    <t>Brevin Jordan</t>
  </si>
  <si>
    <t>John Samuel Shenker</t>
  </si>
  <si>
    <t>Geoff Swaim</t>
  </si>
  <si>
    <t>Jared Wiley</t>
  </si>
  <si>
    <t>David Martin-Robinson</t>
  </si>
  <si>
    <t>Zach Davidson</t>
  </si>
  <si>
    <t>Ross Dwelley</t>
  </si>
  <si>
    <t>Joe Fortson</t>
  </si>
  <si>
    <t>John FitzPatrick</t>
  </si>
  <si>
    <t>Marcedes Lewis</t>
  </si>
  <si>
    <t>Brian Thomas</t>
  </si>
  <si>
    <t>Terry McLaurin</t>
  </si>
  <si>
    <t>Malik Nabers</t>
  </si>
  <si>
    <t>Ja'Marr Chase</t>
  </si>
  <si>
    <t>D.J. Moore</t>
  </si>
  <si>
    <t>A.J. Brown</t>
  </si>
  <si>
    <t>Justin Jefferson</t>
  </si>
  <si>
    <t>Amon-Ra St. Brown</t>
  </si>
  <si>
    <t>DeVonta Smith</t>
  </si>
  <si>
    <t>Davante Adams</t>
  </si>
  <si>
    <t>Calvin Ridley</t>
  </si>
  <si>
    <t>Tee Higgins</t>
  </si>
  <si>
    <t>Mike Evans</t>
  </si>
  <si>
    <t>Jaxon Smith-Njigba</t>
  </si>
  <si>
    <t>Drake London</t>
  </si>
  <si>
    <t>CeeDee Lamb</t>
  </si>
  <si>
    <t>Ladd McConkey</t>
  </si>
  <si>
    <t>Jameson Williams</t>
  </si>
  <si>
    <t>Nico Collins</t>
  </si>
  <si>
    <t>Darnell Mooney</t>
  </si>
  <si>
    <t>Keenan Allen</t>
  </si>
  <si>
    <t>Cooper Kupp</t>
  </si>
  <si>
    <t>Courtland Sutton</t>
  </si>
  <si>
    <t>Jerry Jeudy</t>
  </si>
  <si>
    <t>Jordan Addison</t>
  </si>
  <si>
    <t>Tyreek Hill</t>
  </si>
  <si>
    <t>Zay Flowers</t>
  </si>
  <si>
    <t>Puka Nacua</t>
  </si>
  <si>
    <t>Xavier Worthy</t>
  </si>
  <si>
    <t>Josh Downs</t>
  </si>
  <si>
    <t>Alec Pierce</t>
  </si>
  <si>
    <t>Jalen McMillan</t>
  </si>
  <si>
    <t>Garrett Wilson</t>
  </si>
  <si>
    <t>Jakobi Meyers</t>
  </si>
  <si>
    <t>Jauan Jennings</t>
  </si>
  <si>
    <t>Jayden Reed</t>
  </si>
  <si>
    <t>D.K. Metcalf</t>
  </si>
  <si>
    <t>Rashod Bateman</t>
  </si>
  <si>
    <t>Quentin Johnston</t>
  </si>
  <si>
    <t>Khalil Shakir</t>
  </si>
  <si>
    <t>Deebo Samuel</t>
  </si>
  <si>
    <t>Nathaniel Dell</t>
  </si>
  <si>
    <t>Chris Godwin</t>
  </si>
  <si>
    <t>Marvin Mims</t>
  </si>
  <si>
    <t>Stefon Diggs</t>
  </si>
  <si>
    <t>Ricky Pearsall</t>
  </si>
  <si>
    <t>Diontae Johnson</t>
  </si>
  <si>
    <t>Marvin Harrison</t>
  </si>
  <si>
    <t>George Pickens</t>
  </si>
  <si>
    <t>Jaylen Waddle</t>
  </si>
  <si>
    <t>Nick Westbrook</t>
  </si>
  <si>
    <t>DeAndre Hopkins</t>
  </si>
  <si>
    <t>Rome Odunze</t>
  </si>
  <si>
    <t>Adam Thielen</t>
  </si>
  <si>
    <t>Romeo Doubs</t>
  </si>
  <si>
    <t>Demarcus Robinson</t>
  </si>
  <si>
    <t>Allen Lazard</t>
  </si>
  <si>
    <t>Kayshon Boutte</t>
  </si>
  <si>
    <t>Calvin Austin</t>
  </si>
  <si>
    <t>Elijah Moore</t>
  </si>
  <si>
    <t>Olamide Zaccheaus</t>
  </si>
  <si>
    <t>Jalen Coker</t>
  </si>
  <si>
    <t>Marquez Valdes-Scantling</t>
  </si>
  <si>
    <t>Cedric Tillman</t>
  </si>
  <si>
    <t>Rashid Shaheed</t>
  </si>
  <si>
    <t>Brandin Cooks</t>
  </si>
  <si>
    <t>Rashee Rice</t>
  </si>
  <si>
    <t>Wan'Dale Robinson</t>
  </si>
  <si>
    <t>Michael Pittman</t>
  </si>
  <si>
    <t>Jalen Tolbert</t>
  </si>
  <si>
    <t>Demario Douglas</t>
  </si>
  <si>
    <t>Tre Tucker</t>
  </si>
  <si>
    <t>Amari Cooper</t>
  </si>
  <si>
    <t>Xavier Legette</t>
  </si>
  <si>
    <t>Keon Coleman</t>
  </si>
  <si>
    <t>Dontayvion Wicks</t>
  </si>
  <si>
    <t>Christian Watson</t>
  </si>
  <si>
    <t>Darius Slayton</t>
  </si>
  <si>
    <t>Jalen Nailor</t>
  </si>
  <si>
    <t>KaVontae Turpin</t>
  </si>
  <si>
    <t>Tim Patrick</t>
  </si>
  <si>
    <t>Parker Washington</t>
  </si>
  <si>
    <t>Greg Dortch</t>
  </si>
  <si>
    <t>David Moore</t>
  </si>
  <si>
    <t>Chris Olave</t>
  </si>
  <si>
    <t>Christian Kirk</t>
  </si>
  <si>
    <t>Kendrick Bourne</t>
  </si>
  <si>
    <t>Brandon Aiyuk</t>
  </si>
  <si>
    <t>JuJu Smith-Schuster</t>
  </si>
  <si>
    <t>Gabriel Davis</t>
  </si>
  <si>
    <t>John Metchie</t>
  </si>
  <si>
    <t>Tylan Wallace</t>
  </si>
  <si>
    <t>Ray Ray McCloud</t>
  </si>
  <si>
    <t>Andrei Iosivas</t>
  </si>
  <si>
    <t>Michael Wilson</t>
  </si>
  <si>
    <t>Tyler Lockett</t>
  </si>
  <si>
    <t>Josh Palmer</t>
  </si>
  <si>
    <t>Devaughn Vele</t>
  </si>
  <si>
    <t>Mack Hollins</t>
  </si>
  <si>
    <t>Chatarius Atwell</t>
  </si>
  <si>
    <t>Noah Brown</t>
  </si>
  <si>
    <t>Sterling Shepard</t>
  </si>
  <si>
    <t>Tyler Boyd</t>
  </si>
  <si>
    <t>Troy Franklin</t>
  </si>
  <si>
    <t>Dyami Brown</t>
  </si>
  <si>
    <t>Justin Watson</t>
  </si>
  <si>
    <t>Van Jefferson</t>
  </si>
  <si>
    <t>Lil'Jordan Humphrey</t>
  </si>
  <si>
    <t>Curtis Samuel</t>
  </si>
  <si>
    <t>Tyler Johnson</t>
  </si>
  <si>
    <t>Mike Williams</t>
  </si>
  <si>
    <t>Adonai Mitchell</t>
  </si>
  <si>
    <t>Nelson Agholor</t>
  </si>
  <si>
    <t>Kalif Raymond</t>
  </si>
  <si>
    <t>Malik Washington</t>
  </si>
  <si>
    <t>Jordan Whittington</t>
  </si>
  <si>
    <t>Cedrick Wilson</t>
  </si>
  <si>
    <t>D.J. Turner</t>
  </si>
  <si>
    <t>Derius Davis</t>
  </si>
  <si>
    <t>Jahan Dotson</t>
  </si>
  <si>
    <t>Josh Reynolds</t>
  </si>
  <si>
    <t>Ryan Miller</t>
  </si>
  <si>
    <t>Jalen Brooks</t>
  </si>
  <si>
    <t>Trey Palmer</t>
  </si>
  <si>
    <t>Robert Woods</t>
  </si>
  <si>
    <t>Mecole Hardman</t>
  </si>
  <si>
    <t>Malik Heath</t>
  </si>
  <si>
    <t>Ja'Lynn Polk</t>
  </si>
  <si>
    <t>Dante Pettis</t>
  </si>
  <si>
    <t>Luke McCaffrey</t>
  </si>
  <si>
    <t>Jonathan Mingo</t>
  </si>
  <si>
    <t>Jake Bobo</t>
  </si>
  <si>
    <t>Khadarel Hodge</t>
  </si>
  <si>
    <t>Jerrod Means</t>
  </si>
  <si>
    <t>Jamison Crowder</t>
  </si>
  <si>
    <t>Kevin Austin</t>
  </si>
  <si>
    <t>Bo Melton</t>
  </si>
  <si>
    <t>Trent Sherfield</t>
  </si>
  <si>
    <t>Ashton Dulin</t>
  </si>
  <si>
    <t>Xavier Hutchinson</t>
  </si>
  <si>
    <t>Rakim Jarrett</t>
  </si>
  <si>
    <t>Mason Tipton</t>
  </si>
  <si>
    <t>K.J. Osborn</t>
  </si>
  <si>
    <t>Ainias Smith</t>
  </si>
  <si>
    <t>Devin Duvernay</t>
  </si>
  <si>
    <t>Simi Fehoko</t>
  </si>
  <si>
    <t>Marquise Brown</t>
  </si>
  <si>
    <t>Tyrell Shavers</t>
  </si>
  <si>
    <t>Ryan Flournoy</t>
  </si>
  <si>
    <t>Jermaine Burton</t>
  </si>
  <si>
    <t>Bryce Oliver</t>
  </si>
  <si>
    <t>Zay Jones</t>
  </si>
  <si>
    <t>Johnny Wilson</t>
  </si>
  <si>
    <t>Parris Campbell</t>
  </si>
  <si>
    <t>Tay Martin</t>
  </si>
  <si>
    <t>Xavier Gipson</t>
  </si>
  <si>
    <t>Jalen Reagor</t>
  </si>
  <si>
    <t>D.J. Chark</t>
  </si>
  <si>
    <t>Chris Conley</t>
  </si>
  <si>
    <t>Brandon Powell</t>
  </si>
  <si>
    <t>Jalin Hyatt</t>
  </si>
  <si>
    <t>River Cracraft</t>
  </si>
  <si>
    <t>Michael Woods</t>
  </si>
  <si>
    <t>Odell Beckham Jr.</t>
  </si>
  <si>
    <t>DeAndre Carter</t>
  </si>
  <si>
    <t>Scott Miller</t>
  </si>
  <si>
    <t>Ben Skowronek</t>
  </si>
  <si>
    <t>Kristian Wilkerson</t>
  </si>
  <si>
    <t>Jacob Cowing</t>
  </si>
  <si>
    <t>Devontez Walker</t>
  </si>
  <si>
    <t>Britain Covey</t>
  </si>
  <si>
    <t>Tyquan Thornton</t>
  </si>
  <si>
    <t>D'Wayne Eskridge</t>
  </si>
  <si>
    <t>Nikko Remigio</t>
  </si>
  <si>
    <t>Terrace Marshall</t>
  </si>
  <si>
    <t>Tim Jones</t>
  </si>
  <si>
    <t>Treylon Burks</t>
  </si>
  <si>
    <t>Cody White</t>
  </si>
  <si>
    <t>Dan Chisena</t>
  </si>
  <si>
    <t>Xavier Smith</t>
  </si>
  <si>
    <t>Deven Thompkins</t>
  </si>
  <si>
    <t>Alex Bachman</t>
  </si>
  <si>
    <t>Allen Robinson</t>
  </si>
  <si>
    <t>David Bell</t>
  </si>
  <si>
    <t>Jamari Thrash</t>
  </si>
  <si>
    <t>Malachi Corley</t>
  </si>
  <si>
    <t>Ronnie Bell</t>
  </si>
  <si>
    <t>Austin Trammell</t>
  </si>
  <si>
    <t>Trenton Irwin</t>
  </si>
  <si>
    <t>Anthony Gould</t>
  </si>
  <si>
    <t>Mason Kinsey</t>
  </si>
  <si>
    <t>Chris Blair</t>
  </si>
  <si>
    <t>Isaiah Hodgins</t>
  </si>
  <si>
    <t>Laviska Shenault</t>
  </si>
  <si>
    <t>Grant DuBose</t>
  </si>
  <si>
    <t>Anthony Miller</t>
  </si>
  <si>
    <t>Casey Washington</t>
  </si>
  <si>
    <t>Javon Baker</t>
  </si>
  <si>
    <t>Trent Taylor</t>
  </si>
  <si>
    <t>Isaiah Williams</t>
  </si>
  <si>
    <t>James Proche</t>
  </si>
  <si>
    <t>Brandon Johnson</t>
  </si>
  <si>
    <t>Kendric Pryor</t>
  </si>
  <si>
    <t>Ramel Keyton</t>
  </si>
  <si>
    <t>Kameron Johnson</t>
  </si>
  <si>
    <t>Tyreik McAllister</t>
  </si>
  <si>
    <t>Jaelon Darden</t>
  </si>
  <si>
    <t>Collin Johnson</t>
  </si>
  <si>
    <t>John Ross</t>
  </si>
  <si>
    <t>Robbie Chosen</t>
  </si>
  <si>
    <t>Tyler Scott</t>
  </si>
  <si>
    <t>Brycen Tremayne</t>
  </si>
  <si>
    <t>Jermaine Jackson</t>
  </si>
  <si>
    <t>Charlie Jones</t>
  </si>
  <si>
    <t>Steven Sims</t>
  </si>
  <si>
    <t>Kadarius Toney</t>
  </si>
  <si>
    <t>Jha'Quan Jackson</t>
  </si>
  <si>
    <t>https://www.footballdb.com/fantasy-football/</t>
  </si>
  <si>
    <t>Tagovailoa</t>
  </si>
  <si>
    <t>Goff</t>
  </si>
  <si>
    <t>RB1</t>
  </si>
  <si>
    <t>Etienne</t>
  </si>
  <si>
    <t>Mostert</t>
  </si>
  <si>
    <t>Kamara</t>
  </si>
  <si>
    <t>RB2</t>
  </si>
  <si>
    <t>WR1</t>
  </si>
  <si>
    <t>Diggs</t>
  </si>
  <si>
    <t>Keenan</t>
  </si>
  <si>
    <t>Thielen</t>
  </si>
  <si>
    <t>Nacua</t>
  </si>
  <si>
    <t>WR2</t>
  </si>
  <si>
    <t>LaPorta</t>
  </si>
  <si>
    <t>Andrews</t>
  </si>
  <si>
    <t>Flex (RB)</t>
  </si>
  <si>
    <t>N/A</t>
  </si>
  <si>
    <t>Flex (WR)</t>
  </si>
  <si>
    <t>Flex (TE)</t>
  </si>
  <si>
    <t>D/ST</t>
  </si>
  <si>
    <t>Cowboys</t>
  </si>
  <si>
    <t>Steelers</t>
  </si>
  <si>
    <t>K</t>
  </si>
  <si>
    <t>Folk</t>
  </si>
  <si>
    <t>Gay</t>
  </si>
  <si>
    <t>B1 (QB)</t>
  </si>
  <si>
    <t>B2 (RB)</t>
  </si>
  <si>
    <t>B3 (RB)</t>
  </si>
  <si>
    <t>B4 (WR)</t>
  </si>
  <si>
    <t>B5 (WR)</t>
  </si>
  <si>
    <t>B6 (TE)</t>
  </si>
  <si>
    <t>B7 (D/ST)</t>
  </si>
  <si>
    <t>B8 (K)</t>
  </si>
  <si>
    <t>IR</t>
  </si>
  <si>
    <t>Williams (Kyren)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</si>
</sst>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color theme="1"/>
      <name val="Arial"/>
      <scheme val="minor"/>
    </font>
    <font/>
    <font>
      <color theme="1"/>
      <name val="Arial"/>
      <scheme val="minor"/>
    </font>
    <font>
      <sz val="10.0"/>
      <color theme="1"/>
      <name val="Arial"/>
      <scheme val="minor"/>
    </font>
    <font>
      <color rgb="FF0000FF"/>
    </font>
    <font>
      <color rgb="FFFFFFFF"/>
      <name val="Arial"/>
      <scheme val="minor"/>
    </font>
    <font>
      <color rgb="FF000000"/>
      <name val="Arial"/>
      <scheme val="minor"/>
    </font>
    <font>
      <sz val="9.0"/>
      <color rgb="FF000000"/>
      <name val="Arial"/>
      <scheme val="minor"/>
    </font>
    <font>
      <sz val="9.0"/>
      <color rgb="FF7E3794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</fills>
  <borders count="4">
    <border/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horizontal="center" readingOrder="0"/>
    </xf>
    <xf borderId="0" fillId="0" fontId="3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2" fillId="0" fontId="3" numFmtId="0" xfId="0" applyAlignment="1" applyBorder="1" applyFont="1">
      <alignment readingOrder="0"/>
    </xf>
    <xf borderId="3" fillId="0" fontId="3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1" fillId="0" fontId="3" numFmtId="0" xfId="0" applyAlignment="1" applyBorder="1" applyFont="1">
      <alignment readingOrder="0"/>
    </xf>
    <xf borderId="2" fillId="0" fontId="3" numFmtId="0" xfId="0" applyAlignment="1" applyBorder="1" applyFont="1">
      <alignment readingOrder="0"/>
    </xf>
    <xf borderId="0" fillId="0" fontId="5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3" numFmtId="3" xfId="0" applyAlignment="1" applyFont="1" applyNumberFormat="1">
      <alignment readingOrder="0"/>
    </xf>
    <xf borderId="0" fillId="0" fontId="3" numFmtId="0" xfId="0" applyFont="1"/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2" fontId="6" numFmtId="0" xfId="0" applyAlignment="1" applyFill="1" applyFont="1">
      <alignment readingOrder="0"/>
    </xf>
    <xf borderId="0" fillId="2" fontId="6" numFmtId="0" xfId="0" applyAlignment="1" applyFont="1">
      <alignment horizontal="left" readingOrder="0"/>
    </xf>
    <xf borderId="0" fillId="0" fontId="7" numFmtId="0" xfId="0" applyAlignment="1" applyFont="1">
      <alignment readingOrder="0"/>
    </xf>
    <xf borderId="0" fillId="0" fontId="7" numFmtId="0" xfId="0" applyFont="1"/>
    <xf borderId="0" fillId="0" fontId="8" numFmtId="0" xfId="0" applyFont="1"/>
    <xf borderId="0" fillId="0" fontId="3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0" fillId="0" fontId="1" numFmtId="0" xfId="0" applyFont="1"/>
    <xf borderId="1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0" fillId="0" fontId="1" numFmtId="0" xfId="0" applyAlignment="1" applyFont="1">
      <alignment readingOrder="0"/>
    </xf>
    <xf borderId="0" fillId="0" fontId="9" numFmtId="0" xfId="0" applyFont="1"/>
    <xf borderId="2" fillId="0" fontId="9" numFmtId="0" xfId="0" applyBorder="1" applyFont="1"/>
    <xf borderId="1" fillId="0" fontId="3" numFmtId="0" xfId="0" applyBorder="1" applyFont="1"/>
    <xf borderId="2" fillId="0" fontId="1" numFmtId="0" xfId="0" applyBorder="1" applyFont="1"/>
    <xf borderId="2" fillId="0" fontId="3" numFmtId="0" xfId="0" applyBorder="1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ootballdb.com/fantasy-football/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6.75"/>
    <col customWidth="1" min="14" max="14" width="6.63"/>
    <col customWidth="1" min="15" max="15" width="5.75"/>
    <col customWidth="1" min="16" max="16" width="6.13"/>
    <col customWidth="1" min="17" max="17" width="6.25"/>
    <col customWidth="1" min="18" max="18" width="6.63"/>
    <col customWidth="1" min="19" max="19" width="5.75"/>
    <col customWidth="1" min="20" max="20" width="6.13"/>
    <col customWidth="1" min="21" max="21" width="6.25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90" si="1">LEFT(D3,LEN(D3)-LEN(B3)-1)</f>
        <v>Baker Mayfield</v>
      </c>
      <c r="B3" s="7" t="str">
        <f>IFERROR(__xludf.DUMMYFUNCTION("INDEX(IFNA(REGEXEXTRACT(D3, ""([^ ]+)$"")))"),"TB")</f>
        <v>TB</v>
      </c>
      <c r="C3" s="7">
        <f>Pts_PA*G3+Pts_PC*H3+Pts_PY*I3+Pts_PTD*J3+Pts_PI*K3+Pts_P2*L3+Pts_RA*M3+Pts_RY*N3+Pts_RTD*O3+Pts_R2*P3+Pts_Res*Q3+Pts_ReY*R3+Pts_ReTD*S3+Pts_Re2*T3+Pts_FL*U3+Pts_FTD*V3</f>
        <v>29.66</v>
      </c>
      <c r="D3" s="7" t="s">
        <v>18</v>
      </c>
      <c r="E3" s="8" t="s">
        <v>19</v>
      </c>
      <c r="F3" s="9">
        <v>37.0</v>
      </c>
      <c r="G3" s="10">
        <v>30.0</v>
      </c>
      <c r="H3" s="7">
        <v>24.0</v>
      </c>
      <c r="I3" s="7">
        <v>289.0</v>
      </c>
      <c r="J3" s="7">
        <v>4.0</v>
      </c>
      <c r="K3" s="7">
        <v>0.0</v>
      </c>
      <c r="L3" s="11">
        <v>0.0</v>
      </c>
      <c r="M3" s="10">
        <v>3.0</v>
      </c>
      <c r="N3" s="7">
        <v>21.0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Josh Allen</v>
      </c>
      <c r="B4" s="7" t="str">
        <f>IFERROR(__xludf.DUMMYFUNCTION("INDEX(IFNA(REGEXEXTRACT(D4, ""([^ ]+)$"")))"),"BUF")</f>
        <v>BUF</v>
      </c>
      <c r="C4" s="7">
        <f>Pts_PA*G4+Pts_PC*H4+Pts_PY*I4+Pts_PTD*J4+Pts_PI*K4+Pts_P2*L4+Pts_RA*M4+Pts_RY*N4+Pts_RTD*O4+Pts_R2*P4+Pts_Res*Q4+Pts_ReY*R4+Pts_ReTD*S4+Pts_Re2*T4+Pts_FL*U4+Pts_FTD*V4</f>
        <v>31.18</v>
      </c>
      <c r="D4" s="7" t="s">
        <v>20</v>
      </c>
      <c r="E4" s="10" t="s">
        <v>21</v>
      </c>
      <c r="F4" s="9">
        <v>35.0</v>
      </c>
      <c r="G4" s="10">
        <v>23.0</v>
      </c>
      <c r="H4" s="7">
        <v>18.0</v>
      </c>
      <c r="I4" s="7">
        <v>232.0</v>
      </c>
      <c r="J4" s="7">
        <v>2.0</v>
      </c>
      <c r="K4" s="7">
        <v>0.0</v>
      </c>
      <c r="L4" s="11">
        <v>0.0</v>
      </c>
      <c r="M4" s="10">
        <v>9.0</v>
      </c>
      <c r="N4" s="7">
        <v>39.0</v>
      </c>
      <c r="O4" s="7">
        <v>2.0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1.0</v>
      </c>
      <c r="V4" s="11">
        <v>0.0</v>
      </c>
    </row>
    <row r="5">
      <c r="A5" s="7" t="str">
        <f t="shared" si="1"/>
        <v>Saquon Barkley</v>
      </c>
      <c r="B5" s="7" t="str">
        <f>IFERROR(__xludf.DUMMYFUNCTION("INDEX(IFNA(REGEXEXTRACT(D5, ""([^ ]+)$"")))"),"PHI")</f>
        <v>PHI</v>
      </c>
      <c r="C5" s="7">
        <f>Pts_PA*G5+Pts_PC*H5+Pts_PY*I5+Pts_PTD*J5+Pts_PI*K5+Pts_P2*L5+Pts_RA*M5+Pts_RY*N5+Pts_RTD*O5+Pts_R2*P5+Pts_Res*Q5+Pts_ReY*R5+Pts_ReTD*S5+Pts_Re2*T5+Pts_FL*U5+Pts_FTD*V5</f>
        <v>32.2</v>
      </c>
      <c r="D5" s="7" t="s">
        <v>22</v>
      </c>
      <c r="E5" s="8" t="s">
        <v>23</v>
      </c>
      <c r="F5" s="9">
        <v>30.0</v>
      </c>
      <c r="G5" s="10">
        <v>0.0</v>
      </c>
      <c r="H5" s="7">
        <v>0.0</v>
      </c>
      <c r="I5" s="7">
        <v>0.0</v>
      </c>
      <c r="J5" s="7">
        <v>0.0</v>
      </c>
      <c r="K5" s="7">
        <v>0.0</v>
      </c>
      <c r="L5" s="11">
        <v>0.0</v>
      </c>
      <c r="M5" s="10">
        <v>24.0</v>
      </c>
      <c r="N5" s="7">
        <v>109.0</v>
      </c>
      <c r="O5" s="7">
        <v>2.0</v>
      </c>
      <c r="P5" s="11">
        <v>0.0</v>
      </c>
      <c r="Q5" s="10">
        <v>2.0</v>
      </c>
      <c r="R5" s="7">
        <v>23.0</v>
      </c>
      <c r="S5" s="7">
        <v>1.0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Anthony Richardson</v>
      </c>
      <c r="B6" s="7" t="str">
        <f>IFERROR(__xludf.DUMMYFUNCTION("INDEX(IFNA(REGEXEXTRACT(D6, ""([^ ]+)$"")))"),"IND")</f>
        <v>IND</v>
      </c>
      <c r="C6" s="7">
        <f>Pts_PA*G6+Pts_PC*H6+Pts_PY*I6+Pts_PTD*J6+Pts_PI*K6+Pts_P2*L6+Pts_RA*M6+Pts_RY*N6+Pts_RTD*O6+Pts_R2*P6+Pts_Res*Q6+Pts_ReY*R6+Pts_ReTD*S6+Pts_Re2*T6+Pts_FL*U6+Pts_FTD*V6</f>
        <v>26.08</v>
      </c>
      <c r="D6" s="7" t="s">
        <v>24</v>
      </c>
      <c r="E6" s="10" t="s">
        <v>25</v>
      </c>
      <c r="F6" s="9">
        <v>29.0</v>
      </c>
      <c r="G6" s="10">
        <v>19.0</v>
      </c>
      <c r="H6" s="7">
        <v>9.0</v>
      </c>
      <c r="I6" s="7">
        <v>212.0</v>
      </c>
      <c r="J6" s="7">
        <v>2.0</v>
      </c>
      <c r="K6" s="7">
        <v>1.0</v>
      </c>
      <c r="L6" s="11">
        <v>0.0</v>
      </c>
      <c r="M6" s="10">
        <v>6.0</v>
      </c>
      <c r="N6" s="7">
        <v>56.0</v>
      </c>
      <c r="O6" s="7">
        <v>1.0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Jayden Reed</v>
      </c>
      <c r="B7" s="7" t="str">
        <f>IFERROR(__xludf.DUMMYFUNCTION("INDEX(IFNA(REGEXEXTRACT(D7, ""([^ ]+)$"")))"),"GB")</f>
        <v>GB</v>
      </c>
      <c r="C7" s="7">
        <f>Pts_PA*G7+Pts_PC*H7+Pts_PY*I7+Pts_PTD*J7+Pts_PI*K7+Pts_P2*L7+Pts_RA*M7+Pts_RY*N7+Pts_RTD*O7+Pts_R2*P7+Pts_Res*Q7+Pts_ReY*R7+Pts_ReTD*S7+Pts_Re2*T7+Pts_FL*U7+Pts_FTD*V7</f>
        <v>31.1</v>
      </c>
      <c r="D7" s="7" t="s">
        <v>26</v>
      </c>
      <c r="E7" s="10" t="s">
        <v>27</v>
      </c>
      <c r="F7" s="9">
        <v>28.0</v>
      </c>
      <c r="G7" s="10">
        <v>0.0</v>
      </c>
      <c r="H7" s="7">
        <v>0.0</v>
      </c>
      <c r="I7" s="7">
        <v>0.0</v>
      </c>
      <c r="J7" s="7">
        <v>0.0</v>
      </c>
      <c r="K7" s="7">
        <v>0.0</v>
      </c>
      <c r="L7" s="11">
        <v>0.0</v>
      </c>
      <c r="M7" s="10">
        <v>1.0</v>
      </c>
      <c r="N7" s="7">
        <v>33.0</v>
      </c>
      <c r="O7" s="7">
        <v>1.0</v>
      </c>
      <c r="P7" s="11">
        <v>0.0</v>
      </c>
      <c r="Q7" s="10">
        <v>4.0</v>
      </c>
      <c r="R7" s="7">
        <v>138.0</v>
      </c>
      <c r="S7" s="7">
        <v>1.0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Derek Carr</v>
      </c>
      <c r="B8" s="7" t="str">
        <f>IFERROR(__xludf.DUMMYFUNCTION("INDEX(IFNA(REGEXEXTRACT(D8, ""([^ ]+)$"")))"),"NO")</f>
        <v>NO</v>
      </c>
      <c r="C8" s="7">
        <f>Pts_PA*G8+Pts_PC*H8+Pts_PY*I8+Pts_PTD*J8+Pts_PI*K8+Pts_P2*L8+Pts_RA*M8+Pts_RY*N8+Pts_RTD*O8+Pts_R2*P8+Pts_Res*Q8+Pts_ReY*R8+Pts_ReTD*S8+Pts_Re2*T8+Pts_FL*U8+Pts_FTD*V8</f>
        <v>21.3</v>
      </c>
      <c r="D8" s="7" t="s">
        <v>28</v>
      </c>
      <c r="E8" s="10" t="s">
        <v>29</v>
      </c>
      <c r="F8" s="9">
        <v>27.0</v>
      </c>
      <c r="G8" s="10">
        <v>23.0</v>
      </c>
      <c r="H8" s="7">
        <v>19.0</v>
      </c>
      <c r="I8" s="7">
        <v>200.0</v>
      </c>
      <c r="J8" s="7">
        <v>3.0</v>
      </c>
      <c r="K8" s="7">
        <v>0.0</v>
      </c>
      <c r="L8" s="11">
        <v>0.0</v>
      </c>
      <c r="M8" s="10">
        <v>2.0</v>
      </c>
      <c r="N8" s="7">
        <v>13.0</v>
      </c>
      <c r="O8" s="7">
        <v>0.0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Jayden Daniels</v>
      </c>
      <c r="B9" s="7" t="str">
        <f>IFERROR(__xludf.DUMMYFUNCTION("INDEX(IFNA(REGEXEXTRACT(D9, ""([^ ]+)$"")))"),"WAS")</f>
        <v>WAS</v>
      </c>
      <c r="C9" s="7">
        <f>Pts_PA*G9+Pts_PC*H9+Pts_PY*I9+Pts_PTD*J9+Pts_PI*K9+Pts_P2*L9+Pts_RA*M9+Pts_RY*N9+Pts_RTD*O9+Pts_R2*P9+Pts_Res*Q9+Pts_ReY*R9+Pts_ReTD*S9+Pts_Re2*T9+Pts_FL*U9+Pts_FTD*V9</f>
        <v>28.16</v>
      </c>
      <c r="D9" s="7" t="s">
        <v>30</v>
      </c>
      <c r="E9" s="10" t="s">
        <v>31</v>
      </c>
      <c r="F9" s="9">
        <v>27.0</v>
      </c>
      <c r="G9" s="10">
        <v>24.0</v>
      </c>
      <c r="H9" s="7">
        <v>17.0</v>
      </c>
      <c r="I9" s="7">
        <v>184.0</v>
      </c>
      <c r="J9" s="7">
        <v>0.0</v>
      </c>
      <c r="K9" s="7">
        <v>0.0</v>
      </c>
      <c r="L9" s="11">
        <v>0.0</v>
      </c>
      <c r="M9" s="10">
        <v>16.0</v>
      </c>
      <c r="N9" s="7">
        <v>88.0</v>
      </c>
      <c r="O9" s="7">
        <v>2.0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Lamar Jackson</v>
      </c>
      <c r="B10" s="7" t="str">
        <f>IFERROR(__xludf.DUMMYFUNCTION("INDEX(IFNA(REGEXEXTRACT(D10, ""([^ ]+)$"")))"),"BAL")</f>
        <v>BAL</v>
      </c>
      <c r="C10" s="7">
        <f>Pts_PA*G10+Pts_PC*H10+Pts_PY*I10+Pts_PTD*J10+Pts_PI*K10+Pts_P2*L10+Pts_RA*M10+Pts_RY*N10+Pts_RTD*O10+Pts_R2*P10+Pts_Res*Q10+Pts_ReY*R10+Pts_ReTD*S10+Pts_Re2*T10+Pts_FL*U10+Pts_FTD*V10</f>
        <v>25.12</v>
      </c>
      <c r="D10" s="7" t="s">
        <v>32</v>
      </c>
      <c r="E10" s="10" t="s">
        <v>33</v>
      </c>
      <c r="F10" s="9">
        <v>27.0</v>
      </c>
      <c r="G10" s="10">
        <v>41.0</v>
      </c>
      <c r="H10" s="7">
        <v>26.0</v>
      </c>
      <c r="I10" s="7">
        <v>273.0</v>
      </c>
      <c r="J10" s="7">
        <v>1.0</v>
      </c>
      <c r="K10" s="7">
        <v>0.0</v>
      </c>
      <c r="L10" s="11">
        <v>0.0</v>
      </c>
      <c r="M10" s="10">
        <v>16.0</v>
      </c>
      <c r="N10" s="7">
        <v>122.0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1.0</v>
      </c>
      <c r="V10" s="11">
        <v>0.0</v>
      </c>
    </row>
    <row r="11">
      <c r="A11" s="7" t="str">
        <f t="shared" si="1"/>
        <v>Joe Mixon</v>
      </c>
      <c r="B11" s="7" t="str">
        <f>IFERROR(__xludf.DUMMYFUNCTION("INDEX(IFNA(REGEXEXTRACT(D11, ""([^ ]+)$"")))"),"HOU")</f>
        <v>HOU</v>
      </c>
      <c r="C11" s="7">
        <f>Pts_PA*G11+Pts_PC*H11+Pts_PY*I11+Pts_PTD*J11+Pts_PI*K11+Pts_P2*L11+Pts_RA*M11+Pts_RY*N11+Pts_RTD*O11+Pts_R2*P11+Pts_Res*Q11+Pts_ReY*R11+Pts_ReTD*S11+Pts_Re2*T11+Pts_FL*U11+Pts_FTD*V11</f>
        <v>25.3</v>
      </c>
      <c r="D11" s="7" t="s">
        <v>34</v>
      </c>
      <c r="E11" s="8" t="s">
        <v>35</v>
      </c>
      <c r="F11" s="9">
        <v>22.0</v>
      </c>
      <c r="G11" s="10">
        <v>0.0</v>
      </c>
      <c r="H11" s="7">
        <v>0.0</v>
      </c>
      <c r="I11" s="7">
        <v>0.0</v>
      </c>
      <c r="J11" s="7">
        <v>0.0</v>
      </c>
      <c r="K11" s="7">
        <v>0.0</v>
      </c>
      <c r="L11" s="11">
        <v>0.0</v>
      </c>
      <c r="M11" s="10">
        <v>30.0</v>
      </c>
      <c r="N11" s="7">
        <v>159.0</v>
      </c>
      <c r="O11" s="7">
        <v>1.0</v>
      </c>
      <c r="P11" s="11">
        <v>0.0</v>
      </c>
      <c r="Q11" s="10">
        <v>3.0</v>
      </c>
      <c r="R11" s="7">
        <v>19.0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C.J. Stroud</v>
      </c>
      <c r="B12" s="7" t="str">
        <f>IFERROR(__xludf.DUMMYFUNCTION("INDEX(IFNA(REGEXEXTRACT(D12, ""([^ ]+)$"")))"),"HOU")</f>
        <v>HOU</v>
      </c>
      <c r="C12" s="7">
        <f>Pts_PA*G12+Pts_PC*H12+Pts_PY*I12+Pts_PTD*J12+Pts_PI*K12+Pts_P2*L12+Pts_RA*M12+Pts_RY*N12+Pts_RTD*O12+Pts_R2*P12+Pts_Res*Q12+Pts_ReY*R12+Pts_ReTD*S12+Pts_Re2*T12+Pts_FL*U12+Pts_FTD*V12</f>
        <v>18.66</v>
      </c>
      <c r="D12" s="7" t="s">
        <v>36</v>
      </c>
      <c r="E12" s="8" t="s">
        <v>35</v>
      </c>
      <c r="F12" s="9">
        <v>22.0</v>
      </c>
      <c r="G12" s="10">
        <v>32.0</v>
      </c>
      <c r="H12" s="7">
        <v>24.0</v>
      </c>
      <c r="I12" s="7">
        <v>234.0</v>
      </c>
      <c r="J12" s="7">
        <v>2.0</v>
      </c>
      <c r="K12" s="7">
        <v>0.0</v>
      </c>
      <c r="L12" s="11">
        <v>0.0</v>
      </c>
      <c r="M12" s="10">
        <v>4.0</v>
      </c>
      <c r="N12" s="7">
        <v>13.0</v>
      </c>
      <c r="O12" s="7">
        <v>0.0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Jalen Hurts</v>
      </c>
      <c r="B13" s="7" t="str">
        <f>IFERROR(__xludf.DUMMYFUNCTION("INDEX(IFNA(REGEXEXTRACT(D13, ""([^ ]+)$"")))"),"PHI")</f>
        <v>PHI</v>
      </c>
      <c r="C13" s="7">
        <f>Pts_PA*G13+Pts_PC*H13+Pts_PY*I13+Pts_PTD*J13+Pts_PI*K13+Pts_P2*L13+Pts_RA*M13+Pts_RY*N13+Pts_RTD*O13+Pts_R2*P13+Pts_Res*Q13+Pts_ReY*R13+Pts_ReTD*S13+Pts_Re2*T13+Pts_FL*U13+Pts_FTD*V13</f>
        <v>16.42</v>
      </c>
      <c r="D13" s="7" t="s">
        <v>37</v>
      </c>
      <c r="E13" s="8" t="s">
        <v>23</v>
      </c>
      <c r="F13" s="9">
        <v>21.0</v>
      </c>
      <c r="G13" s="10">
        <v>34.0</v>
      </c>
      <c r="H13" s="7">
        <v>20.0</v>
      </c>
      <c r="I13" s="7">
        <v>278.0</v>
      </c>
      <c r="J13" s="7">
        <v>2.0</v>
      </c>
      <c r="K13" s="7">
        <v>2.0</v>
      </c>
      <c r="L13" s="11">
        <v>0.0</v>
      </c>
      <c r="M13" s="10">
        <v>13.0</v>
      </c>
      <c r="N13" s="7">
        <v>33.0</v>
      </c>
      <c r="O13" s="7">
        <v>0.0</v>
      </c>
      <c r="P13" s="11">
        <v>0.0</v>
      </c>
      <c r="Q13" s="10">
        <v>0.0</v>
      </c>
      <c r="R13" s="7">
        <v>0.0</v>
      </c>
      <c r="S13" s="7">
        <v>0.0</v>
      </c>
      <c r="T13" s="11">
        <v>0.0</v>
      </c>
      <c r="U13" s="10">
        <v>1.0</v>
      </c>
      <c r="V13" s="11">
        <v>0.0</v>
      </c>
    </row>
    <row r="14">
      <c r="A14" s="7" t="str">
        <f t="shared" si="1"/>
        <v>Allen Lazard</v>
      </c>
      <c r="B14" s="7" t="str">
        <f>IFERROR(__xludf.DUMMYFUNCTION("INDEX(IFNA(REGEXEXTRACT(D14, ""([^ ]+)$"")))"),"NYJ")</f>
        <v>NYJ</v>
      </c>
      <c r="C14" s="7">
        <f>Pts_PA*G14+Pts_PC*H14+Pts_PY*I14+Pts_PTD*J14+Pts_PI*K14+Pts_P2*L14+Pts_RA*M14+Pts_RY*N14+Pts_RTD*O14+Pts_R2*P14+Pts_Res*Q14+Pts_ReY*R14+Pts_ReTD*S14+Pts_Re2*T14+Pts_FL*U14+Pts_FTD*V14</f>
        <v>23.9</v>
      </c>
      <c r="D14" s="7" t="s">
        <v>38</v>
      </c>
      <c r="E14" s="8" t="s">
        <v>39</v>
      </c>
      <c r="F14" s="9">
        <v>20.0</v>
      </c>
      <c r="G14" s="10">
        <v>0.0</v>
      </c>
      <c r="H14" s="7">
        <v>0.0</v>
      </c>
      <c r="I14" s="7">
        <v>0.0</v>
      </c>
      <c r="J14" s="7">
        <v>0.0</v>
      </c>
      <c r="K14" s="7">
        <v>0.0</v>
      </c>
      <c r="L14" s="11">
        <v>0.0</v>
      </c>
      <c r="M14" s="10">
        <v>0.0</v>
      </c>
      <c r="N14" s="7">
        <v>0.0</v>
      </c>
      <c r="O14" s="7">
        <v>0.0</v>
      </c>
      <c r="P14" s="11">
        <v>0.0</v>
      </c>
      <c r="Q14" s="10">
        <v>6.0</v>
      </c>
      <c r="R14" s="7">
        <v>89.0</v>
      </c>
      <c r="S14" s="7">
        <v>2.0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Jordan Love</v>
      </c>
      <c r="B15" s="7" t="str">
        <f>IFERROR(__xludf.DUMMYFUNCTION("INDEX(IFNA(REGEXEXTRACT(D15, ""([^ ]+)$"")))"),"GB")</f>
        <v>GB</v>
      </c>
      <c r="C15" s="7">
        <f>Pts_PA*G15+Pts_PC*H15+Pts_PY*I15+Pts_PTD*J15+Pts_PI*K15+Pts_P2*L15+Pts_RA*M15+Pts_RY*N15+Pts_RTD*O15+Pts_R2*P15+Pts_Res*Q15+Pts_ReY*R15+Pts_ReTD*S15+Pts_Re2*T15+Pts_FL*U15+Pts_FTD*V15</f>
        <v>16.4</v>
      </c>
      <c r="D15" s="7" t="s">
        <v>40</v>
      </c>
      <c r="E15" s="10" t="s">
        <v>27</v>
      </c>
      <c r="F15" s="9">
        <v>20.0</v>
      </c>
      <c r="G15" s="10">
        <v>34.0</v>
      </c>
      <c r="H15" s="7">
        <v>17.0</v>
      </c>
      <c r="I15" s="7">
        <v>260.0</v>
      </c>
      <c r="J15" s="7">
        <v>2.0</v>
      </c>
      <c r="K15" s="7">
        <v>1.0</v>
      </c>
      <c r="L15" s="11">
        <v>0.0</v>
      </c>
      <c r="M15" s="10">
        <v>0.0</v>
      </c>
      <c r="N15" s="7">
        <v>0.0</v>
      </c>
      <c r="O15" s="7">
        <v>0.0</v>
      </c>
      <c r="P15" s="11">
        <v>0.0</v>
      </c>
      <c r="Q15" s="10">
        <v>0.0</v>
      </c>
      <c r="R15" s="7">
        <v>0.0</v>
      </c>
      <c r="S15" s="7">
        <v>0.0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Jordan Mason</v>
      </c>
      <c r="B16" s="7" t="str">
        <f>IFERROR(__xludf.DUMMYFUNCTION("INDEX(IFNA(REGEXEXTRACT(D16, ""([^ ]+)$"")))"),"SF")</f>
        <v>SF</v>
      </c>
      <c r="C16" s="7">
        <f>Pts_PA*G16+Pts_PC*H16+Pts_PY*I16+Pts_PTD*J16+Pts_PI*K16+Pts_P2*L16+Pts_RA*M16+Pts_RY*N16+Pts_RTD*O16+Pts_R2*P16+Pts_Res*Q16+Pts_ReY*R16+Pts_ReTD*S16+Pts_Re2*T16+Pts_FL*U16+Pts_FTD*V16</f>
        <v>21.7</v>
      </c>
      <c r="D16" s="7" t="s">
        <v>41</v>
      </c>
      <c r="E16" s="10" t="s">
        <v>42</v>
      </c>
      <c r="F16" s="9">
        <v>20.0</v>
      </c>
      <c r="G16" s="10">
        <v>0.0</v>
      </c>
      <c r="H16" s="7">
        <v>0.0</v>
      </c>
      <c r="I16" s="7">
        <v>0.0</v>
      </c>
      <c r="J16" s="7">
        <v>0.0</v>
      </c>
      <c r="K16" s="7">
        <v>0.0</v>
      </c>
      <c r="L16" s="11">
        <v>0.0</v>
      </c>
      <c r="M16" s="10">
        <v>28.0</v>
      </c>
      <c r="N16" s="7">
        <v>147.0</v>
      </c>
      <c r="O16" s="7">
        <v>1.0</v>
      </c>
      <c r="P16" s="11">
        <v>0.0</v>
      </c>
      <c r="Q16" s="10">
        <v>1.0</v>
      </c>
      <c r="R16" s="7">
        <v>5.0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Tua Tagovailoa</v>
      </c>
      <c r="B17" s="7" t="str">
        <f>IFERROR(__xludf.DUMMYFUNCTION("INDEX(IFNA(REGEXEXTRACT(D17, ""([^ ]+)$"")))"),"MIA")</f>
        <v>MIA</v>
      </c>
      <c r="C17" s="7">
        <f>Pts_PA*G17+Pts_PC*H17+Pts_PY*I17+Pts_PTD*J17+Pts_PI*K17+Pts_P2*L17+Pts_RA*M17+Pts_RY*N17+Pts_RTD*O17+Pts_R2*P17+Pts_Res*Q17+Pts_ReY*R17+Pts_ReTD*S17+Pts_Re2*T17+Pts_FL*U17+Pts_FTD*V17</f>
        <v>18.62</v>
      </c>
      <c r="D17" s="7" t="s">
        <v>43</v>
      </c>
      <c r="E17" s="10" t="s">
        <v>44</v>
      </c>
      <c r="F17" s="9">
        <v>20.0</v>
      </c>
      <c r="G17" s="10">
        <v>37.0</v>
      </c>
      <c r="H17" s="7">
        <v>23.0</v>
      </c>
      <c r="I17" s="7">
        <v>338.0</v>
      </c>
      <c r="J17" s="7">
        <v>1.0</v>
      </c>
      <c r="K17" s="7">
        <v>0.0</v>
      </c>
      <c r="L17" s="11">
        <v>0.0</v>
      </c>
      <c r="M17" s="10">
        <v>1.0</v>
      </c>
      <c r="N17" s="7">
        <v>11.0</v>
      </c>
      <c r="O17" s="7">
        <v>0.0</v>
      </c>
      <c r="P17" s="11">
        <v>0.0</v>
      </c>
      <c r="Q17" s="10">
        <v>0.0</v>
      </c>
      <c r="R17" s="7">
        <v>0.0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J.K. Dobbins</v>
      </c>
      <c r="B18" s="7" t="str">
        <f>IFERROR(__xludf.DUMMYFUNCTION("INDEX(IFNA(REGEXEXTRACT(D18, ""([^ ]+)$"")))"),"LAC")</f>
        <v>LAC</v>
      </c>
      <c r="C18" s="7">
        <f>Pts_PA*G18+Pts_PC*H18+Pts_PY*I18+Pts_PTD*J18+Pts_PI*K18+Pts_P2*L18+Pts_RA*M18+Pts_RY*N18+Pts_RTD*O18+Pts_R2*P18+Pts_Res*Q18+Pts_ReY*R18+Pts_ReTD*S18+Pts_Re2*T18+Pts_FL*U18+Pts_FTD*V18</f>
        <v>21.4</v>
      </c>
      <c r="D18" s="7" t="s">
        <v>45</v>
      </c>
      <c r="E18" s="10" t="s">
        <v>46</v>
      </c>
      <c r="F18" s="9">
        <v>19.0</v>
      </c>
      <c r="G18" s="10">
        <v>0.0</v>
      </c>
      <c r="H18" s="7">
        <v>0.0</v>
      </c>
      <c r="I18" s="7">
        <v>0.0</v>
      </c>
      <c r="J18" s="7">
        <v>0.0</v>
      </c>
      <c r="K18" s="7">
        <v>0.0</v>
      </c>
      <c r="L18" s="11">
        <v>0.0</v>
      </c>
      <c r="M18" s="10">
        <v>10.0</v>
      </c>
      <c r="N18" s="7">
        <v>135.0</v>
      </c>
      <c r="O18" s="7">
        <v>1.0</v>
      </c>
      <c r="P18" s="11">
        <v>0.0</v>
      </c>
      <c r="Q18" s="10">
        <v>3.0</v>
      </c>
      <c r="R18" s="7">
        <v>4.0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Tyreek Hill</v>
      </c>
      <c r="B19" s="7" t="str">
        <f>IFERROR(__xludf.DUMMYFUNCTION("INDEX(IFNA(REGEXEXTRACT(D19, ""([^ ]+)$"")))"),"MIA")</f>
        <v>MIA</v>
      </c>
      <c r="C19" s="7">
        <f>Pts_PA*G19+Pts_PC*H19+Pts_PY*I19+Pts_PTD*J19+Pts_PI*K19+Pts_P2*L19+Pts_RA*M19+Pts_RY*N19+Pts_RTD*O19+Pts_R2*P19+Pts_Res*Q19+Pts_ReY*R19+Pts_ReTD*S19+Pts_Re2*T19+Pts_FL*U19+Pts_FTD*V19</f>
        <v>22.5</v>
      </c>
      <c r="D19" s="7" t="s">
        <v>47</v>
      </c>
      <c r="E19" s="8" t="s">
        <v>44</v>
      </c>
      <c r="F19" s="9">
        <v>19.0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0.0</v>
      </c>
      <c r="N19" s="7">
        <v>0.0</v>
      </c>
      <c r="O19" s="7">
        <v>0.0</v>
      </c>
      <c r="P19" s="11">
        <v>0.0</v>
      </c>
      <c r="Q19" s="10">
        <v>7.0</v>
      </c>
      <c r="R19" s="7">
        <v>130.0</v>
      </c>
      <c r="S19" s="7">
        <v>1.0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Geno Smith</v>
      </c>
      <c r="B20" s="7" t="str">
        <f>IFERROR(__xludf.DUMMYFUNCTION("INDEX(IFNA(REGEXEXTRACT(D20, ""([^ ]+)$"")))"),"SEA")</f>
        <v>SEA</v>
      </c>
      <c r="C20" s="7">
        <f>Pts_PA*G20+Pts_PC*H20+Pts_PY*I20+Pts_PTD*J20+Pts_PI*K20+Pts_P2*L20+Pts_RA*M20+Pts_RY*N20+Pts_RTD*O20+Pts_R2*P20+Pts_Res*Q20+Pts_ReY*R20+Pts_ReTD*S20+Pts_Re2*T20+Pts_FL*U20+Pts_FTD*V20</f>
        <v>17.84</v>
      </c>
      <c r="D20" s="7" t="s">
        <v>48</v>
      </c>
      <c r="E20" s="8" t="s">
        <v>49</v>
      </c>
      <c r="F20" s="9">
        <v>19.0</v>
      </c>
      <c r="G20" s="10">
        <v>25.0</v>
      </c>
      <c r="H20" s="7">
        <v>18.0</v>
      </c>
      <c r="I20" s="7">
        <v>171.0</v>
      </c>
      <c r="J20" s="7">
        <v>1.0</v>
      </c>
      <c r="K20" s="7">
        <v>1.0</v>
      </c>
      <c r="L20" s="11">
        <v>0.0</v>
      </c>
      <c r="M20" s="10">
        <v>4.0</v>
      </c>
      <c r="N20" s="7">
        <v>30.0</v>
      </c>
      <c r="O20" s="7">
        <v>1.0</v>
      </c>
      <c r="P20" s="11">
        <v>0.0</v>
      </c>
      <c r="Q20" s="10">
        <v>0.0</v>
      </c>
      <c r="R20" s="7">
        <v>0.0</v>
      </c>
      <c r="S20" s="7">
        <v>0.0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Jameson Williams</v>
      </c>
      <c r="B21" s="7" t="str">
        <f>IFERROR(__xludf.DUMMYFUNCTION("INDEX(IFNA(REGEXEXTRACT(D21, ""([^ ]+)$"")))"),"DET")</f>
        <v>DET</v>
      </c>
      <c r="C21" s="7">
        <f>Pts_PA*G21+Pts_PC*H21+Pts_PY*I21+Pts_PTD*J21+Pts_PI*K21+Pts_P2*L21+Pts_RA*M21+Pts_RY*N21+Pts_RTD*O21+Pts_R2*P21+Pts_Res*Q21+Pts_ReY*R21+Pts_ReTD*S21+Pts_Re2*T21+Pts_FL*U21+Pts_FTD*V21</f>
        <v>21.9</v>
      </c>
      <c r="D21" s="7" t="s">
        <v>50</v>
      </c>
      <c r="E21" s="8" t="s">
        <v>51</v>
      </c>
      <c r="F21" s="9">
        <v>19.0</v>
      </c>
      <c r="G21" s="10">
        <v>0.0</v>
      </c>
      <c r="H21" s="7">
        <v>0.0</v>
      </c>
      <c r="I21" s="7">
        <v>0.0</v>
      </c>
      <c r="J21" s="7">
        <v>0.0</v>
      </c>
      <c r="K21" s="7">
        <v>0.0</v>
      </c>
      <c r="L21" s="11">
        <v>0.0</v>
      </c>
      <c r="M21" s="10">
        <v>1.0</v>
      </c>
      <c r="N21" s="7">
        <v>13.0</v>
      </c>
      <c r="O21" s="7">
        <v>0.0</v>
      </c>
      <c r="P21" s="11">
        <v>0.0</v>
      </c>
      <c r="Q21" s="10">
        <v>5.0</v>
      </c>
      <c r="R21" s="7">
        <v>121.0</v>
      </c>
      <c r="S21" s="7">
        <v>1.0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Sam Darnold</v>
      </c>
      <c r="B22" s="7" t="str">
        <f>IFERROR(__xludf.DUMMYFUNCTION("INDEX(IFNA(REGEXEXTRACT(D22, ""([^ ]+)$"")))"),"MIN")</f>
        <v>MIN</v>
      </c>
      <c r="C22" s="7">
        <f>Pts_PA*G22+Pts_PC*H22+Pts_PY*I22+Pts_PTD*J22+Pts_PI*K22+Pts_P2*L22+Pts_RA*M22+Pts_RY*N22+Pts_RTD*O22+Pts_R2*P22+Pts_Res*Q22+Pts_ReY*R22+Pts_ReTD*S22+Pts_Re2*T22+Pts_FL*U22+Pts_FTD*V22</f>
        <v>14.62</v>
      </c>
      <c r="D22" s="7" t="s">
        <v>52</v>
      </c>
      <c r="E22" s="8" t="s">
        <v>53</v>
      </c>
      <c r="F22" s="9">
        <v>18.0</v>
      </c>
      <c r="G22" s="10">
        <v>24.0</v>
      </c>
      <c r="H22" s="7">
        <v>19.0</v>
      </c>
      <c r="I22" s="7">
        <v>208.0</v>
      </c>
      <c r="J22" s="7">
        <v>2.0</v>
      </c>
      <c r="K22" s="7">
        <v>1.0</v>
      </c>
      <c r="L22" s="11">
        <v>0.0</v>
      </c>
      <c r="M22" s="10">
        <v>3.0</v>
      </c>
      <c r="N22" s="7">
        <v>3.0</v>
      </c>
      <c r="O22" s="7">
        <v>0.0</v>
      </c>
      <c r="P22" s="11">
        <v>0.0</v>
      </c>
      <c r="Q22" s="10">
        <v>0.0</v>
      </c>
      <c r="R22" s="7">
        <v>0.0</v>
      </c>
      <c r="S22" s="7">
        <v>0.0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Mike Evans</v>
      </c>
      <c r="B23" s="7" t="str">
        <f>IFERROR(__xludf.DUMMYFUNCTION("INDEX(IFNA(REGEXEXTRACT(D23, ""([^ ]+)$"")))"),"TB")</f>
        <v>TB</v>
      </c>
      <c r="C23" s="7">
        <f>Pts_PA*G23+Pts_PC*H23+Pts_PY*I23+Pts_PTD*J23+Pts_PI*K23+Pts_P2*L23+Pts_RA*M23+Pts_RY*N23+Pts_RTD*O23+Pts_R2*P23+Pts_Res*Q23+Pts_ReY*R23+Pts_ReTD*S23+Pts_Re2*T23+Pts_FL*U23+Pts_FTD*V23</f>
        <v>20.6</v>
      </c>
      <c r="D23" s="7" t="s">
        <v>54</v>
      </c>
      <c r="E23" s="10" t="s">
        <v>19</v>
      </c>
      <c r="F23" s="9">
        <v>18.0</v>
      </c>
      <c r="G23" s="10">
        <v>0.0</v>
      </c>
      <c r="H23" s="7">
        <v>0.0</v>
      </c>
      <c r="I23" s="7">
        <v>0.0</v>
      </c>
      <c r="J23" s="7">
        <v>0.0</v>
      </c>
      <c r="K23" s="7">
        <v>0.0</v>
      </c>
      <c r="L23" s="11">
        <v>0.0</v>
      </c>
      <c r="M23" s="10">
        <v>0.0</v>
      </c>
      <c r="N23" s="7">
        <v>0.0</v>
      </c>
      <c r="O23" s="7">
        <v>0.0</v>
      </c>
      <c r="P23" s="11">
        <v>0.0</v>
      </c>
      <c r="Q23" s="10">
        <v>5.0</v>
      </c>
      <c r="R23" s="7">
        <v>61.0</v>
      </c>
      <c r="S23" s="7">
        <v>2.0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Cooper Kupp</v>
      </c>
      <c r="B24" s="7" t="str">
        <f>IFERROR(__xludf.DUMMYFUNCTION("INDEX(IFNA(REGEXEXTRACT(D24, ""([^ ]+)$"")))"),"LA")</f>
        <v>LA</v>
      </c>
      <c r="C24" s="7">
        <f>Pts_PA*G24+Pts_PC*H24+Pts_PY*I24+Pts_PTD*J24+Pts_PI*K24+Pts_P2*L24+Pts_RA*M24+Pts_RY*N24+Pts_RTD*O24+Pts_R2*P24+Pts_Res*Q24+Pts_ReY*R24+Pts_ReTD*S24+Pts_Re2*T24+Pts_FL*U24+Pts_FTD*V24</f>
        <v>25</v>
      </c>
      <c r="D24" s="7" t="s">
        <v>55</v>
      </c>
      <c r="E24" s="10" t="s">
        <v>56</v>
      </c>
      <c r="F24" s="9">
        <v>18.0</v>
      </c>
      <c r="G24" s="10">
        <v>0.0</v>
      </c>
      <c r="H24" s="7">
        <v>0.0</v>
      </c>
      <c r="I24" s="7">
        <v>0.0</v>
      </c>
      <c r="J24" s="7">
        <v>0.0</v>
      </c>
      <c r="K24" s="7">
        <v>0.0</v>
      </c>
      <c r="L24" s="11">
        <v>0.0</v>
      </c>
      <c r="M24" s="10">
        <v>2.0</v>
      </c>
      <c r="N24" s="7">
        <v>10.0</v>
      </c>
      <c r="O24" s="7">
        <v>0.0</v>
      </c>
      <c r="P24" s="11">
        <v>0.0</v>
      </c>
      <c r="Q24" s="10">
        <v>14.0</v>
      </c>
      <c r="R24" s="7">
        <v>110.0</v>
      </c>
      <c r="S24" s="7">
        <v>1.0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Alec Pierce</v>
      </c>
      <c r="B25" s="7" t="str">
        <f>IFERROR(__xludf.DUMMYFUNCTION("INDEX(IFNA(REGEXEXTRACT(D25, ""([^ ]+)$"")))"),"IND")</f>
        <v>IND</v>
      </c>
      <c r="C25" s="7">
        <f>Pts_PA*G25+Pts_PC*H25+Pts_PY*I25+Pts_PTD*J25+Pts_PI*K25+Pts_P2*L25+Pts_RA*M25+Pts_RY*N25+Pts_RTD*O25+Pts_R2*P25+Pts_Res*Q25+Pts_ReY*R25+Pts_ReTD*S25+Pts_Re2*T25+Pts_FL*U25+Pts_FTD*V25</f>
        <v>20</v>
      </c>
      <c r="D25" s="7" t="s">
        <v>57</v>
      </c>
      <c r="E25" s="8" t="s">
        <v>25</v>
      </c>
      <c r="F25" s="9">
        <v>18.0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0.0</v>
      </c>
      <c r="N25" s="7">
        <v>0.0</v>
      </c>
      <c r="O25" s="7">
        <v>0.0</v>
      </c>
      <c r="P25" s="11">
        <v>0.0</v>
      </c>
      <c r="Q25" s="10">
        <v>3.0</v>
      </c>
      <c r="R25" s="7">
        <v>125.0</v>
      </c>
      <c r="S25" s="7">
        <v>1.0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Rhamondre Stevenson</v>
      </c>
      <c r="B26" s="7" t="str">
        <f>IFERROR(__xludf.DUMMYFUNCTION("INDEX(IFNA(REGEXEXTRACT(D26, ""([^ ]+)$"")))"),"NE")</f>
        <v>NE</v>
      </c>
      <c r="C26" s="7">
        <f>Pts_PA*G26+Pts_PC*H26+Pts_PY*I26+Pts_PTD*J26+Pts_PI*K26+Pts_P2*L26+Pts_RA*M26+Pts_RY*N26+Pts_RTD*O26+Pts_R2*P26+Pts_Res*Q26+Pts_ReY*R26+Pts_ReTD*S26+Pts_Re2*T26+Pts_FL*U26+Pts_FTD*V26</f>
        <v>20.1</v>
      </c>
      <c r="D26" s="7" t="s">
        <v>58</v>
      </c>
      <c r="E26" s="10" t="s">
        <v>59</v>
      </c>
      <c r="F26" s="9">
        <v>18.0</v>
      </c>
      <c r="G26" s="10">
        <v>0.0</v>
      </c>
      <c r="H26" s="7">
        <v>0.0</v>
      </c>
      <c r="I26" s="7">
        <v>0.0</v>
      </c>
      <c r="J26" s="7">
        <v>0.0</v>
      </c>
      <c r="K26" s="7">
        <v>0.0</v>
      </c>
      <c r="L26" s="11">
        <v>0.0</v>
      </c>
      <c r="M26" s="10">
        <v>25.0</v>
      </c>
      <c r="N26" s="7">
        <v>120.0</v>
      </c>
      <c r="O26" s="7">
        <v>1.0</v>
      </c>
      <c r="P26" s="11">
        <v>0.0</v>
      </c>
      <c r="Q26" s="10">
        <v>3.0</v>
      </c>
      <c r="R26" s="7">
        <v>6.0</v>
      </c>
      <c r="S26" s="7">
        <v>0.0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Xavier Worthy</v>
      </c>
      <c r="B27" s="7" t="str">
        <f>IFERROR(__xludf.DUMMYFUNCTION("INDEX(IFNA(REGEXEXTRACT(D27, ""([^ ]+)$"")))"),"KC")</f>
        <v>KC</v>
      </c>
      <c r="C27" s="7">
        <f>Pts_PA*G27+Pts_PC*H27+Pts_PY*I27+Pts_PTD*J27+Pts_PI*K27+Pts_P2*L27+Pts_RA*M27+Pts_RY*N27+Pts_RTD*O27+Pts_R2*P27+Pts_Res*Q27+Pts_ReY*R27+Pts_ReTD*S27+Pts_Re2*T27+Pts_FL*U27+Pts_FTD*V27</f>
        <v>19.8</v>
      </c>
      <c r="D27" s="7" t="s">
        <v>60</v>
      </c>
      <c r="E27" s="10" t="s">
        <v>61</v>
      </c>
      <c r="F27" s="9">
        <v>18.0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1.0</v>
      </c>
      <c r="N27" s="7">
        <v>21.0</v>
      </c>
      <c r="O27" s="7">
        <v>1.0</v>
      </c>
      <c r="P27" s="11">
        <v>0.0</v>
      </c>
      <c r="Q27" s="10">
        <v>2.0</v>
      </c>
      <c r="R27" s="7">
        <v>47.0</v>
      </c>
      <c r="S27" s="7">
        <v>1.0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A.J. Brown</v>
      </c>
      <c r="B28" s="7" t="str">
        <f>IFERROR(__xludf.DUMMYFUNCTION("INDEX(IFNA(REGEXEXTRACT(D28, ""([^ ]+)$"")))"),"PHI")</f>
        <v>PHI</v>
      </c>
      <c r="C28" s="7">
        <f>Pts_PA*G28+Pts_PC*H28+Pts_PY*I28+Pts_PTD*J28+Pts_PI*K28+Pts_P2*L28+Pts_RA*M28+Pts_RY*N28+Pts_RTD*O28+Pts_R2*P28+Pts_Res*Q28+Pts_ReY*R28+Pts_ReTD*S28+Pts_Re2*T28+Pts_FL*U28+Pts_FTD*V28</f>
        <v>20.4</v>
      </c>
      <c r="D28" s="7" t="s">
        <v>62</v>
      </c>
      <c r="E28" s="8" t="s">
        <v>23</v>
      </c>
      <c r="F28" s="9">
        <v>17.0</v>
      </c>
      <c r="G28" s="10">
        <v>0.0</v>
      </c>
      <c r="H28" s="7">
        <v>0.0</v>
      </c>
      <c r="I28" s="7">
        <v>0.0</v>
      </c>
      <c r="J28" s="7">
        <v>0.0</v>
      </c>
      <c r="K28" s="7">
        <v>0.0</v>
      </c>
      <c r="L28" s="11">
        <v>0.0</v>
      </c>
      <c r="M28" s="10">
        <v>0.0</v>
      </c>
      <c r="N28" s="7">
        <v>0.0</v>
      </c>
      <c r="O28" s="7">
        <v>0.0</v>
      </c>
      <c r="P28" s="11">
        <v>0.0</v>
      </c>
      <c r="Q28" s="10">
        <v>5.0</v>
      </c>
      <c r="R28" s="7">
        <v>119.0</v>
      </c>
      <c r="S28" s="7">
        <v>1.0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Isaiah Likely</v>
      </c>
      <c r="B29" s="7" t="str">
        <f>IFERROR(__xludf.DUMMYFUNCTION("INDEX(IFNA(REGEXEXTRACT(D29, ""([^ ]+)$"")))"),"BAL")</f>
        <v>BAL</v>
      </c>
      <c r="C29" s="7">
        <f>Pts_PA*G29+Pts_PC*H29+Pts_PY*I29+Pts_PTD*J29+Pts_PI*K29+Pts_P2*L29+Pts_RA*M29+Pts_RY*N29+Pts_RTD*O29+Pts_R2*P29+Pts_Res*Q29+Pts_ReY*R29+Pts_ReTD*S29+Pts_Re2*T29+Pts_FL*U29+Pts_FTD*V29</f>
        <v>21.6</v>
      </c>
      <c r="D29" s="7" t="s">
        <v>63</v>
      </c>
      <c r="E29" s="10" t="s">
        <v>33</v>
      </c>
      <c r="F29" s="9">
        <v>17.0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0.0</v>
      </c>
      <c r="N29" s="7">
        <v>0.0</v>
      </c>
      <c r="O29" s="7">
        <v>0.0</v>
      </c>
      <c r="P29" s="11">
        <v>0.0</v>
      </c>
      <c r="Q29" s="10">
        <v>9.0</v>
      </c>
      <c r="R29" s="7">
        <v>111.0</v>
      </c>
      <c r="S29" s="7">
        <v>1.0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James Conner</v>
      </c>
      <c r="B30" s="7" t="str">
        <f>IFERROR(__xludf.DUMMYFUNCTION("INDEX(IFNA(REGEXEXTRACT(D30, ""([^ ]+)$"")))"),"ARI")</f>
        <v>ARI</v>
      </c>
      <c r="C30" s="7">
        <f>Pts_PA*G30+Pts_PC*H30+Pts_PY*I30+Pts_PTD*J30+Pts_PI*K30+Pts_P2*L30+Pts_RA*M30+Pts_RY*N30+Pts_RTD*O30+Pts_R2*P30+Pts_Res*Q30+Pts_ReY*R30+Pts_ReTD*S30+Pts_Re2*T30+Pts_FL*U30+Pts_FTD*V30</f>
        <v>17.8</v>
      </c>
      <c r="D30" s="7" t="s">
        <v>64</v>
      </c>
      <c r="E30" s="8" t="s">
        <v>65</v>
      </c>
      <c r="F30" s="9">
        <v>16.0</v>
      </c>
      <c r="G30" s="10">
        <v>0.0</v>
      </c>
      <c r="H30" s="7">
        <v>0.0</v>
      </c>
      <c r="I30" s="7">
        <v>0.0</v>
      </c>
      <c r="J30" s="7">
        <v>0.0</v>
      </c>
      <c r="K30" s="7">
        <v>0.0</v>
      </c>
      <c r="L30" s="11">
        <v>0.0</v>
      </c>
      <c r="M30" s="10">
        <v>16.0</v>
      </c>
      <c r="N30" s="7">
        <v>50.0</v>
      </c>
      <c r="O30" s="7">
        <v>1.0</v>
      </c>
      <c r="P30" s="11">
        <v>1.0</v>
      </c>
      <c r="Q30" s="10">
        <v>3.0</v>
      </c>
      <c r="R30" s="7">
        <v>33.0</v>
      </c>
      <c r="S30" s="7">
        <v>0.0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Aaron Jones</v>
      </c>
      <c r="B31" s="7" t="str">
        <f>IFERROR(__xludf.DUMMYFUNCTION("INDEX(IFNA(REGEXEXTRACT(D31, ""([^ ]+)$"")))"),"MIN")</f>
        <v>MIN</v>
      </c>
      <c r="C31" s="7">
        <f>Pts_PA*G31+Pts_PC*H31+Pts_PY*I31+Pts_PTD*J31+Pts_PI*K31+Pts_P2*L31+Pts_RA*M31+Pts_RY*N31+Pts_RTD*O31+Pts_R2*P31+Pts_Res*Q31+Pts_ReY*R31+Pts_ReTD*S31+Pts_Re2*T31+Pts_FL*U31+Pts_FTD*V31</f>
        <v>17.9</v>
      </c>
      <c r="D31" s="7" t="s">
        <v>66</v>
      </c>
      <c r="E31" s="10" t="s">
        <v>53</v>
      </c>
      <c r="F31" s="9">
        <v>16.0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14.0</v>
      </c>
      <c r="N31" s="7">
        <v>94.0</v>
      </c>
      <c r="O31" s="7">
        <v>1.0</v>
      </c>
      <c r="P31" s="11">
        <v>0.0</v>
      </c>
      <c r="Q31" s="10">
        <v>2.0</v>
      </c>
      <c r="R31" s="7">
        <v>15.0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Alvin Kamara</v>
      </c>
      <c r="B32" s="7" t="str">
        <f>IFERROR(__xludf.DUMMYFUNCTION("INDEX(IFNA(REGEXEXTRACT(D32, ""([^ ]+)$"")))"),"NO")</f>
        <v>NO</v>
      </c>
      <c r="C32" s="7">
        <f>Pts_PA*G32+Pts_PC*H32+Pts_PY*I32+Pts_PTD*J32+Pts_PI*K32+Pts_P2*L32+Pts_RA*M32+Pts_RY*N32+Pts_RTD*O32+Pts_R2*P32+Pts_Res*Q32+Pts_ReY*R32+Pts_ReTD*S32+Pts_Re2*T32+Pts_FL*U32+Pts_FTD*V32</f>
        <v>19.5</v>
      </c>
      <c r="D32" s="7" t="s">
        <v>67</v>
      </c>
      <c r="E32" s="8" t="s">
        <v>29</v>
      </c>
      <c r="F32" s="9">
        <v>16.0</v>
      </c>
      <c r="G32" s="10">
        <v>0.0</v>
      </c>
      <c r="H32" s="7">
        <v>0.0</v>
      </c>
      <c r="I32" s="7">
        <v>0.0</v>
      </c>
      <c r="J32" s="7">
        <v>0.0</v>
      </c>
      <c r="K32" s="7">
        <v>0.0</v>
      </c>
      <c r="L32" s="11">
        <v>0.0</v>
      </c>
      <c r="M32" s="10">
        <v>15.0</v>
      </c>
      <c r="N32" s="7">
        <v>83.0</v>
      </c>
      <c r="O32" s="7">
        <v>1.0</v>
      </c>
      <c r="P32" s="11">
        <v>0.0</v>
      </c>
      <c r="Q32" s="10">
        <v>5.0</v>
      </c>
      <c r="R32" s="7">
        <v>27.0</v>
      </c>
      <c r="S32" s="7">
        <v>0.0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Kyler Murray</v>
      </c>
      <c r="B33" s="7" t="str">
        <f>IFERROR(__xludf.DUMMYFUNCTION("INDEX(IFNA(REGEXEXTRACT(D33, ""([^ ]+)$"")))"),"ARI")</f>
        <v>ARI</v>
      </c>
      <c r="C33" s="7">
        <f>Pts_PA*G33+Pts_PC*H33+Pts_PY*I33+Pts_PTD*J33+Pts_PI*K33+Pts_P2*L33+Pts_RA*M33+Pts_RY*N33+Pts_RTD*O33+Pts_R2*P33+Pts_Res*Q33+Pts_ReY*R33+Pts_ReTD*S33+Pts_Re2*T33+Pts_FL*U33+Pts_FTD*V33</f>
        <v>14.18</v>
      </c>
      <c r="D33" s="7" t="s">
        <v>68</v>
      </c>
      <c r="E33" s="8" t="s">
        <v>65</v>
      </c>
      <c r="F33" s="9">
        <v>16.0</v>
      </c>
      <c r="G33" s="10">
        <v>31.0</v>
      </c>
      <c r="H33" s="7">
        <v>21.0</v>
      </c>
      <c r="I33" s="7">
        <v>162.0</v>
      </c>
      <c r="J33" s="7">
        <v>1.0</v>
      </c>
      <c r="K33" s="7">
        <v>0.0</v>
      </c>
      <c r="L33" s="11">
        <v>0.0</v>
      </c>
      <c r="M33" s="10">
        <v>5.0</v>
      </c>
      <c r="N33" s="7">
        <v>57.0</v>
      </c>
      <c r="O33" s="7">
        <v>0.0</v>
      </c>
      <c r="P33" s="11">
        <v>0.0</v>
      </c>
      <c r="Q33" s="10">
        <v>0.0</v>
      </c>
      <c r="R33" s="7">
        <v>0.0</v>
      </c>
      <c r="S33" s="7">
        <v>0.0</v>
      </c>
      <c r="T33" s="11">
        <v>0.0</v>
      </c>
      <c r="U33" s="10">
        <v>1.0</v>
      </c>
      <c r="V33" s="11">
        <v>0.0</v>
      </c>
    </row>
    <row r="34">
      <c r="A34" s="7" t="str">
        <f t="shared" si="1"/>
        <v>Matthew Stafford</v>
      </c>
      <c r="B34" s="7" t="str">
        <f>IFERROR(__xludf.DUMMYFUNCTION("INDEX(IFNA(REGEXEXTRACT(D34, ""([^ ]+)$"")))"),"LA")</f>
        <v>LA</v>
      </c>
      <c r="C34" s="7">
        <f>Pts_PA*G34+Pts_PC*H34+Pts_PY*I34+Pts_PTD*J34+Pts_PI*K34+Pts_P2*L34+Pts_RA*M34+Pts_RY*N34+Pts_RTD*O34+Pts_R2*P34+Pts_Res*Q34+Pts_ReY*R34+Pts_ReTD*S34+Pts_Re2*T34+Pts_FL*U34+Pts_FTD*V34</f>
        <v>14.68</v>
      </c>
      <c r="D34" s="7" t="s">
        <v>69</v>
      </c>
      <c r="E34" s="8" t="s">
        <v>56</v>
      </c>
      <c r="F34" s="9">
        <v>16.0</v>
      </c>
      <c r="G34" s="10">
        <v>49.0</v>
      </c>
      <c r="H34" s="7">
        <v>34.0</v>
      </c>
      <c r="I34" s="7">
        <v>317.0</v>
      </c>
      <c r="J34" s="7">
        <v>1.0</v>
      </c>
      <c r="K34" s="7">
        <v>1.0</v>
      </c>
      <c r="L34" s="11">
        <v>0.0</v>
      </c>
      <c r="M34" s="10">
        <v>0.0</v>
      </c>
      <c r="N34" s="7">
        <v>0.0</v>
      </c>
      <c r="O34" s="7">
        <v>0.0</v>
      </c>
      <c r="P34" s="11">
        <v>0.0</v>
      </c>
      <c r="Q34" s="10">
        <v>0.0</v>
      </c>
      <c r="R34" s="7">
        <v>0.0</v>
      </c>
      <c r="S34" s="7">
        <v>0.0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Kenneth Walker</v>
      </c>
      <c r="B35" s="7" t="str">
        <f>IFERROR(__xludf.DUMMYFUNCTION("INDEX(IFNA(REGEXEXTRACT(D35, ""([^ ]+)$"")))"),"SEA")</f>
        <v>SEA</v>
      </c>
      <c r="C35" s="7">
        <f>Pts_PA*G35+Pts_PC*H35+Pts_PY*I35+Pts_PTD*J35+Pts_PI*K35+Pts_P2*L35+Pts_RA*M35+Pts_RY*N35+Pts_RTD*O35+Pts_R2*P35+Pts_Res*Q35+Pts_ReY*R35+Pts_ReTD*S35+Pts_Re2*T35+Pts_FL*U35+Pts_FTD*V35</f>
        <v>17.9</v>
      </c>
      <c r="D35" s="7" t="s">
        <v>70</v>
      </c>
      <c r="E35" s="8" t="s">
        <v>49</v>
      </c>
      <c r="F35" s="9">
        <v>16.0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20.0</v>
      </c>
      <c r="N35" s="7">
        <v>103.0</v>
      </c>
      <c r="O35" s="7">
        <v>1.0</v>
      </c>
      <c r="P35" s="11">
        <v>0.0</v>
      </c>
      <c r="Q35" s="10">
        <v>2.0</v>
      </c>
      <c r="R35" s="7">
        <v>6.0</v>
      </c>
      <c r="S35" s="7">
        <v>0.0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De'Von Achane</v>
      </c>
      <c r="B36" s="7" t="str">
        <f>IFERROR(__xludf.DUMMYFUNCTION("INDEX(IFNA(REGEXEXTRACT(D36, ""([^ ]+)$"")))"),"MIA")</f>
        <v>MIA</v>
      </c>
      <c r="C36" s="7">
        <f>Pts_PA*G36+Pts_PC*H36+Pts_PY*I36+Pts_PTD*J36+Pts_PI*K36+Pts_P2*L36+Pts_RA*M36+Pts_RY*N36+Pts_RTD*O36+Pts_R2*P36+Pts_Res*Q36+Pts_ReY*R36+Pts_ReTD*S36+Pts_Re2*T36+Pts_FL*U36+Pts_FTD*V36</f>
        <v>19.5</v>
      </c>
      <c r="D36" s="7" t="s">
        <v>71</v>
      </c>
      <c r="E36" s="8" t="s">
        <v>44</v>
      </c>
      <c r="F36" s="9">
        <v>15.0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10.0</v>
      </c>
      <c r="N36" s="7">
        <v>24.0</v>
      </c>
      <c r="O36" s="7">
        <v>1.0</v>
      </c>
      <c r="P36" s="11">
        <v>0.0</v>
      </c>
      <c r="Q36" s="10">
        <v>7.0</v>
      </c>
      <c r="R36" s="7">
        <v>76.0</v>
      </c>
      <c r="S36" s="7">
        <v>0.0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Stefon Diggs</v>
      </c>
      <c r="B37" s="7" t="str">
        <f>IFERROR(__xludf.DUMMYFUNCTION("INDEX(IFNA(REGEXEXTRACT(D37, ""([^ ]+)$"")))"),"HOU")</f>
        <v>HOU</v>
      </c>
      <c r="C37" s="7">
        <f>Pts_PA*G37+Pts_PC*H37+Pts_PY*I37+Pts_PTD*J37+Pts_PI*K37+Pts_P2*L37+Pts_RA*M37+Pts_RY*N37+Pts_RTD*O37+Pts_R2*P37+Pts_Res*Q37+Pts_ReY*R37+Pts_ReTD*S37+Pts_Re2*T37+Pts_FL*U37+Pts_FTD*V37</f>
        <v>18.9</v>
      </c>
      <c r="D37" s="7" t="s">
        <v>72</v>
      </c>
      <c r="E37" s="8" t="s">
        <v>35</v>
      </c>
      <c r="F37" s="9">
        <v>15.0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1.0</v>
      </c>
      <c r="N37" s="7">
        <v>6.0</v>
      </c>
      <c r="O37" s="7">
        <v>0.0</v>
      </c>
      <c r="P37" s="11">
        <v>0.0</v>
      </c>
      <c r="Q37" s="10">
        <v>6.0</v>
      </c>
      <c r="R37" s="7">
        <v>33.0</v>
      </c>
      <c r="S37" s="7">
        <v>2.0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Patrick Mahomes</v>
      </c>
      <c r="B38" s="7" t="str">
        <f>IFERROR(__xludf.DUMMYFUNCTION("INDEX(IFNA(REGEXEXTRACT(D38, ""([^ ]+)$"")))"),"KC")</f>
        <v>KC</v>
      </c>
      <c r="C38" s="7">
        <f>Pts_PA*G38+Pts_PC*H38+Pts_PY*I38+Pts_PTD*J38+Pts_PI*K38+Pts_P2*L38+Pts_RA*M38+Pts_RY*N38+Pts_RTD*O38+Pts_R2*P38+Pts_Res*Q38+Pts_ReY*R38+Pts_ReTD*S38+Pts_Re2*T38+Pts_FL*U38+Pts_FTD*V38</f>
        <v>14.64</v>
      </c>
      <c r="D38" s="7" t="s">
        <v>73</v>
      </c>
      <c r="E38" s="10" t="s">
        <v>61</v>
      </c>
      <c r="F38" s="9">
        <v>15.0</v>
      </c>
      <c r="G38" s="10">
        <v>28.0</v>
      </c>
      <c r="H38" s="7">
        <v>20.0</v>
      </c>
      <c r="I38" s="7">
        <v>291.0</v>
      </c>
      <c r="J38" s="7">
        <v>1.0</v>
      </c>
      <c r="K38" s="7">
        <v>1.0</v>
      </c>
      <c r="L38" s="11">
        <v>0.0</v>
      </c>
      <c r="M38" s="10">
        <v>2.0</v>
      </c>
      <c r="N38" s="7">
        <v>3.0</v>
      </c>
      <c r="O38" s="7">
        <v>0.0</v>
      </c>
      <c r="P38" s="11">
        <v>0.0</v>
      </c>
      <c r="Q38" s="10">
        <v>1.0</v>
      </c>
      <c r="R38" s="7">
        <v>2.0</v>
      </c>
      <c r="S38" s="7">
        <v>0.0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David Montgomery</v>
      </c>
      <c r="B39" s="7" t="str">
        <f>IFERROR(__xludf.DUMMYFUNCTION("INDEX(IFNA(REGEXEXTRACT(D39, ""([^ ]+)$"")))"),"DET")</f>
        <v>DET</v>
      </c>
      <c r="C39" s="7">
        <f>Pts_PA*G39+Pts_PC*H39+Pts_PY*I39+Pts_PTD*J39+Pts_PI*K39+Pts_P2*L39+Pts_RA*M39+Pts_RY*N39+Pts_RTD*O39+Pts_R2*P39+Pts_Res*Q39+Pts_ReY*R39+Pts_ReTD*S39+Pts_Re2*T39+Pts_FL*U39+Pts_FTD*V39</f>
        <v>15.8</v>
      </c>
      <c r="D39" s="7" t="s">
        <v>74</v>
      </c>
      <c r="E39" s="10" t="s">
        <v>51</v>
      </c>
      <c r="F39" s="9">
        <v>15.0</v>
      </c>
      <c r="G39" s="10">
        <v>0.0</v>
      </c>
      <c r="H39" s="7">
        <v>0.0</v>
      </c>
      <c r="I39" s="7">
        <v>0.0</v>
      </c>
      <c r="J39" s="7">
        <v>0.0</v>
      </c>
      <c r="K39" s="7">
        <v>0.0</v>
      </c>
      <c r="L39" s="11">
        <v>0.0</v>
      </c>
      <c r="M39" s="10">
        <v>17.0</v>
      </c>
      <c r="N39" s="7">
        <v>91.0</v>
      </c>
      <c r="O39" s="7">
        <v>1.0</v>
      </c>
      <c r="P39" s="11">
        <v>0.0</v>
      </c>
      <c r="Q39" s="10">
        <v>1.0</v>
      </c>
      <c r="R39" s="7">
        <v>2.0</v>
      </c>
      <c r="S39" s="7">
        <v>0.0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Tony Pollard</v>
      </c>
      <c r="B40" s="7" t="str">
        <f>IFERROR(__xludf.DUMMYFUNCTION("INDEX(IFNA(REGEXEXTRACT(D40, ""([^ ]+)$"")))"),"TEN")</f>
        <v>TEN</v>
      </c>
      <c r="C40" s="7">
        <f>Pts_PA*G40+Pts_PC*H40+Pts_PY*I40+Pts_PTD*J40+Pts_PI*K40+Pts_P2*L40+Pts_RA*M40+Pts_RY*N40+Pts_RTD*O40+Pts_R2*P40+Pts_Res*Q40+Pts_ReY*R40+Pts_ReTD*S40+Pts_Re2*T40+Pts_FL*U40+Pts_FTD*V40</f>
        <v>16.9</v>
      </c>
      <c r="D40" s="7" t="s">
        <v>75</v>
      </c>
      <c r="E40" s="10" t="s">
        <v>76</v>
      </c>
      <c r="F40" s="9">
        <v>15.0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16.0</v>
      </c>
      <c r="N40" s="7">
        <v>82.0</v>
      </c>
      <c r="O40" s="7">
        <v>1.0</v>
      </c>
      <c r="P40" s="11">
        <v>0.0</v>
      </c>
      <c r="Q40" s="10">
        <v>3.0</v>
      </c>
      <c r="R40" s="7">
        <v>12.0</v>
      </c>
      <c r="S40" s="7">
        <v>0.0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Chris Godwin</v>
      </c>
      <c r="B41" s="7" t="str">
        <f>IFERROR(__xludf.DUMMYFUNCTION("INDEX(IFNA(REGEXEXTRACT(D41, ""([^ ]+)$"")))"),"TB")</f>
        <v>TB</v>
      </c>
      <c r="C41" s="7">
        <f>Pts_PA*G41+Pts_PC*H41+Pts_PY*I41+Pts_PTD*J41+Pts_PI*K41+Pts_P2*L41+Pts_RA*M41+Pts_RY*N41+Pts_RTD*O41+Pts_R2*P41+Pts_Res*Q41+Pts_ReY*R41+Pts_ReTD*S41+Pts_Re2*T41+Pts_FL*U41+Pts_FTD*V41</f>
        <v>18.3</v>
      </c>
      <c r="D41" s="7" t="s">
        <v>77</v>
      </c>
      <c r="E41" s="8" t="s">
        <v>19</v>
      </c>
      <c r="F41" s="9">
        <v>14.0</v>
      </c>
      <c r="G41" s="10">
        <v>0.0</v>
      </c>
      <c r="H41" s="7">
        <v>0.0</v>
      </c>
      <c r="I41" s="7">
        <v>0.0</v>
      </c>
      <c r="J41" s="7">
        <v>0.0</v>
      </c>
      <c r="K41" s="7">
        <v>0.0</v>
      </c>
      <c r="L41" s="11">
        <v>0.0</v>
      </c>
      <c r="M41" s="10">
        <v>0.0</v>
      </c>
      <c r="N41" s="7">
        <v>0.0</v>
      </c>
      <c r="O41" s="7">
        <v>0.0</v>
      </c>
      <c r="P41" s="11">
        <v>0.0</v>
      </c>
      <c r="Q41" s="10">
        <v>8.0</v>
      </c>
      <c r="R41" s="7">
        <v>83.0</v>
      </c>
      <c r="S41" s="7">
        <v>1.0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Brian Robinson</v>
      </c>
      <c r="B42" s="7" t="str">
        <f>IFERROR(__xludf.DUMMYFUNCTION("INDEX(IFNA(REGEXEXTRACT(D42, ""([^ ]+)$"")))"),"WAS")</f>
        <v>WAS</v>
      </c>
      <c r="C42" s="7">
        <f>Pts_PA*G42+Pts_PC*H42+Pts_PY*I42+Pts_PTD*J42+Pts_PI*K42+Pts_P2*L42+Pts_RA*M42+Pts_RY*N42+Pts_RTD*O42+Pts_R2*P42+Pts_Res*Q42+Pts_ReY*R42+Pts_ReTD*S42+Pts_Re2*T42+Pts_FL*U42+Pts_FTD*V42</f>
        <v>16.4</v>
      </c>
      <c r="D42" s="7" t="s">
        <v>78</v>
      </c>
      <c r="E42" s="10" t="s">
        <v>31</v>
      </c>
      <c r="F42" s="9">
        <v>14.0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12.0</v>
      </c>
      <c r="N42" s="7">
        <v>40.0</v>
      </c>
      <c r="O42" s="7">
        <v>1.0</v>
      </c>
      <c r="P42" s="11">
        <v>0.0</v>
      </c>
      <c r="Q42" s="10">
        <v>3.0</v>
      </c>
      <c r="R42" s="7">
        <v>49.0</v>
      </c>
      <c r="S42" s="7">
        <v>0.0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Jahmyr Gibbs</v>
      </c>
      <c r="B43" s="7" t="str">
        <f>IFERROR(__xludf.DUMMYFUNCTION("INDEX(IFNA(REGEXEXTRACT(D43, ""([^ ]+)$"")))"),"DET")</f>
        <v>DET</v>
      </c>
      <c r="C43" s="7">
        <f>Pts_PA*G43+Pts_PC*H43+Pts_PY*I43+Pts_PTD*J43+Pts_PI*K43+Pts_P2*L43+Pts_RA*M43+Pts_RY*N43+Pts_RTD*O43+Pts_R2*P43+Pts_Res*Q43+Pts_ReY*R43+Pts_ReTD*S43+Pts_Re2*T43+Pts_FL*U43+Pts_FTD*V43</f>
        <v>15.4</v>
      </c>
      <c r="D43" s="7" t="s">
        <v>79</v>
      </c>
      <c r="E43" s="8" t="s">
        <v>51</v>
      </c>
      <c r="F43" s="9">
        <v>13.0</v>
      </c>
      <c r="G43" s="10">
        <v>0.0</v>
      </c>
      <c r="H43" s="7">
        <v>0.0</v>
      </c>
      <c r="I43" s="7">
        <v>0.0</v>
      </c>
      <c r="J43" s="7">
        <v>0.0</v>
      </c>
      <c r="K43" s="7">
        <v>0.0</v>
      </c>
      <c r="L43" s="11">
        <v>0.0</v>
      </c>
      <c r="M43" s="10">
        <v>11.0</v>
      </c>
      <c r="N43" s="7">
        <v>40.0</v>
      </c>
      <c r="O43" s="7">
        <v>1.0</v>
      </c>
      <c r="P43" s="11">
        <v>0.0</v>
      </c>
      <c r="Q43" s="10">
        <v>4.0</v>
      </c>
      <c r="R43" s="7">
        <v>34.0</v>
      </c>
      <c r="S43" s="7">
        <v>0.0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Breece Hall</v>
      </c>
      <c r="B44" s="7" t="str">
        <f>IFERROR(__xludf.DUMMYFUNCTION("INDEX(IFNA(REGEXEXTRACT(D44, ""([^ ]+)$"")))"),"NYJ")</f>
        <v>NYJ</v>
      </c>
      <c r="C44" s="7">
        <f>Pts_PA*G44+Pts_PC*H44+Pts_PY*I44+Pts_PTD*J44+Pts_PI*K44+Pts_P2*L44+Pts_RA*M44+Pts_RY*N44+Pts_RTD*O44+Pts_R2*P44+Pts_Res*Q44+Pts_ReY*R44+Pts_ReTD*S44+Pts_Re2*T44+Pts_FL*U44+Pts_FTD*V44</f>
        <v>15.8</v>
      </c>
      <c r="D44" s="7" t="s">
        <v>80</v>
      </c>
      <c r="E44" s="10" t="s">
        <v>39</v>
      </c>
      <c r="F44" s="9">
        <v>13.0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16.0</v>
      </c>
      <c r="N44" s="7">
        <v>54.0</v>
      </c>
      <c r="O44" s="7">
        <v>1.0</v>
      </c>
      <c r="P44" s="11">
        <v>0.0</v>
      </c>
      <c r="Q44" s="10">
        <v>5.0</v>
      </c>
      <c r="R44" s="7">
        <v>39.0</v>
      </c>
      <c r="S44" s="7">
        <v>0.0</v>
      </c>
      <c r="T44" s="11">
        <v>0.0</v>
      </c>
      <c r="U44" s="10">
        <v>1.0</v>
      </c>
      <c r="V44" s="11">
        <v>0.0</v>
      </c>
    </row>
    <row r="45">
      <c r="A45" s="7" t="str">
        <f t="shared" si="1"/>
        <v>Gardner Minshew</v>
      </c>
      <c r="B45" s="7" t="str">
        <f>IFERROR(__xludf.DUMMYFUNCTION("INDEX(IFNA(REGEXEXTRACT(D45, ""([^ ]+)$"")))"),"LV")</f>
        <v>LV</v>
      </c>
      <c r="C45" s="7">
        <f>Pts_PA*G45+Pts_PC*H45+Pts_PY*I45+Pts_PTD*J45+Pts_PI*K45+Pts_P2*L45+Pts_RA*M45+Pts_RY*N45+Pts_RTD*O45+Pts_R2*P45+Pts_Res*Q45+Pts_ReY*R45+Pts_ReTD*S45+Pts_Re2*T45+Pts_FL*U45+Pts_FTD*V45</f>
        <v>10.78</v>
      </c>
      <c r="D45" s="7" t="s">
        <v>81</v>
      </c>
      <c r="E45" s="8" t="s">
        <v>82</v>
      </c>
      <c r="F45" s="9">
        <v>13.0</v>
      </c>
      <c r="G45" s="10">
        <v>33.0</v>
      </c>
      <c r="H45" s="7">
        <v>25.0</v>
      </c>
      <c r="I45" s="7">
        <v>257.0</v>
      </c>
      <c r="J45" s="7">
        <v>1.0</v>
      </c>
      <c r="K45" s="7">
        <v>1.0</v>
      </c>
      <c r="L45" s="11">
        <v>0.0</v>
      </c>
      <c r="M45" s="10">
        <v>3.0</v>
      </c>
      <c r="N45" s="7">
        <v>5.0</v>
      </c>
      <c r="O45" s="7">
        <v>0.0</v>
      </c>
      <c r="P45" s="11">
        <v>0.0</v>
      </c>
      <c r="Q45" s="10">
        <v>0.0</v>
      </c>
      <c r="R45" s="7">
        <v>0.0</v>
      </c>
      <c r="S45" s="7">
        <v>0.0</v>
      </c>
      <c r="T45" s="11">
        <v>0.0</v>
      </c>
      <c r="U45" s="10">
        <v>1.0</v>
      </c>
      <c r="V45" s="11">
        <v>0.0</v>
      </c>
    </row>
    <row r="46">
      <c r="A46" s="7" t="str">
        <f t="shared" si="1"/>
        <v>Isiah Pacheco</v>
      </c>
      <c r="B46" s="7" t="str">
        <f>IFERROR(__xludf.DUMMYFUNCTION("INDEX(IFNA(REGEXEXTRACT(D46, ""([^ ]+)$"")))"),"KC")</f>
        <v>KC</v>
      </c>
      <c r="C46" s="7">
        <f>Pts_PA*G46+Pts_PC*H46+Pts_PY*I46+Pts_PTD*J46+Pts_PI*K46+Pts_P2*L46+Pts_RA*M46+Pts_RY*N46+Pts_RTD*O46+Pts_R2*P46+Pts_Res*Q46+Pts_ReY*R46+Pts_ReTD*S46+Pts_Re2*T46+Pts_FL*U46+Pts_FTD*V46</f>
        <v>14.8</v>
      </c>
      <c r="D46" s="7" t="s">
        <v>83</v>
      </c>
      <c r="E46" s="10" t="s">
        <v>61</v>
      </c>
      <c r="F46" s="9">
        <v>13.0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15.0</v>
      </c>
      <c r="N46" s="7">
        <v>45.0</v>
      </c>
      <c r="O46" s="7">
        <v>1.0</v>
      </c>
      <c r="P46" s="11">
        <v>0.0</v>
      </c>
      <c r="Q46" s="10">
        <v>2.0</v>
      </c>
      <c r="R46" s="7">
        <v>33.0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Dak Prescott</v>
      </c>
      <c r="B47" s="7" t="str">
        <f>IFERROR(__xludf.DUMMYFUNCTION("INDEX(IFNA(REGEXEXTRACT(D47, ""([^ ]+)$"")))"),"DAL")</f>
        <v>DAL</v>
      </c>
      <c r="C47" s="7">
        <f>Pts_PA*G47+Pts_PC*H47+Pts_PY*I47+Pts_PTD*J47+Pts_PI*K47+Pts_P2*L47+Pts_RA*M47+Pts_RY*N47+Pts_RTD*O47+Pts_R2*P47+Pts_Res*Q47+Pts_ReY*R47+Pts_ReTD*S47+Pts_Re2*T47+Pts_FL*U47+Pts_FTD*V47</f>
        <v>11.46</v>
      </c>
      <c r="D47" s="7" t="s">
        <v>84</v>
      </c>
      <c r="E47" s="8" t="s">
        <v>85</v>
      </c>
      <c r="F47" s="9">
        <v>13.0</v>
      </c>
      <c r="G47" s="10">
        <v>32.0</v>
      </c>
      <c r="H47" s="7">
        <v>19.0</v>
      </c>
      <c r="I47" s="7">
        <v>179.0</v>
      </c>
      <c r="J47" s="7">
        <v>1.0</v>
      </c>
      <c r="K47" s="7">
        <v>0.0</v>
      </c>
      <c r="L47" s="11">
        <v>0.0</v>
      </c>
      <c r="M47" s="10">
        <v>1.0</v>
      </c>
      <c r="N47" s="7">
        <v>3.0</v>
      </c>
      <c r="O47" s="7">
        <v>0.0</v>
      </c>
      <c r="P47" s="11">
        <v>0.0</v>
      </c>
      <c r="Q47" s="10">
        <v>0.0</v>
      </c>
      <c r="R47" s="7">
        <v>0.0</v>
      </c>
      <c r="S47" s="7">
        <v>0.0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Deebo Samuel</v>
      </c>
      <c r="B48" s="7" t="str">
        <f>IFERROR(__xludf.DUMMYFUNCTION("INDEX(IFNA(REGEXEXTRACT(D48, ""([^ ]+)$"")))"),"SF")</f>
        <v>SF</v>
      </c>
      <c r="C48" s="7">
        <f>Pts_PA*G48+Pts_PC*H48+Pts_PY*I48+Pts_PTD*J48+Pts_PI*K48+Pts_P2*L48+Pts_RA*M48+Pts_RY*N48+Pts_RTD*O48+Pts_R2*P48+Pts_Res*Q48+Pts_ReY*R48+Pts_ReTD*S48+Pts_Re2*T48+Pts_FL*U48+Pts_FTD*V48</f>
        <v>16.2</v>
      </c>
      <c r="D48" s="7" t="s">
        <v>86</v>
      </c>
      <c r="E48" s="8" t="s">
        <v>42</v>
      </c>
      <c r="F48" s="9">
        <v>13.0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8.0</v>
      </c>
      <c r="N48" s="7">
        <v>23.0</v>
      </c>
      <c r="O48" s="7">
        <v>1.0</v>
      </c>
      <c r="P48" s="11">
        <v>0.0</v>
      </c>
      <c r="Q48" s="10">
        <v>5.0</v>
      </c>
      <c r="R48" s="7">
        <v>54.0</v>
      </c>
      <c r="S48" s="7">
        <v>0.0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Rashid Shaheed</v>
      </c>
      <c r="B49" s="7" t="str">
        <f>IFERROR(__xludf.DUMMYFUNCTION("INDEX(IFNA(REGEXEXTRACT(D49, ""([^ ]+)$"")))"),"NO")</f>
        <v>NO</v>
      </c>
      <c r="C49" s="7">
        <f>Pts_PA*G49+Pts_PC*H49+Pts_PY*I49+Pts_PTD*J49+Pts_PI*K49+Pts_P2*L49+Pts_RA*M49+Pts_RY*N49+Pts_RTD*O49+Pts_R2*P49+Pts_Res*Q49+Pts_ReY*R49+Pts_ReTD*S49+Pts_Re2*T49+Pts_FL*U49+Pts_FTD*V49</f>
        <v>14.8</v>
      </c>
      <c r="D49" s="7" t="s">
        <v>87</v>
      </c>
      <c r="E49" s="10" t="s">
        <v>29</v>
      </c>
      <c r="F49" s="9">
        <v>13.0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0.0</v>
      </c>
      <c r="N49" s="7">
        <v>0.0</v>
      </c>
      <c r="O49" s="7">
        <v>0.0</v>
      </c>
      <c r="P49" s="11">
        <v>0.0</v>
      </c>
      <c r="Q49" s="10">
        <v>3.0</v>
      </c>
      <c r="R49" s="7">
        <v>73.0</v>
      </c>
      <c r="S49" s="7">
        <v>1.0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Jerome Ford</v>
      </c>
      <c r="B50" s="7" t="str">
        <f>IFERROR(__xludf.DUMMYFUNCTION("INDEX(IFNA(REGEXEXTRACT(D50, ""([^ ]+)$"")))"),"CLE")</f>
        <v>CLE</v>
      </c>
      <c r="C50" s="7">
        <f>Pts_PA*G50+Pts_PC*H50+Pts_PY*I50+Pts_PTD*J50+Pts_PI*K50+Pts_P2*L50+Pts_RA*M50+Pts_RY*N50+Pts_RTD*O50+Pts_R2*P50+Pts_Res*Q50+Pts_ReY*R50+Pts_ReTD*S50+Pts_Re2*T50+Pts_FL*U50+Pts_FTD*V50</f>
        <v>15.9</v>
      </c>
      <c r="D50" s="7" t="s">
        <v>88</v>
      </c>
      <c r="E50" s="10" t="s">
        <v>89</v>
      </c>
      <c r="F50" s="9">
        <v>12.0</v>
      </c>
      <c r="G50" s="10">
        <v>0.0</v>
      </c>
      <c r="H50" s="7">
        <v>0.0</v>
      </c>
      <c r="I50" s="7">
        <v>0.0</v>
      </c>
      <c r="J50" s="7">
        <v>0.0</v>
      </c>
      <c r="K50" s="7">
        <v>0.0</v>
      </c>
      <c r="L50" s="11">
        <v>0.0</v>
      </c>
      <c r="M50" s="10">
        <v>12.0</v>
      </c>
      <c r="N50" s="7">
        <v>44.0</v>
      </c>
      <c r="O50" s="7">
        <v>1.0</v>
      </c>
      <c r="P50" s="11">
        <v>0.0</v>
      </c>
      <c r="Q50" s="10">
        <v>6.0</v>
      </c>
      <c r="R50" s="7">
        <v>25.0</v>
      </c>
      <c r="S50" s="7">
        <v>0.0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Jared Goff</v>
      </c>
      <c r="B51" s="7" t="str">
        <f>IFERROR(__xludf.DUMMYFUNCTION("INDEX(IFNA(REGEXEXTRACT(D51, ""([^ ]+)$"")))"),"DET")</f>
        <v>DET</v>
      </c>
      <c r="C51" s="7">
        <f>Pts_PA*G51+Pts_PC*H51+Pts_PY*I51+Pts_PTD*J51+Pts_PI*K51+Pts_P2*L51+Pts_RA*M51+Pts_RY*N51+Pts_RTD*O51+Pts_R2*P51+Pts_Res*Q51+Pts_ReY*R51+Pts_ReTD*S51+Pts_Re2*T51+Pts_FL*U51+Pts_FTD*V51</f>
        <v>11.38</v>
      </c>
      <c r="D51" s="7" t="s">
        <v>90</v>
      </c>
      <c r="E51" s="8" t="s">
        <v>51</v>
      </c>
      <c r="F51" s="9">
        <v>12.0</v>
      </c>
      <c r="G51" s="10">
        <v>28.0</v>
      </c>
      <c r="H51" s="7">
        <v>18.0</v>
      </c>
      <c r="I51" s="7">
        <v>217.0</v>
      </c>
      <c r="J51" s="7">
        <v>1.0</v>
      </c>
      <c r="K51" s="7">
        <v>1.0</v>
      </c>
      <c r="L51" s="11">
        <v>0.0</v>
      </c>
      <c r="M51" s="10">
        <v>1.0</v>
      </c>
      <c r="N51" s="7">
        <v>7.0</v>
      </c>
      <c r="O51" s="7">
        <v>0.0</v>
      </c>
      <c r="P51" s="11">
        <v>0.0</v>
      </c>
      <c r="Q51" s="10">
        <v>0.0</v>
      </c>
      <c r="R51" s="7">
        <v>0.0</v>
      </c>
      <c r="S51" s="7">
        <v>0.0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Trevor Lawrence</v>
      </c>
      <c r="B52" s="7" t="str">
        <f>IFERROR(__xludf.DUMMYFUNCTION("INDEX(IFNA(REGEXEXTRACT(D52, ""([^ ]+)$"")))"),"JAX")</f>
        <v>JAX</v>
      </c>
      <c r="C52" s="7">
        <f>Pts_PA*G52+Pts_PC*H52+Pts_PY*I52+Pts_PTD*J52+Pts_PI*K52+Pts_P2*L52+Pts_RA*M52+Pts_RY*N52+Pts_RTD*O52+Pts_R2*P52+Pts_Res*Q52+Pts_ReY*R52+Pts_ReTD*S52+Pts_Re2*T52+Pts_FL*U52+Pts_FTD*V52</f>
        <v>11.28</v>
      </c>
      <c r="D52" s="7" t="s">
        <v>91</v>
      </c>
      <c r="E52" s="10" t="s">
        <v>92</v>
      </c>
      <c r="F52" s="9">
        <v>12.0</v>
      </c>
      <c r="G52" s="10">
        <v>21.0</v>
      </c>
      <c r="H52" s="7">
        <v>12.0</v>
      </c>
      <c r="I52" s="7">
        <v>162.0</v>
      </c>
      <c r="J52" s="7">
        <v>1.0</v>
      </c>
      <c r="K52" s="7">
        <v>0.0</v>
      </c>
      <c r="L52" s="11">
        <v>0.0</v>
      </c>
      <c r="M52" s="10">
        <v>1.0</v>
      </c>
      <c r="N52" s="7">
        <v>8.0</v>
      </c>
      <c r="O52" s="7">
        <v>0.0</v>
      </c>
      <c r="P52" s="11">
        <v>0.0</v>
      </c>
      <c r="Q52" s="10">
        <v>0.0</v>
      </c>
      <c r="R52" s="7">
        <v>0.0</v>
      </c>
      <c r="S52" s="7">
        <v>0.0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Nico Collins</v>
      </c>
      <c r="B53" s="7" t="str">
        <f>IFERROR(__xludf.DUMMYFUNCTION("INDEX(IFNA(REGEXEXTRACT(D53, ""([^ ]+)$"")))"),"HOU")</f>
        <v>HOU</v>
      </c>
      <c r="C53" s="7">
        <f>Pts_PA*G53+Pts_PC*H53+Pts_PY*I53+Pts_PTD*J53+Pts_PI*K53+Pts_P2*L53+Pts_RA*M53+Pts_RY*N53+Pts_RTD*O53+Pts_R2*P53+Pts_Res*Q53+Pts_ReY*R53+Pts_ReTD*S53+Pts_Re2*T53+Pts_FL*U53+Pts_FTD*V53</f>
        <v>14.7</v>
      </c>
      <c r="D53" s="7" t="s">
        <v>93</v>
      </c>
      <c r="E53" s="10" t="s">
        <v>35</v>
      </c>
      <c r="F53" s="9">
        <v>11.0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0.0</v>
      </c>
      <c r="N53" s="7">
        <v>0.0</v>
      </c>
      <c r="O53" s="7">
        <v>0.0</v>
      </c>
      <c r="P53" s="11">
        <v>0.0</v>
      </c>
      <c r="Q53" s="10">
        <v>6.0</v>
      </c>
      <c r="R53" s="7">
        <v>117.0</v>
      </c>
      <c r="S53" s="7">
        <v>0.0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Ashton Dulin</v>
      </c>
      <c r="B54" s="7" t="str">
        <f>IFERROR(__xludf.DUMMYFUNCTION("INDEX(IFNA(REGEXEXTRACT(D54, ""([^ ]+)$"")))"),"IND")</f>
        <v>IND</v>
      </c>
      <c r="C54" s="7">
        <f>Pts_PA*G54+Pts_PC*H54+Pts_PY*I54+Pts_PTD*J54+Pts_PI*K54+Pts_P2*L54+Pts_RA*M54+Pts_RY*N54+Pts_RTD*O54+Pts_R2*P54+Pts_Res*Q54+Pts_ReY*R54+Pts_ReTD*S54+Pts_Re2*T54+Pts_FL*U54+Pts_FTD*V54</f>
        <v>11.9</v>
      </c>
      <c r="D54" s="7" t="s">
        <v>94</v>
      </c>
      <c r="E54" s="10" t="s">
        <v>25</v>
      </c>
      <c r="F54" s="9">
        <v>11.0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0.0</v>
      </c>
      <c r="N54" s="7">
        <v>0.0</v>
      </c>
      <c r="O54" s="7">
        <v>0.0</v>
      </c>
      <c r="P54" s="11">
        <v>0.0</v>
      </c>
      <c r="Q54" s="10">
        <v>1.0</v>
      </c>
      <c r="R54" s="7">
        <v>54.0</v>
      </c>
      <c r="S54" s="7">
        <v>1.0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Justin Fields</v>
      </c>
      <c r="B55" s="7" t="str">
        <f>IFERROR(__xludf.DUMMYFUNCTION("INDEX(IFNA(REGEXEXTRACT(D55, ""([^ ]+)$"")))"),"PIT")</f>
        <v>PIT</v>
      </c>
      <c r="C55" s="7">
        <f>Pts_PA*G55+Pts_PC*H55+Pts_PY*I55+Pts_PTD*J55+Pts_PI*K55+Pts_P2*L55+Pts_RA*M55+Pts_RY*N55+Pts_RTD*O55+Pts_R2*P55+Pts_Res*Q55+Pts_ReY*R55+Pts_ReTD*S55+Pts_Re2*T55+Pts_FL*U55+Pts_FTD*V55</f>
        <v>11.94</v>
      </c>
      <c r="D55" s="7" t="s">
        <v>95</v>
      </c>
      <c r="E55" s="10" t="s">
        <v>96</v>
      </c>
      <c r="F55" s="9">
        <v>11.0</v>
      </c>
      <c r="G55" s="10">
        <v>23.0</v>
      </c>
      <c r="H55" s="7">
        <v>17.0</v>
      </c>
      <c r="I55" s="7">
        <v>156.0</v>
      </c>
      <c r="J55" s="7">
        <v>0.0</v>
      </c>
      <c r="K55" s="7">
        <v>0.0</v>
      </c>
      <c r="L55" s="11">
        <v>0.0</v>
      </c>
      <c r="M55" s="10">
        <v>14.0</v>
      </c>
      <c r="N55" s="7">
        <v>57.0</v>
      </c>
      <c r="O55" s="7">
        <v>0.0</v>
      </c>
      <c r="P55" s="11">
        <v>0.0</v>
      </c>
      <c r="Q55" s="10">
        <v>0.0</v>
      </c>
      <c r="R55" s="7">
        <v>0.0</v>
      </c>
      <c r="S55" s="7">
        <v>0.0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Justin Herbert</v>
      </c>
      <c r="B56" s="7" t="str">
        <f>IFERROR(__xludf.DUMMYFUNCTION("INDEX(IFNA(REGEXEXTRACT(D56, ""([^ ]+)$"")))"),"LAC")</f>
        <v>LAC</v>
      </c>
      <c r="C56" s="7">
        <f>Pts_PA*G56+Pts_PC*H56+Pts_PY*I56+Pts_PTD*J56+Pts_PI*K56+Pts_P2*L56+Pts_RA*M56+Pts_RY*N56+Pts_RTD*O56+Pts_R2*P56+Pts_Res*Q56+Pts_ReY*R56+Pts_ReTD*S56+Pts_Re2*T56+Pts_FL*U56+Pts_FTD*V56</f>
        <v>10.36</v>
      </c>
      <c r="D56" s="7" t="s">
        <v>97</v>
      </c>
      <c r="E56" s="8" t="s">
        <v>46</v>
      </c>
      <c r="F56" s="9">
        <v>11.0</v>
      </c>
      <c r="G56" s="10">
        <v>26.0</v>
      </c>
      <c r="H56" s="7">
        <v>17.0</v>
      </c>
      <c r="I56" s="7">
        <v>144.0</v>
      </c>
      <c r="J56" s="7">
        <v>1.0</v>
      </c>
      <c r="K56" s="7">
        <v>0.0</v>
      </c>
      <c r="L56" s="11">
        <v>0.0</v>
      </c>
      <c r="M56" s="10">
        <v>4.0</v>
      </c>
      <c r="N56" s="7">
        <v>6.0</v>
      </c>
      <c r="O56" s="7">
        <v>0.0</v>
      </c>
      <c r="P56" s="11">
        <v>0.0</v>
      </c>
      <c r="Q56" s="10">
        <v>0.0</v>
      </c>
      <c r="R56" s="7">
        <v>0.0</v>
      </c>
      <c r="S56" s="7">
        <v>0.0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Justin Jefferson</v>
      </c>
      <c r="B57" s="7" t="str">
        <f>IFERROR(__xludf.DUMMYFUNCTION("INDEX(IFNA(REGEXEXTRACT(D57, ""([^ ]+)$"")))"),"MIN")</f>
        <v>MIN</v>
      </c>
      <c r="C57" s="7">
        <f>Pts_PA*G57+Pts_PC*H57+Pts_PY*I57+Pts_PTD*J57+Pts_PI*K57+Pts_P2*L57+Pts_RA*M57+Pts_RY*N57+Pts_RTD*O57+Pts_R2*P57+Pts_Res*Q57+Pts_ReY*R57+Pts_ReTD*S57+Pts_Re2*T57+Pts_FL*U57+Pts_FTD*V57</f>
        <v>13.9</v>
      </c>
      <c r="D57" s="7" t="s">
        <v>98</v>
      </c>
      <c r="E57" s="10" t="s">
        <v>53</v>
      </c>
      <c r="F57" s="9">
        <v>11.0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0.0</v>
      </c>
      <c r="N57" s="7">
        <v>0.0</v>
      </c>
      <c r="O57" s="7">
        <v>0.0</v>
      </c>
      <c r="P57" s="11">
        <v>0.0</v>
      </c>
      <c r="Q57" s="10">
        <v>4.0</v>
      </c>
      <c r="R57" s="7">
        <v>59.0</v>
      </c>
      <c r="S57" s="7">
        <v>1.0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Alexander Mattison</v>
      </c>
      <c r="B58" s="7" t="str">
        <f>IFERROR(__xludf.DUMMYFUNCTION("INDEX(IFNA(REGEXEXTRACT(D58, ""([^ ]+)$"")))"),"LV")</f>
        <v>LV</v>
      </c>
      <c r="C58" s="7">
        <f>Pts_PA*G58+Pts_PC*H58+Pts_PY*I58+Pts_PTD*J58+Pts_PI*K58+Pts_P2*L58+Pts_RA*M58+Pts_RY*N58+Pts_RTD*O58+Pts_R2*P58+Pts_Res*Q58+Pts_ReY*R58+Pts_ReTD*S58+Pts_Re2*T58+Pts_FL*U58+Pts_FTD*V58</f>
        <v>14.2</v>
      </c>
      <c r="D58" s="7" t="s">
        <v>99</v>
      </c>
      <c r="E58" s="8" t="s">
        <v>82</v>
      </c>
      <c r="F58" s="9">
        <v>11.0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5.0</v>
      </c>
      <c r="N58" s="7">
        <v>19.0</v>
      </c>
      <c r="O58" s="7">
        <v>0.0</v>
      </c>
      <c r="P58" s="11">
        <v>0.0</v>
      </c>
      <c r="Q58" s="10">
        <v>4.0</v>
      </c>
      <c r="R58" s="7">
        <v>43.0</v>
      </c>
      <c r="S58" s="7">
        <v>1.0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Zack Moss</v>
      </c>
      <c r="B59" s="7" t="str">
        <f>IFERROR(__xludf.DUMMYFUNCTION("INDEX(IFNA(REGEXEXTRACT(D59, ""([^ ]+)$"")))"),"CIN")</f>
        <v>CIN</v>
      </c>
      <c r="C59" s="7">
        <f>Pts_PA*G59+Pts_PC*H59+Pts_PY*I59+Pts_PTD*J59+Pts_PI*K59+Pts_P2*L59+Pts_RA*M59+Pts_RY*N59+Pts_RTD*O59+Pts_R2*P59+Pts_Res*Q59+Pts_ReY*R59+Pts_ReTD*S59+Pts_Re2*T59+Pts_FL*U59+Pts_FTD*V59</f>
        <v>13.1</v>
      </c>
      <c r="D59" s="7" t="s">
        <v>100</v>
      </c>
      <c r="E59" s="10" t="s">
        <v>101</v>
      </c>
      <c r="F59" s="9">
        <v>11.0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9.0</v>
      </c>
      <c r="N59" s="7">
        <v>44.0</v>
      </c>
      <c r="O59" s="7">
        <v>1.0</v>
      </c>
      <c r="P59" s="11">
        <v>0.0</v>
      </c>
      <c r="Q59" s="10">
        <v>2.0</v>
      </c>
      <c r="R59" s="7">
        <v>17.0</v>
      </c>
      <c r="S59" s="7">
        <v>0.0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Deshaun Watson</v>
      </c>
      <c r="B60" s="7" t="str">
        <f>IFERROR(__xludf.DUMMYFUNCTION("INDEX(IFNA(REGEXEXTRACT(D60, ""([^ ]+)$"")))"),"CLE")</f>
        <v>CLE</v>
      </c>
      <c r="C60" s="7">
        <f>Pts_PA*G60+Pts_PC*H60+Pts_PY*I60+Pts_PTD*J60+Pts_PI*K60+Pts_P2*L60+Pts_RA*M60+Pts_RY*N60+Pts_RTD*O60+Pts_R2*P60+Pts_Res*Q60+Pts_ReY*R60+Pts_ReTD*S60+Pts_Re2*T60+Pts_FL*U60+Pts_FTD*V60</f>
        <v>10.66</v>
      </c>
      <c r="D60" s="7" t="s">
        <v>102</v>
      </c>
      <c r="E60" s="8" t="s">
        <v>89</v>
      </c>
      <c r="F60" s="9">
        <v>11.0</v>
      </c>
      <c r="G60" s="10">
        <v>45.0</v>
      </c>
      <c r="H60" s="7">
        <v>24.0</v>
      </c>
      <c r="I60" s="7">
        <v>169.0</v>
      </c>
      <c r="J60" s="7">
        <v>1.0</v>
      </c>
      <c r="K60" s="7">
        <v>2.0</v>
      </c>
      <c r="L60" s="11">
        <v>0.0</v>
      </c>
      <c r="M60" s="10">
        <v>5.0</v>
      </c>
      <c r="N60" s="7">
        <v>39.0</v>
      </c>
      <c r="O60" s="7">
        <v>0.0</v>
      </c>
      <c r="P60" s="11">
        <v>0.0</v>
      </c>
      <c r="Q60" s="10">
        <v>0.0</v>
      </c>
      <c r="R60" s="7">
        <v>0.0</v>
      </c>
      <c r="S60" s="7">
        <v>0.0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Kyren Williams</v>
      </c>
      <c r="B61" s="7" t="str">
        <f>IFERROR(__xludf.DUMMYFUNCTION("INDEX(IFNA(REGEXEXTRACT(D61, ""([^ ]+)$"")))"),"LA")</f>
        <v>LA</v>
      </c>
      <c r="C61" s="7">
        <f>Pts_PA*G61+Pts_PC*H61+Pts_PY*I61+Pts_PTD*J61+Pts_PI*K61+Pts_P2*L61+Pts_RA*M61+Pts_RY*N61+Pts_RTD*O61+Pts_R2*P61+Pts_Res*Q61+Pts_ReY*R61+Pts_ReTD*S61+Pts_Re2*T61+Pts_FL*U61+Pts_FTD*V61</f>
        <v>12.9</v>
      </c>
      <c r="D61" s="7" t="s">
        <v>103</v>
      </c>
      <c r="E61" s="10" t="s">
        <v>56</v>
      </c>
      <c r="F61" s="9">
        <v>11.0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18.0</v>
      </c>
      <c r="N61" s="7">
        <v>50.0</v>
      </c>
      <c r="O61" s="7">
        <v>1.0</v>
      </c>
      <c r="P61" s="11">
        <v>0.0</v>
      </c>
      <c r="Q61" s="10">
        <v>3.0</v>
      </c>
      <c r="R61" s="7">
        <v>4.0</v>
      </c>
      <c r="S61" s="7">
        <v>0.0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James Cook</v>
      </c>
      <c r="B62" s="7" t="str">
        <f>IFERROR(__xludf.DUMMYFUNCTION("INDEX(IFNA(REGEXEXTRACT(D62, ""([^ ]+)$"")))"),"BUF")</f>
        <v>BUF</v>
      </c>
      <c r="C62" s="7">
        <f>Pts_PA*G62+Pts_PC*H62+Pts_PY*I62+Pts_PTD*J62+Pts_PI*K62+Pts_P2*L62+Pts_RA*M62+Pts_RY*N62+Pts_RTD*O62+Pts_R2*P62+Pts_Res*Q62+Pts_ReY*R62+Pts_ReTD*S62+Pts_Re2*T62+Pts_FL*U62+Pts_FTD*V62</f>
        <v>11.8</v>
      </c>
      <c r="D62" s="7" t="s">
        <v>104</v>
      </c>
      <c r="E62" s="8" t="s">
        <v>21</v>
      </c>
      <c r="F62" s="9">
        <v>10.0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19.0</v>
      </c>
      <c r="N62" s="7">
        <v>71.0</v>
      </c>
      <c r="O62" s="7">
        <v>0.0</v>
      </c>
      <c r="P62" s="11">
        <v>0.0</v>
      </c>
      <c r="Q62" s="10">
        <v>3.0</v>
      </c>
      <c r="R62" s="7">
        <v>32.0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Brandin Cooks</v>
      </c>
      <c r="B63" s="7" t="str">
        <f>IFERROR(__xludf.DUMMYFUNCTION("INDEX(IFNA(REGEXEXTRACT(D63, ""([^ ]+)$"")))"),"DAL")</f>
        <v>DAL</v>
      </c>
      <c r="C63" s="7">
        <f>Pts_PA*G63+Pts_PC*H63+Pts_PY*I63+Pts_PTD*J63+Pts_PI*K63+Pts_P2*L63+Pts_RA*M63+Pts_RY*N63+Pts_RTD*O63+Pts_R2*P63+Pts_Res*Q63+Pts_ReY*R63+Pts_ReTD*S63+Pts_Re2*T63+Pts_FL*U63+Pts_FTD*V63</f>
        <v>12.5</v>
      </c>
      <c r="D63" s="7" t="s">
        <v>105</v>
      </c>
      <c r="E63" s="8" t="s">
        <v>85</v>
      </c>
      <c r="F63" s="9">
        <v>10.0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1.0</v>
      </c>
      <c r="N63" s="7">
        <v>5.0</v>
      </c>
      <c r="O63" s="7">
        <v>0.0</v>
      </c>
      <c r="P63" s="11">
        <v>0.0</v>
      </c>
      <c r="Q63" s="10">
        <v>4.0</v>
      </c>
      <c r="R63" s="7">
        <v>40.0</v>
      </c>
      <c r="S63" s="7">
        <v>1.0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Ezekiel Elliott</v>
      </c>
      <c r="B64" s="7" t="str">
        <f>IFERROR(__xludf.DUMMYFUNCTION("INDEX(IFNA(REGEXEXTRACT(D64, ""([^ ]+)$"")))"),"LAC")</f>
        <v>LAC</v>
      </c>
      <c r="C64" s="7">
        <f>Pts_PA*G64+Pts_PC*H64+Pts_PY*I64+Pts_PTD*J64+Pts_PI*K64+Pts_P2*L64+Pts_RA*M64+Pts_RY*N64+Pts_RTD*O64+Pts_R2*P64+Pts_Res*Q64+Pts_ReY*R64+Pts_ReTD*S64+Pts_Re2*T64+Pts_FL*U64+Pts_FTD*V64</f>
        <v>11.9</v>
      </c>
      <c r="D64" s="7" t="s">
        <v>106</v>
      </c>
      <c r="E64" s="10" t="s">
        <v>85</v>
      </c>
      <c r="F64" s="9">
        <v>10.0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10.0</v>
      </c>
      <c r="N64" s="7">
        <v>40.0</v>
      </c>
      <c r="O64" s="7">
        <v>1.0</v>
      </c>
      <c r="P64" s="11">
        <v>0.0</v>
      </c>
      <c r="Q64" s="10">
        <v>2.0</v>
      </c>
      <c r="R64" s="7">
        <v>9.0</v>
      </c>
      <c r="S64" s="7">
        <v>0.0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Travis Etienne</v>
      </c>
      <c r="B65" s="7" t="str">
        <f>IFERROR(__xludf.DUMMYFUNCTION("INDEX(IFNA(REGEXEXTRACT(D65, ""([^ ]+)$"")))"),"JAX")</f>
        <v>JAX</v>
      </c>
      <c r="C65" s="7">
        <f>Pts_PA*G65+Pts_PC*H65+Pts_PY*I65+Pts_PTD*J65+Pts_PI*K65+Pts_P2*L65+Pts_RA*M65+Pts_RY*N65+Pts_RTD*O65+Pts_R2*P65+Pts_Res*Q65+Pts_ReY*R65+Pts_ReTD*S65+Pts_Re2*T65+Pts_FL*U65+Pts_FTD*V65</f>
        <v>10.9</v>
      </c>
      <c r="D65" s="7" t="s">
        <v>107</v>
      </c>
      <c r="E65" s="8" t="s">
        <v>92</v>
      </c>
      <c r="F65" s="9">
        <v>10.0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12.0</v>
      </c>
      <c r="N65" s="7">
        <v>44.0</v>
      </c>
      <c r="O65" s="7">
        <v>1.0</v>
      </c>
      <c r="P65" s="11">
        <v>0.0</v>
      </c>
      <c r="Q65" s="10">
        <v>2.0</v>
      </c>
      <c r="R65" s="7">
        <v>15.0</v>
      </c>
      <c r="S65" s="7">
        <v>0.0</v>
      </c>
      <c r="T65" s="11">
        <v>0.0</v>
      </c>
      <c r="U65" s="10">
        <v>1.0</v>
      </c>
      <c r="V65" s="11">
        <v>0.0</v>
      </c>
    </row>
    <row r="66">
      <c r="A66" s="7" t="str">
        <f t="shared" si="1"/>
        <v>Derrick Henry</v>
      </c>
      <c r="B66" s="7" t="str">
        <f>IFERROR(__xludf.DUMMYFUNCTION("INDEX(IFNA(REGEXEXTRACT(D66, ""([^ ]+)$"")))"),"BAL")</f>
        <v>BAL</v>
      </c>
      <c r="C66" s="7">
        <f>Pts_PA*G66+Pts_PC*H66+Pts_PY*I66+Pts_PTD*J66+Pts_PI*K66+Pts_P2*L66+Pts_RA*M66+Pts_RY*N66+Pts_RTD*O66+Pts_R2*P66+Pts_Res*Q66+Pts_ReY*R66+Pts_ReTD*S66+Pts_Re2*T66+Pts_FL*U66+Pts_FTD*V66</f>
        <v>10.6</v>
      </c>
      <c r="D66" s="7" t="s">
        <v>108</v>
      </c>
      <c r="E66" s="10" t="s">
        <v>33</v>
      </c>
      <c r="F66" s="9">
        <v>10.0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13.0</v>
      </c>
      <c r="N66" s="7">
        <v>46.0</v>
      </c>
      <c r="O66" s="7">
        <v>1.0</v>
      </c>
      <c r="P66" s="11">
        <v>0.0</v>
      </c>
      <c r="Q66" s="10">
        <v>0.0</v>
      </c>
      <c r="R66" s="7">
        <v>0.0</v>
      </c>
      <c r="S66" s="7">
        <v>0.0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Josh Jacobs</v>
      </c>
      <c r="B67" s="7" t="str">
        <f>IFERROR(__xludf.DUMMYFUNCTION("INDEX(IFNA(REGEXEXTRACT(D67, ""([^ ]+)$"")))"),"GB")</f>
        <v>GB</v>
      </c>
      <c r="C67" s="7">
        <f>Pts_PA*G67+Pts_PC*H67+Pts_PY*I67+Pts_PTD*J67+Pts_PI*K67+Pts_P2*L67+Pts_RA*M67+Pts_RY*N67+Pts_RTD*O67+Pts_R2*P67+Pts_Res*Q67+Pts_ReY*R67+Pts_ReTD*S67+Pts_Re2*T67+Pts_FL*U67+Pts_FTD*V67</f>
        <v>11.4</v>
      </c>
      <c r="D67" s="7" t="s">
        <v>109</v>
      </c>
      <c r="E67" s="10" t="s">
        <v>27</v>
      </c>
      <c r="F67" s="9">
        <v>10.0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16.0</v>
      </c>
      <c r="N67" s="7">
        <v>84.0</v>
      </c>
      <c r="O67" s="7">
        <v>0.0</v>
      </c>
      <c r="P67" s="11">
        <v>0.0</v>
      </c>
      <c r="Q67" s="10">
        <v>2.0</v>
      </c>
      <c r="R67" s="7">
        <v>20.0</v>
      </c>
      <c r="S67" s="7">
        <v>0.0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Foster Moreau</v>
      </c>
      <c r="B68" s="7" t="str">
        <f>IFERROR(__xludf.DUMMYFUNCTION("INDEX(IFNA(REGEXEXTRACT(D68, ""([^ ]+)$"")))"),"NO")</f>
        <v>NO</v>
      </c>
      <c r="C68" s="7">
        <f>Pts_PA*G68+Pts_PC*H68+Pts_PY*I68+Pts_PTD*J68+Pts_PI*K68+Pts_P2*L68+Pts_RA*M68+Pts_RY*N68+Pts_RTD*O68+Pts_R2*P68+Pts_Res*Q68+Pts_ReY*R68+Pts_ReTD*S68+Pts_Re2*T68+Pts_FL*U68+Pts_FTD*V68</f>
        <v>12.3</v>
      </c>
      <c r="D68" s="7" t="s">
        <v>110</v>
      </c>
      <c r="E68" s="10" t="s">
        <v>29</v>
      </c>
      <c r="F68" s="9">
        <v>10.0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0.0</v>
      </c>
      <c r="N68" s="7">
        <v>0.0</v>
      </c>
      <c r="O68" s="7">
        <v>0.0</v>
      </c>
      <c r="P68" s="11">
        <v>0.0</v>
      </c>
      <c r="Q68" s="10">
        <v>4.0</v>
      </c>
      <c r="R68" s="7">
        <v>43.0</v>
      </c>
      <c r="S68" s="7">
        <v>1.0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Bo Nix</v>
      </c>
      <c r="B69" s="7" t="str">
        <f>IFERROR(__xludf.DUMMYFUNCTION("INDEX(IFNA(REGEXEXTRACT(D69, ""([^ ]+)$"")))"),"DEN")</f>
        <v>DEN</v>
      </c>
      <c r="C69" s="7">
        <f>Pts_PA*G69+Pts_PC*H69+Pts_PY*I69+Pts_PTD*J69+Pts_PI*K69+Pts_P2*L69+Pts_RA*M69+Pts_RY*N69+Pts_RTD*O69+Pts_R2*P69+Pts_Res*Q69+Pts_ReY*R69+Pts_ReTD*S69+Pts_Re2*T69+Pts_FL*U69+Pts_FTD*V69</f>
        <v>11.02</v>
      </c>
      <c r="D69" s="7" t="s">
        <v>111</v>
      </c>
      <c r="E69" s="10" t="s">
        <v>112</v>
      </c>
      <c r="F69" s="9">
        <v>10.0</v>
      </c>
      <c r="G69" s="10">
        <v>42.0</v>
      </c>
      <c r="H69" s="7">
        <v>26.0</v>
      </c>
      <c r="I69" s="7">
        <v>138.0</v>
      </c>
      <c r="J69" s="7">
        <v>0.0</v>
      </c>
      <c r="K69" s="7">
        <v>2.0</v>
      </c>
      <c r="L69" s="11">
        <v>0.0</v>
      </c>
      <c r="M69" s="10">
        <v>5.0</v>
      </c>
      <c r="N69" s="7">
        <v>35.0</v>
      </c>
      <c r="O69" s="7">
        <v>1.0</v>
      </c>
      <c r="P69" s="11">
        <v>0.0</v>
      </c>
      <c r="Q69" s="10">
        <v>0.0</v>
      </c>
      <c r="R69" s="7">
        <v>0.0</v>
      </c>
      <c r="S69" s="7">
        <v>0.0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Brock Purdy</v>
      </c>
      <c r="B70" s="7" t="str">
        <f>IFERROR(__xludf.DUMMYFUNCTION("INDEX(IFNA(REGEXEXTRACT(D70, ""([^ ]+)$"")))"),"SF")</f>
        <v>SF</v>
      </c>
      <c r="C70" s="7">
        <f>Pts_PA*G70+Pts_PC*H70+Pts_PY*I70+Pts_PTD*J70+Pts_PI*K70+Pts_P2*L70+Pts_RA*M70+Pts_RY*N70+Pts_RTD*O70+Pts_R2*P70+Pts_Res*Q70+Pts_ReY*R70+Pts_ReTD*S70+Pts_Re2*T70+Pts_FL*U70+Pts_FTD*V70</f>
        <v>10.34</v>
      </c>
      <c r="D70" s="7" t="s">
        <v>113</v>
      </c>
      <c r="E70" s="8" t="s">
        <v>42</v>
      </c>
      <c r="F70" s="9">
        <v>10.0</v>
      </c>
      <c r="G70" s="10">
        <v>29.0</v>
      </c>
      <c r="H70" s="7">
        <v>19.0</v>
      </c>
      <c r="I70" s="7">
        <v>231.0</v>
      </c>
      <c r="J70" s="7">
        <v>0.0</v>
      </c>
      <c r="K70" s="7">
        <v>0.0</v>
      </c>
      <c r="L70" s="11">
        <v>0.0</v>
      </c>
      <c r="M70" s="10">
        <v>1.0</v>
      </c>
      <c r="N70" s="7">
        <v>11.0</v>
      </c>
      <c r="O70" s="7">
        <v>0.0</v>
      </c>
      <c r="P70" s="11">
        <v>0.0</v>
      </c>
      <c r="Q70" s="10">
        <v>0.0</v>
      </c>
      <c r="R70" s="7">
        <v>0.0</v>
      </c>
      <c r="S70" s="7">
        <v>0.0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Rashee Rice</v>
      </c>
      <c r="B71" s="7" t="str">
        <f>IFERROR(__xludf.DUMMYFUNCTION("INDEX(IFNA(REGEXEXTRACT(D71, ""([^ ]+)$"")))"),"KC")</f>
        <v>KC</v>
      </c>
      <c r="C71" s="7">
        <f>Pts_PA*G71+Pts_PC*H71+Pts_PY*I71+Pts_PTD*J71+Pts_PI*K71+Pts_P2*L71+Pts_RA*M71+Pts_RY*N71+Pts_RTD*O71+Pts_R2*P71+Pts_Res*Q71+Pts_ReY*R71+Pts_ReTD*S71+Pts_Re2*T71+Pts_FL*U71+Pts_FTD*V71</f>
        <v>13.8</v>
      </c>
      <c r="D71" s="7" t="s">
        <v>114</v>
      </c>
      <c r="E71" s="8" t="s">
        <v>61</v>
      </c>
      <c r="F71" s="9">
        <v>10.0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0.0</v>
      </c>
      <c r="N71" s="7">
        <v>0.0</v>
      </c>
      <c r="O71" s="7">
        <v>0.0</v>
      </c>
      <c r="P71" s="11">
        <v>0.0</v>
      </c>
      <c r="Q71" s="10">
        <v>7.0</v>
      </c>
      <c r="R71" s="7">
        <v>103.0</v>
      </c>
      <c r="S71" s="7">
        <v>0.0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Bijan Robinson</v>
      </c>
      <c r="B72" s="7" t="str">
        <f>IFERROR(__xludf.DUMMYFUNCTION("INDEX(IFNA(REGEXEXTRACT(D72, ""([^ ]+)$"")))"),"ATL")</f>
        <v>ATL</v>
      </c>
      <c r="C72" s="7">
        <f>Pts_PA*G72+Pts_PC*H72+Pts_PY*I72+Pts_PTD*J72+Pts_PI*K72+Pts_P2*L72+Pts_RA*M72+Pts_RY*N72+Pts_RTD*O72+Pts_R2*P72+Pts_Res*Q72+Pts_ReY*R72+Pts_ReTD*S72+Pts_Re2*T72+Pts_FL*U72+Pts_FTD*V72</f>
        <v>13.6</v>
      </c>
      <c r="D72" s="7" t="s">
        <v>115</v>
      </c>
      <c r="E72" s="10" t="s">
        <v>116</v>
      </c>
      <c r="F72" s="9">
        <v>10.0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18.0</v>
      </c>
      <c r="N72" s="7">
        <v>68.0</v>
      </c>
      <c r="O72" s="7">
        <v>0.0</v>
      </c>
      <c r="P72" s="11">
        <v>0.0</v>
      </c>
      <c r="Q72" s="10">
        <v>5.0</v>
      </c>
      <c r="R72" s="7">
        <v>43.0</v>
      </c>
      <c r="S72" s="7">
        <v>0.0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Aaron Rodgers</v>
      </c>
      <c r="B73" s="7" t="str">
        <f>IFERROR(__xludf.DUMMYFUNCTION("INDEX(IFNA(REGEXEXTRACT(D73, ""([^ ]+)$"")))"),"NYJ")</f>
        <v>NYJ</v>
      </c>
      <c r="C73" s="7">
        <f>Pts_PA*G73+Pts_PC*H73+Pts_PY*I73+Pts_PTD*J73+Pts_PI*K73+Pts_P2*L73+Pts_RA*M73+Pts_RY*N73+Pts_RTD*O73+Pts_R2*P73+Pts_Res*Q73+Pts_ReY*R73+Pts_ReTD*S73+Pts_Re2*T73+Pts_FL*U73+Pts_FTD*V73</f>
        <v>8.58</v>
      </c>
      <c r="D73" s="7" t="s">
        <v>117</v>
      </c>
      <c r="E73" s="10" t="s">
        <v>39</v>
      </c>
      <c r="F73" s="9">
        <v>10.0</v>
      </c>
      <c r="G73" s="10">
        <v>21.0</v>
      </c>
      <c r="H73" s="7">
        <v>13.0</v>
      </c>
      <c r="I73" s="7">
        <v>167.0</v>
      </c>
      <c r="J73" s="7">
        <v>1.0</v>
      </c>
      <c r="K73" s="7">
        <v>1.0</v>
      </c>
      <c r="L73" s="11">
        <v>0.0</v>
      </c>
      <c r="M73" s="10">
        <v>1.0</v>
      </c>
      <c r="N73" s="7">
        <v>-1.0</v>
      </c>
      <c r="O73" s="7">
        <v>0.0</v>
      </c>
      <c r="P73" s="11">
        <v>0.0</v>
      </c>
      <c r="Q73" s="10">
        <v>0.0</v>
      </c>
      <c r="R73" s="7">
        <v>0.0</v>
      </c>
      <c r="S73" s="7">
        <v>0.0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Khalil Shakir</v>
      </c>
      <c r="B74" s="7" t="str">
        <f>IFERROR(__xludf.DUMMYFUNCTION("INDEX(IFNA(REGEXEXTRACT(D74, ""([^ ]+)$"")))"),"BUF")</f>
        <v>BUF</v>
      </c>
      <c r="C74" s="7">
        <f>Pts_PA*G74+Pts_PC*H74+Pts_PY*I74+Pts_PTD*J74+Pts_PI*K74+Pts_P2*L74+Pts_RA*M74+Pts_RY*N74+Pts_RTD*O74+Pts_R2*P74+Pts_Res*Q74+Pts_ReY*R74+Pts_ReTD*S74+Pts_Re2*T74+Pts_FL*U74+Pts_FTD*V74</f>
        <v>11.7</v>
      </c>
      <c r="D74" s="7" t="s">
        <v>118</v>
      </c>
      <c r="E74" s="8" t="s">
        <v>21</v>
      </c>
      <c r="F74" s="9">
        <v>10.0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0.0</v>
      </c>
      <c r="N74" s="7">
        <v>0.0</v>
      </c>
      <c r="O74" s="7">
        <v>0.0</v>
      </c>
      <c r="P74" s="11">
        <v>0.0</v>
      </c>
      <c r="Q74" s="10">
        <v>3.0</v>
      </c>
      <c r="R74" s="7">
        <v>42.0</v>
      </c>
      <c r="S74" s="7">
        <v>1.0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Jonathan Taylor</v>
      </c>
      <c r="B75" s="7" t="str">
        <f>IFERROR(__xludf.DUMMYFUNCTION("INDEX(IFNA(REGEXEXTRACT(D75, ""([^ ]+)$"")))"),"IND")</f>
        <v>IND</v>
      </c>
      <c r="C75" s="7">
        <f>Pts_PA*G75+Pts_PC*H75+Pts_PY*I75+Pts_PTD*J75+Pts_PI*K75+Pts_P2*L75+Pts_RA*M75+Pts_RY*N75+Pts_RTD*O75+Pts_R2*P75+Pts_Res*Q75+Pts_ReY*R75+Pts_ReTD*S75+Pts_Re2*T75+Pts_FL*U75+Pts_FTD*V75</f>
        <v>10.8</v>
      </c>
      <c r="D75" s="7" t="s">
        <v>119</v>
      </c>
      <c r="E75" s="10" t="s">
        <v>25</v>
      </c>
      <c r="F75" s="9">
        <v>10.0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16.0</v>
      </c>
      <c r="N75" s="7">
        <v>48.0</v>
      </c>
      <c r="O75" s="7">
        <v>1.0</v>
      </c>
      <c r="P75" s="11">
        <v>0.0</v>
      </c>
      <c r="Q75" s="10">
        <v>0.0</v>
      </c>
      <c r="R75" s="7">
        <v>0.0</v>
      </c>
      <c r="S75" s="7">
        <v>0.0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Brian Thomas</v>
      </c>
      <c r="B76" s="7" t="str">
        <f>IFERROR(__xludf.DUMMYFUNCTION("INDEX(IFNA(REGEXEXTRACT(D76, ""([^ ]+)$"")))"),"JAX")</f>
        <v>JAX</v>
      </c>
      <c r="C76" s="7">
        <f>Pts_PA*G76+Pts_PC*H76+Pts_PY*I76+Pts_PTD*J76+Pts_PI*K76+Pts_P2*L76+Pts_RA*M76+Pts_RY*N76+Pts_RTD*O76+Pts_R2*P76+Pts_Res*Q76+Pts_ReY*R76+Pts_ReTD*S76+Pts_Re2*T76+Pts_FL*U76+Pts_FTD*V76</f>
        <v>12.7</v>
      </c>
      <c r="D76" s="7" t="s">
        <v>120</v>
      </c>
      <c r="E76" s="8" t="s">
        <v>92</v>
      </c>
      <c r="F76" s="9">
        <v>10.0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0.0</v>
      </c>
      <c r="N76" s="7">
        <v>0.0</v>
      </c>
      <c r="O76" s="7">
        <v>0.0</v>
      </c>
      <c r="P76" s="11">
        <v>0.0</v>
      </c>
      <c r="Q76" s="10">
        <v>4.0</v>
      </c>
      <c r="R76" s="7">
        <v>47.0</v>
      </c>
      <c r="S76" s="7">
        <v>1.0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Jaylen Waddle</v>
      </c>
      <c r="B77" s="7" t="str">
        <f>IFERROR(__xludf.DUMMYFUNCTION("INDEX(IFNA(REGEXEXTRACT(D77, ""([^ ]+)$"")))"),"MIA")</f>
        <v>MIA</v>
      </c>
      <c r="C77" s="7">
        <f>Pts_PA*G77+Pts_PC*H77+Pts_PY*I77+Pts_PTD*J77+Pts_PI*K77+Pts_P2*L77+Pts_RA*M77+Pts_RY*N77+Pts_RTD*O77+Pts_R2*P77+Pts_Res*Q77+Pts_ReY*R77+Pts_ReTD*S77+Pts_Re2*T77+Pts_FL*U77+Pts_FTD*V77</f>
        <v>13.7</v>
      </c>
      <c r="D77" s="7" t="s">
        <v>121</v>
      </c>
      <c r="E77" s="8" t="s">
        <v>44</v>
      </c>
      <c r="F77" s="9">
        <v>10.0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1.0</v>
      </c>
      <c r="N77" s="7">
        <v>3.0</v>
      </c>
      <c r="O77" s="7">
        <v>0.0</v>
      </c>
      <c r="P77" s="11">
        <v>0.0</v>
      </c>
      <c r="Q77" s="10">
        <v>5.0</v>
      </c>
      <c r="R77" s="7">
        <v>109.0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Rachaad White</v>
      </c>
      <c r="B78" s="7" t="str">
        <f>IFERROR(__xludf.DUMMYFUNCTION("INDEX(IFNA(REGEXEXTRACT(D78, ""([^ ]+)$"")))"),"TB")</f>
        <v>TB</v>
      </c>
      <c r="C78" s="7">
        <f>Pts_PA*G78+Pts_PC*H78+Pts_PY*I78+Pts_PTD*J78+Pts_PI*K78+Pts_P2*L78+Pts_RA*M78+Pts_RY*N78+Pts_RTD*O78+Pts_R2*P78+Pts_Res*Q78+Pts_ReY*R78+Pts_ReTD*S78+Pts_Re2*T78+Pts_FL*U78+Pts_FTD*V78</f>
        <v>13.6</v>
      </c>
      <c r="D78" s="7" t="s">
        <v>122</v>
      </c>
      <c r="E78" s="10" t="s">
        <v>19</v>
      </c>
      <c r="F78" s="9">
        <v>10.0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15.0</v>
      </c>
      <c r="N78" s="7">
        <v>31.0</v>
      </c>
      <c r="O78" s="7">
        <v>0.0</v>
      </c>
      <c r="P78" s="11">
        <v>0.0</v>
      </c>
      <c r="Q78" s="10">
        <v>6.0</v>
      </c>
      <c r="R78" s="7">
        <v>75.0</v>
      </c>
      <c r="S78" s="7">
        <v>0.0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Jamaal Williams</v>
      </c>
      <c r="B79" s="7" t="str">
        <f>IFERROR(__xludf.DUMMYFUNCTION("INDEX(IFNA(REGEXEXTRACT(D79, ""([^ ]+)$"")))"),"NO")</f>
        <v>NO</v>
      </c>
      <c r="C79" s="7">
        <f>Pts_PA*G79+Pts_PC*H79+Pts_PY*I79+Pts_PTD*J79+Pts_PI*K79+Pts_P2*L79+Pts_RA*M79+Pts_RY*N79+Pts_RTD*O79+Pts_R2*P79+Pts_Res*Q79+Pts_ReY*R79+Pts_ReTD*S79+Pts_Re2*T79+Pts_FL*U79+Pts_FTD*V79</f>
        <v>11.6</v>
      </c>
      <c r="D79" s="7" t="s">
        <v>123</v>
      </c>
      <c r="E79" s="8" t="s">
        <v>29</v>
      </c>
      <c r="F79" s="9">
        <v>10.0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11.0</v>
      </c>
      <c r="N79" s="7">
        <v>38.0</v>
      </c>
      <c r="O79" s="7">
        <v>1.0</v>
      </c>
      <c r="P79" s="11">
        <v>0.0</v>
      </c>
      <c r="Q79" s="10">
        <v>1.0</v>
      </c>
      <c r="R79" s="7">
        <v>13.0</v>
      </c>
      <c r="S79" s="7">
        <v>0.0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Zach Charbonnet</v>
      </c>
      <c r="B80" s="7" t="str">
        <f>IFERROR(__xludf.DUMMYFUNCTION("INDEX(IFNA(REGEXEXTRACT(D80, ""([^ ]+)$"")))"),"SEA")</f>
        <v>SEA</v>
      </c>
      <c r="C80" s="7">
        <f>Pts_PA*G80+Pts_PC*H80+Pts_PY*I80+Pts_PTD*J80+Pts_PI*K80+Pts_P2*L80+Pts_RA*M80+Pts_RY*N80+Pts_RTD*O80+Pts_R2*P80+Pts_Res*Q80+Pts_ReY*R80+Pts_ReTD*S80+Pts_Re2*T80+Pts_FL*U80+Pts_FTD*V80</f>
        <v>11.1</v>
      </c>
      <c r="D80" s="7" t="s">
        <v>124</v>
      </c>
      <c r="E80" s="8" t="s">
        <v>49</v>
      </c>
      <c r="F80" s="9">
        <v>9.0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8.0</v>
      </c>
      <c r="N80" s="7">
        <v>12.0</v>
      </c>
      <c r="O80" s="7">
        <v>0.0</v>
      </c>
      <c r="P80" s="11">
        <v>0.0</v>
      </c>
      <c r="Q80" s="10">
        <v>2.0</v>
      </c>
      <c r="R80" s="7">
        <v>29.0</v>
      </c>
      <c r="S80" s="7">
        <v>1.0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Will Levis</v>
      </c>
      <c r="B81" s="7" t="str">
        <f>IFERROR(__xludf.DUMMYFUNCTION("INDEX(IFNA(REGEXEXTRACT(D81, ""([^ ]+)$"")))"),"TEN")</f>
        <v>TEN</v>
      </c>
      <c r="C81" s="7">
        <f>Pts_PA*G81+Pts_PC*H81+Pts_PY*I81+Pts_PTD*J81+Pts_PI*K81+Pts_P2*L81+Pts_RA*M81+Pts_RY*N81+Pts_RTD*O81+Pts_R2*P81+Pts_Res*Q81+Pts_ReY*R81+Pts_ReTD*S81+Pts_Re2*T81+Pts_FL*U81+Pts_FTD*V81</f>
        <v>6.68</v>
      </c>
      <c r="D81" s="7" t="s">
        <v>125</v>
      </c>
      <c r="E81" s="10" t="s">
        <v>76</v>
      </c>
      <c r="F81" s="9">
        <v>9.0</v>
      </c>
      <c r="G81" s="10">
        <v>32.0</v>
      </c>
      <c r="H81" s="7">
        <v>19.0</v>
      </c>
      <c r="I81" s="7">
        <v>127.0</v>
      </c>
      <c r="J81" s="7">
        <v>1.0</v>
      </c>
      <c r="K81" s="7">
        <v>2.0</v>
      </c>
      <c r="L81" s="11">
        <v>0.0</v>
      </c>
      <c r="M81" s="10">
        <v>4.0</v>
      </c>
      <c r="N81" s="7">
        <v>36.0</v>
      </c>
      <c r="O81" s="7">
        <v>0.0</v>
      </c>
      <c r="P81" s="11">
        <v>0.0</v>
      </c>
      <c r="Q81" s="10">
        <v>0.0</v>
      </c>
      <c r="R81" s="7">
        <v>0.0</v>
      </c>
      <c r="S81" s="7">
        <v>0.0</v>
      </c>
      <c r="T81" s="11">
        <v>0.0</v>
      </c>
      <c r="U81" s="10">
        <v>1.0</v>
      </c>
      <c r="V81" s="11">
        <v>0.0</v>
      </c>
    </row>
    <row r="82">
      <c r="A82" s="7" t="str">
        <f t="shared" si="1"/>
        <v>Ladd McConkey</v>
      </c>
      <c r="B82" s="7" t="str">
        <f>IFERROR(__xludf.DUMMYFUNCTION("INDEX(IFNA(REGEXEXTRACT(D82, ""([^ ]+)$"")))"),"LAC")</f>
        <v>LAC</v>
      </c>
      <c r="C82" s="7">
        <f>Pts_PA*G82+Pts_PC*H82+Pts_PY*I82+Pts_PTD*J82+Pts_PI*K82+Pts_P2*L82+Pts_RA*M82+Pts_RY*N82+Pts_RTD*O82+Pts_R2*P82+Pts_Res*Q82+Pts_ReY*R82+Pts_ReTD*S82+Pts_Re2*T82+Pts_FL*U82+Pts_FTD*V82</f>
        <v>12.4</v>
      </c>
      <c r="D82" s="7" t="s">
        <v>126</v>
      </c>
      <c r="E82" s="8" t="s">
        <v>46</v>
      </c>
      <c r="F82" s="9">
        <v>9.0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0.0</v>
      </c>
      <c r="N82" s="7">
        <v>0.0</v>
      </c>
      <c r="O82" s="7">
        <v>0.0</v>
      </c>
      <c r="P82" s="11">
        <v>0.0</v>
      </c>
      <c r="Q82" s="10">
        <v>5.0</v>
      </c>
      <c r="R82" s="7">
        <v>39.0</v>
      </c>
      <c r="S82" s="7">
        <v>1.0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Jalen McMillan</v>
      </c>
      <c r="B83" s="7" t="str">
        <f>IFERROR(__xludf.DUMMYFUNCTION("INDEX(IFNA(REGEXEXTRACT(D83, ""([^ ]+)$"")))"),"TB")</f>
        <v>TB</v>
      </c>
      <c r="C83" s="7">
        <f>Pts_PA*G83+Pts_PC*H83+Pts_PY*I83+Pts_PTD*J83+Pts_PI*K83+Pts_P2*L83+Pts_RA*M83+Pts_RY*N83+Pts_RTD*O83+Pts_R2*P83+Pts_Res*Q83+Pts_ReY*R83+Pts_ReTD*S83+Pts_Re2*T83+Pts_FL*U83+Pts_FTD*V83</f>
        <v>9.7</v>
      </c>
      <c r="D83" s="7" t="s">
        <v>127</v>
      </c>
      <c r="E83" s="10" t="s">
        <v>19</v>
      </c>
      <c r="F83" s="9">
        <v>9.0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0.0</v>
      </c>
      <c r="N83" s="7">
        <v>0.0</v>
      </c>
      <c r="O83" s="7">
        <v>0.0</v>
      </c>
      <c r="P83" s="11">
        <v>0.0</v>
      </c>
      <c r="Q83" s="10">
        <v>1.0</v>
      </c>
      <c r="R83" s="7">
        <v>32.0</v>
      </c>
      <c r="S83" s="7">
        <v>1.0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Bryce Young</v>
      </c>
      <c r="B84" s="7" t="str">
        <f>IFERROR(__xludf.DUMMYFUNCTION("INDEX(IFNA(REGEXEXTRACT(D84, ""([^ ]+)$"")))"),"CAR")</f>
        <v>CAR</v>
      </c>
      <c r="C84" s="7">
        <f>Pts_PA*G84+Pts_PC*H84+Pts_PY*I84+Pts_PTD*J84+Pts_PI*K84+Pts_P2*L84+Pts_RA*M84+Pts_RY*N84+Pts_RTD*O84+Pts_R2*P84+Pts_Res*Q84+Pts_ReY*R84+Pts_ReTD*S84+Pts_Re2*T84+Pts_FL*U84+Pts_FTD*V84</f>
        <v>9.64</v>
      </c>
      <c r="D84" s="7" t="s">
        <v>128</v>
      </c>
      <c r="E84" s="10" t="s">
        <v>129</v>
      </c>
      <c r="F84" s="9">
        <v>9.0</v>
      </c>
      <c r="G84" s="10">
        <v>30.0</v>
      </c>
      <c r="H84" s="7">
        <v>13.0</v>
      </c>
      <c r="I84" s="7">
        <v>161.0</v>
      </c>
      <c r="J84" s="7">
        <v>0.0</v>
      </c>
      <c r="K84" s="7">
        <v>2.0</v>
      </c>
      <c r="L84" s="11">
        <v>0.0</v>
      </c>
      <c r="M84" s="10">
        <v>4.0</v>
      </c>
      <c r="N84" s="7">
        <v>12.0</v>
      </c>
      <c r="O84" s="7">
        <v>1.0</v>
      </c>
      <c r="P84" s="11">
        <v>0.0</v>
      </c>
      <c r="Q84" s="10">
        <v>0.0</v>
      </c>
      <c r="R84" s="7">
        <v>0.0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Kirk Cousins</v>
      </c>
      <c r="B85" s="7" t="str">
        <f>IFERROR(__xludf.DUMMYFUNCTION("INDEX(IFNA(REGEXEXTRACT(D85, ""([^ ]+)$"")))"),"ATL")</f>
        <v>ATL</v>
      </c>
      <c r="C85" s="7">
        <f>Pts_PA*G85+Pts_PC*H85+Pts_PY*I85+Pts_PTD*J85+Pts_PI*K85+Pts_P2*L85+Pts_RA*M85+Pts_RY*N85+Pts_RTD*O85+Pts_R2*P85+Pts_Res*Q85+Pts_ReY*R85+Pts_ReTD*S85+Pts_Re2*T85+Pts_FL*U85+Pts_FTD*V85</f>
        <v>6.2</v>
      </c>
      <c r="D85" s="7" t="s">
        <v>130</v>
      </c>
      <c r="E85" s="10" t="s">
        <v>116</v>
      </c>
      <c r="F85" s="9">
        <v>8.0</v>
      </c>
      <c r="G85" s="10">
        <v>26.0</v>
      </c>
      <c r="H85" s="7">
        <v>16.0</v>
      </c>
      <c r="I85" s="7">
        <v>155.0</v>
      </c>
      <c r="J85" s="7">
        <v>1.0</v>
      </c>
      <c r="K85" s="7">
        <v>2.0</v>
      </c>
      <c r="L85" s="11">
        <v>0.0</v>
      </c>
      <c r="M85" s="10">
        <v>1.0</v>
      </c>
      <c r="N85" s="7">
        <v>0.0</v>
      </c>
      <c r="O85" s="7">
        <v>0.0</v>
      </c>
      <c r="P85" s="11">
        <v>0.0</v>
      </c>
      <c r="Q85" s="10">
        <v>0.0</v>
      </c>
      <c r="R85" s="7">
        <v>0.0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Mack Hollins</v>
      </c>
      <c r="B86" s="7" t="str">
        <f>IFERROR(__xludf.DUMMYFUNCTION("INDEX(IFNA(REGEXEXTRACT(D86, ""([^ ]+)$"")))"),"BUF")</f>
        <v>BUF</v>
      </c>
      <c r="C86" s="7">
        <f>Pts_PA*G86+Pts_PC*H86+Pts_PY*I86+Pts_PTD*J86+Pts_PI*K86+Pts_P2*L86+Pts_RA*M86+Pts_RY*N86+Pts_RTD*O86+Pts_R2*P86+Pts_Res*Q86+Pts_ReY*R86+Pts_ReTD*S86+Pts_Re2*T86+Pts_FL*U86+Pts_FTD*V86</f>
        <v>9.5</v>
      </c>
      <c r="D86" s="7" t="s">
        <v>131</v>
      </c>
      <c r="E86" s="8" t="s">
        <v>21</v>
      </c>
      <c r="F86" s="9">
        <v>8.0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0.0</v>
      </c>
      <c r="N86" s="7">
        <v>0.0</v>
      </c>
      <c r="O86" s="7">
        <v>0.0</v>
      </c>
      <c r="P86" s="11">
        <v>0.0</v>
      </c>
      <c r="Q86" s="10">
        <v>2.0</v>
      </c>
      <c r="R86" s="7">
        <v>25.0</v>
      </c>
      <c r="S86" s="7">
        <v>1.0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Jerry Jeudy</v>
      </c>
      <c r="B87" s="7" t="str">
        <f>IFERROR(__xludf.DUMMYFUNCTION("INDEX(IFNA(REGEXEXTRACT(D87, ""([^ ]+)$"")))"),"CLE")</f>
        <v>CLE</v>
      </c>
      <c r="C87" s="7">
        <f>Pts_PA*G87+Pts_PC*H87+Pts_PY*I87+Pts_PTD*J87+Pts_PI*K87+Pts_P2*L87+Pts_RA*M87+Pts_RY*N87+Pts_RTD*O87+Pts_R2*P87+Pts_Res*Q87+Pts_ReY*R87+Pts_ReTD*S87+Pts_Re2*T87+Pts_FL*U87+Pts_FTD*V87</f>
        <v>10</v>
      </c>
      <c r="D87" s="7" t="s">
        <v>132</v>
      </c>
      <c r="E87" s="8" t="s">
        <v>89</v>
      </c>
      <c r="F87" s="9">
        <v>8.0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0.0</v>
      </c>
      <c r="N87" s="7">
        <v>0.0</v>
      </c>
      <c r="O87" s="7">
        <v>0.0</v>
      </c>
      <c r="P87" s="11">
        <v>0.0</v>
      </c>
      <c r="Q87" s="10">
        <v>3.0</v>
      </c>
      <c r="R87" s="7">
        <v>25.0</v>
      </c>
      <c r="S87" s="7">
        <v>1.0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Juwan Johnson</v>
      </c>
      <c r="B88" s="7" t="str">
        <f>IFERROR(__xludf.DUMMYFUNCTION("INDEX(IFNA(REGEXEXTRACT(D88, ""([^ ]+)$"")))"),"NO")</f>
        <v>NO</v>
      </c>
      <c r="C88" s="7">
        <f>Pts_PA*G88+Pts_PC*H88+Pts_PY*I88+Pts_PTD*J88+Pts_PI*K88+Pts_P2*L88+Pts_RA*M88+Pts_RY*N88+Pts_RTD*O88+Pts_R2*P88+Pts_Res*Q88+Pts_ReY*R88+Pts_ReTD*S88+Pts_Re2*T88+Pts_FL*U88+Pts_FTD*V88</f>
        <v>9.6</v>
      </c>
      <c r="D88" s="7" t="s">
        <v>133</v>
      </c>
      <c r="E88" s="8" t="s">
        <v>29</v>
      </c>
      <c r="F88" s="9">
        <v>8.0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0.0</v>
      </c>
      <c r="N88" s="7">
        <v>0.0</v>
      </c>
      <c r="O88" s="7">
        <v>0.0</v>
      </c>
      <c r="P88" s="11">
        <v>0.0</v>
      </c>
      <c r="Q88" s="10">
        <v>2.0</v>
      </c>
      <c r="R88" s="7">
        <v>26.0</v>
      </c>
      <c r="S88" s="7">
        <v>1.0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CeeDee Lamb</v>
      </c>
      <c r="B89" s="7" t="str">
        <f>IFERROR(__xludf.DUMMYFUNCTION("INDEX(IFNA(REGEXEXTRACT(D89, ""([^ ]+)$"")))"),"DAL")</f>
        <v>DAL</v>
      </c>
      <c r="C89" s="7">
        <f>Pts_PA*G89+Pts_PC*H89+Pts_PY*I89+Pts_PTD*J89+Pts_PI*K89+Pts_P2*L89+Pts_RA*M89+Pts_RY*N89+Pts_RTD*O89+Pts_R2*P89+Pts_Res*Q89+Pts_ReY*R89+Pts_ReTD*S89+Pts_Re2*T89+Pts_FL*U89+Pts_FTD*V89</f>
        <v>11.1</v>
      </c>
      <c r="D89" s="7" t="s">
        <v>134</v>
      </c>
      <c r="E89" s="8" t="s">
        <v>85</v>
      </c>
      <c r="F89" s="9">
        <v>8.0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3.0</v>
      </c>
      <c r="N89" s="7">
        <v>25.0</v>
      </c>
      <c r="O89" s="7">
        <v>0.0</v>
      </c>
      <c r="P89" s="11">
        <v>0.0</v>
      </c>
      <c r="Q89" s="10">
        <v>5.0</v>
      </c>
      <c r="R89" s="7">
        <v>61.0</v>
      </c>
      <c r="S89" s="7">
        <v>0.0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Jalen Nailor</v>
      </c>
      <c r="B90" s="7" t="str">
        <f>IFERROR(__xludf.DUMMYFUNCTION("INDEX(IFNA(REGEXEXTRACT(D90, ""([^ ]+)$"")))"),"MIN")</f>
        <v>MIN</v>
      </c>
      <c r="C90" s="7">
        <f>Pts_PA*G90+Pts_PC*H90+Pts_PY*I90+Pts_PTD*J90+Pts_PI*K90+Pts_P2*L90+Pts_RA*M90+Pts_RY*N90+Pts_RTD*O90+Pts_R2*P90+Pts_Res*Q90+Pts_ReY*R90+Pts_ReTD*S90+Pts_Re2*T90+Pts_FL*U90+Pts_FTD*V90</f>
        <v>8.6</v>
      </c>
      <c r="D90" s="7" t="s">
        <v>135</v>
      </c>
      <c r="E90" s="8" t="s">
        <v>53</v>
      </c>
      <c r="F90" s="9">
        <v>8.0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0.0</v>
      </c>
      <c r="N90" s="7">
        <v>0.0</v>
      </c>
      <c r="O90" s="7">
        <v>0.0</v>
      </c>
      <c r="P90" s="11">
        <v>0.0</v>
      </c>
      <c r="Q90" s="10">
        <v>1.0</v>
      </c>
      <c r="R90" s="7">
        <v>21.0</v>
      </c>
      <c r="S90" s="7">
        <v>1.0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George Pickens</v>
      </c>
      <c r="B91" s="7" t="str">
        <f>IFERROR(__xludf.DUMMYFUNCTION("INDEX(IFNA(REGEXEXTRACT(D91, ""([^ ]+)$"")))"),"PIT")</f>
        <v>PIT</v>
      </c>
      <c r="C91" s="7">
        <f>Pts_PA*G91+Pts_PC*H91+Pts_PY*I91+Pts_PTD*J91+Pts_PI*K91+Pts_P2*L91+Pts_RA*M91+Pts_RY*N91+Pts_RTD*O91+Pts_R2*P91+Pts_Res*Q91+Pts_ReY*R91+Pts_ReTD*S91+Pts_Re2*T91+Pts_FL*U91+Pts_FTD*V91</f>
        <v>10.5</v>
      </c>
      <c r="D91" s="7" t="s">
        <v>136</v>
      </c>
      <c r="E91" s="8" t="s">
        <v>96</v>
      </c>
      <c r="F91" s="9">
        <v>8.0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1.0</v>
      </c>
      <c r="N91" s="7">
        <v>-10.0</v>
      </c>
      <c r="O91" s="7">
        <v>0.0</v>
      </c>
      <c r="P91" s="11">
        <v>0.0</v>
      </c>
      <c r="Q91" s="10">
        <v>6.0</v>
      </c>
      <c r="R91" s="7">
        <v>85.0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Kyle Pitts</v>
      </c>
      <c r="B92" s="7" t="str">
        <f>IFERROR(__xludf.DUMMYFUNCTION("INDEX(IFNA(REGEXEXTRACT(D92, ""([^ ]+)$"")))"),"ATL")</f>
        <v>ATL</v>
      </c>
      <c r="C92" s="7">
        <f>Pts_PA*G92+Pts_PC*H92+Pts_PY*I92+Pts_PTD*J92+Pts_PI*K92+Pts_P2*L92+Pts_RA*M92+Pts_RY*N92+Pts_RTD*O92+Pts_R2*P92+Pts_Res*Q92+Pts_ReY*R92+Pts_ReTD*S92+Pts_Re2*T92+Pts_FL*U92+Pts_FTD*V92</f>
        <v>10.1</v>
      </c>
      <c r="D92" s="7" t="s">
        <v>137</v>
      </c>
      <c r="E92" s="10" t="s">
        <v>116</v>
      </c>
      <c r="F92" s="9">
        <v>8.0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0.0</v>
      </c>
      <c r="N92" s="7">
        <v>0.0</v>
      </c>
      <c r="O92" s="7">
        <v>0.0</v>
      </c>
      <c r="P92" s="11">
        <v>0.0</v>
      </c>
      <c r="Q92" s="10">
        <v>3.0</v>
      </c>
      <c r="R92" s="7">
        <v>26.0</v>
      </c>
      <c r="S92" s="7">
        <v>1.0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DeVonta Smith</v>
      </c>
      <c r="B93" s="7" t="str">
        <f>IFERROR(__xludf.DUMMYFUNCTION("INDEX(IFNA(REGEXEXTRACT(D93, ""([^ ]+)$"")))"),"PHI")</f>
        <v>PHI</v>
      </c>
      <c r="C93" s="7">
        <f>Pts_PA*G93+Pts_PC*H93+Pts_PY*I93+Pts_PTD*J93+Pts_PI*K93+Pts_P2*L93+Pts_RA*M93+Pts_RY*N93+Pts_RTD*O93+Pts_R2*P93+Pts_Res*Q93+Pts_ReY*R93+Pts_ReTD*S93+Pts_Re2*T93+Pts_FL*U93+Pts_FTD*V93</f>
        <v>11.9</v>
      </c>
      <c r="D93" s="7" t="s">
        <v>138</v>
      </c>
      <c r="E93" s="10" t="s">
        <v>23</v>
      </c>
      <c r="F93" s="9">
        <v>8.0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0.0</v>
      </c>
      <c r="N93" s="7">
        <v>0.0</v>
      </c>
      <c r="O93" s="7">
        <v>0.0</v>
      </c>
      <c r="P93" s="11">
        <v>0.0</v>
      </c>
      <c r="Q93" s="10">
        <v>7.0</v>
      </c>
      <c r="R93" s="7">
        <v>84.0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Cartavious Bigsby</v>
      </c>
      <c r="B94" s="7" t="str">
        <f>IFERROR(__xludf.DUMMYFUNCTION("INDEX(IFNA(REGEXEXTRACT(D94, ""([^ ]+)$"")))"),"JAX")</f>
        <v>JAX</v>
      </c>
      <c r="C94" s="7">
        <f>Pts_PA*G94+Pts_PC*H94+Pts_PY*I94+Pts_PTD*J94+Pts_PI*K94+Pts_P2*L94+Pts_RA*M94+Pts_RY*N94+Pts_RTD*O94+Pts_R2*P94+Pts_Res*Q94+Pts_ReY*R94+Pts_ReTD*S94+Pts_Re2*T94+Pts_FL*U94+Pts_FTD*V94</f>
        <v>7.3</v>
      </c>
      <c r="D94" s="7" t="s">
        <v>139</v>
      </c>
      <c r="E94" s="8" t="s">
        <v>92</v>
      </c>
      <c r="F94" s="9">
        <v>7.0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12.0</v>
      </c>
      <c r="N94" s="7">
        <v>73.0</v>
      </c>
      <c r="O94" s="7">
        <v>0.0</v>
      </c>
      <c r="P94" s="11">
        <v>0.0</v>
      </c>
      <c r="Q94" s="10">
        <v>0.0</v>
      </c>
      <c r="R94" s="7">
        <v>0.0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Jacoby Brissett</v>
      </c>
      <c r="B95" s="7" t="str">
        <f>IFERROR(__xludf.DUMMYFUNCTION("INDEX(IFNA(REGEXEXTRACT(D95, ""([^ ]+)$"")))"),"NE")</f>
        <v>NE</v>
      </c>
      <c r="C95" s="7">
        <f>Pts_PA*G95+Pts_PC*H95+Pts_PY*I95+Pts_PTD*J95+Pts_PI*K95+Pts_P2*L95+Pts_RA*M95+Pts_RY*N95+Pts_RTD*O95+Pts_R2*P95+Pts_Res*Q95+Pts_ReY*R95+Pts_ReTD*S95+Pts_Re2*T95+Pts_FL*U95+Pts_FTD*V95</f>
        <v>8.04</v>
      </c>
      <c r="D95" s="7" t="s">
        <v>140</v>
      </c>
      <c r="E95" s="8" t="s">
        <v>59</v>
      </c>
      <c r="F95" s="9">
        <v>7.0</v>
      </c>
      <c r="G95" s="10">
        <v>24.0</v>
      </c>
      <c r="H95" s="7">
        <v>15.0</v>
      </c>
      <c r="I95" s="7">
        <v>121.0</v>
      </c>
      <c r="J95" s="7">
        <v>0.0</v>
      </c>
      <c r="K95" s="7">
        <v>0.0</v>
      </c>
      <c r="L95" s="11">
        <v>0.0</v>
      </c>
      <c r="M95" s="10">
        <v>7.0</v>
      </c>
      <c r="N95" s="7">
        <v>32.0</v>
      </c>
      <c r="O95" s="7">
        <v>0.0</v>
      </c>
      <c r="P95" s="11">
        <v>0.0</v>
      </c>
      <c r="Q95" s="10">
        <v>0.0</v>
      </c>
      <c r="R95" s="7">
        <v>0.0</v>
      </c>
      <c r="S95" s="7">
        <v>0.0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Joe Burrow</v>
      </c>
      <c r="B96" s="7" t="str">
        <f>IFERROR(__xludf.DUMMYFUNCTION("INDEX(IFNA(REGEXEXTRACT(D96, ""([^ ]+)$"")))"),"CIN")</f>
        <v>CIN</v>
      </c>
      <c r="C96" s="7">
        <f>Pts_PA*G96+Pts_PC*H96+Pts_PY*I96+Pts_PTD*J96+Pts_PI*K96+Pts_P2*L96+Pts_RA*M96+Pts_RY*N96+Pts_RTD*O96+Pts_R2*P96+Pts_Res*Q96+Pts_ReY*R96+Pts_ReTD*S96+Pts_Re2*T96+Pts_FL*U96+Pts_FTD*V96</f>
        <v>8.06</v>
      </c>
      <c r="D96" s="7" t="s">
        <v>141</v>
      </c>
      <c r="E96" s="10" t="s">
        <v>101</v>
      </c>
      <c r="F96" s="9">
        <v>7.0</v>
      </c>
      <c r="G96" s="10">
        <v>29.0</v>
      </c>
      <c r="H96" s="7">
        <v>21.0</v>
      </c>
      <c r="I96" s="7">
        <v>164.0</v>
      </c>
      <c r="J96" s="7">
        <v>0.0</v>
      </c>
      <c r="K96" s="7">
        <v>0.0</v>
      </c>
      <c r="L96" s="11">
        <v>0.0</v>
      </c>
      <c r="M96" s="10">
        <v>4.0</v>
      </c>
      <c r="N96" s="7">
        <v>15.0</v>
      </c>
      <c r="O96" s="7">
        <v>0.0</v>
      </c>
      <c r="P96" s="11">
        <v>0.0</v>
      </c>
      <c r="Q96" s="10">
        <v>0.0</v>
      </c>
      <c r="R96" s="7">
        <v>0.0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Najee Harris</v>
      </c>
      <c r="B97" s="7" t="str">
        <f>IFERROR(__xludf.DUMMYFUNCTION("INDEX(IFNA(REGEXEXTRACT(D97, ""([^ ]+)$"")))"),"PIT")</f>
        <v>PIT</v>
      </c>
      <c r="C97" s="7">
        <f>Pts_PA*G97+Pts_PC*H97+Pts_PY*I97+Pts_PTD*J97+Pts_PI*K97+Pts_P2*L97+Pts_RA*M97+Pts_RY*N97+Pts_RTD*O97+Pts_R2*P97+Pts_Res*Q97+Pts_ReY*R97+Pts_ReTD*S97+Pts_Re2*T97+Pts_FL*U97+Pts_FTD*V97</f>
        <v>8.4</v>
      </c>
      <c r="D97" s="7" t="s">
        <v>142</v>
      </c>
      <c r="E97" s="8" t="s">
        <v>96</v>
      </c>
      <c r="F97" s="9">
        <v>7.0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20.0</v>
      </c>
      <c r="N97" s="7">
        <v>70.0</v>
      </c>
      <c r="O97" s="7">
        <v>0.0</v>
      </c>
      <c r="P97" s="11">
        <v>0.0</v>
      </c>
      <c r="Q97" s="10">
        <v>1.0</v>
      </c>
      <c r="R97" s="7">
        <v>9.0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Mar'Keise Irving</v>
      </c>
      <c r="B98" s="7" t="str">
        <f>IFERROR(__xludf.DUMMYFUNCTION("INDEX(IFNA(REGEXEXTRACT(D98, ""([^ ]+)$"")))"),"TB")</f>
        <v>TB</v>
      </c>
      <c r="C98" s="7">
        <f>Pts_PA*G98+Pts_PC*H98+Pts_PY*I98+Pts_PTD*J98+Pts_PI*K98+Pts_P2*L98+Pts_RA*M98+Pts_RY*N98+Pts_RTD*O98+Pts_R2*P98+Pts_Res*Q98+Pts_ReY*R98+Pts_ReTD*S98+Pts_Re2*T98+Pts_FL*U98+Pts_FTD*V98</f>
        <v>8.6</v>
      </c>
      <c r="D98" s="7" t="s">
        <v>143</v>
      </c>
      <c r="E98" s="8" t="s">
        <v>19</v>
      </c>
      <c r="F98" s="9">
        <v>7.0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9.0</v>
      </c>
      <c r="N98" s="7">
        <v>62.0</v>
      </c>
      <c r="O98" s="7">
        <v>0.0</v>
      </c>
      <c r="P98" s="11">
        <v>0.0</v>
      </c>
      <c r="Q98" s="10">
        <v>2.0</v>
      </c>
      <c r="R98" s="7">
        <v>14.0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Tyler Johnson</v>
      </c>
      <c r="B99" s="7" t="str">
        <f>IFERROR(__xludf.DUMMYFUNCTION("INDEX(IFNA(REGEXEXTRACT(D99, ""([^ ]+)$"")))"),"LA")</f>
        <v>LA</v>
      </c>
      <c r="C99" s="7">
        <f>Pts_PA*G99+Pts_PC*H99+Pts_PY*I99+Pts_PTD*J99+Pts_PI*K99+Pts_P2*L99+Pts_RA*M99+Pts_RY*N99+Pts_RTD*O99+Pts_R2*P99+Pts_Res*Q99+Pts_ReY*R99+Pts_ReTD*S99+Pts_Re2*T99+Pts_FL*U99+Pts_FTD*V99</f>
        <v>10.4</v>
      </c>
      <c r="D99" s="7" t="s">
        <v>144</v>
      </c>
      <c r="E99" s="10" t="s">
        <v>56</v>
      </c>
      <c r="F99" s="9">
        <v>7.0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0.0</v>
      </c>
      <c r="N99" s="7">
        <v>0.0</v>
      </c>
      <c r="O99" s="7">
        <v>0.0</v>
      </c>
      <c r="P99" s="11">
        <v>0.0</v>
      </c>
      <c r="Q99" s="10">
        <v>5.0</v>
      </c>
      <c r="R99" s="7">
        <v>79.0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Tyler Lockett</v>
      </c>
      <c r="B100" s="7" t="str">
        <f>IFERROR(__xludf.DUMMYFUNCTION("INDEX(IFNA(REGEXEXTRACT(D100, ""([^ ]+)$"")))"),"SEA")</f>
        <v>SEA</v>
      </c>
      <c r="C100" s="7">
        <f>Pts_PA*G100+Pts_PC*H100+Pts_PY*I100+Pts_PTD*J100+Pts_PI*K100+Pts_P2*L100+Pts_RA*M100+Pts_RY*N100+Pts_RTD*O100+Pts_R2*P100+Pts_Res*Q100+Pts_ReY*R100+Pts_ReTD*S100+Pts_Re2*T100+Pts_FL*U100+Pts_FTD*V100</f>
        <v>10.7</v>
      </c>
      <c r="D100" s="7" t="s">
        <v>145</v>
      </c>
      <c r="E100" s="10" t="s">
        <v>49</v>
      </c>
      <c r="F100" s="9">
        <v>7.0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0.0</v>
      </c>
      <c r="N100" s="7">
        <v>0.0</v>
      </c>
      <c r="O100" s="7">
        <v>0.0</v>
      </c>
      <c r="P100" s="11">
        <v>0.0</v>
      </c>
      <c r="Q100" s="10">
        <v>6.0</v>
      </c>
      <c r="R100" s="7">
        <v>77.0</v>
      </c>
      <c r="S100" s="7">
        <v>0.0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Chigoziem Okonkwo</v>
      </c>
      <c r="B101" s="7" t="str">
        <f>IFERROR(__xludf.DUMMYFUNCTION("INDEX(IFNA(REGEXEXTRACT(D101, ""([^ ]+)$"")))"),"TEN")</f>
        <v>TEN</v>
      </c>
      <c r="C101" s="7">
        <f>Pts_PA*G101+Pts_PC*H101+Pts_PY*I101+Pts_PTD*J101+Pts_PI*K101+Pts_P2*L101+Pts_RA*M101+Pts_RY*N101+Pts_RTD*O101+Pts_R2*P101+Pts_Res*Q101+Pts_ReY*R101+Pts_ReTD*S101+Pts_Re2*T101+Pts_FL*U101+Pts_FTD*V101</f>
        <v>8.5</v>
      </c>
      <c r="D101" s="7" t="s">
        <v>146</v>
      </c>
      <c r="E101" s="10" t="s">
        <v>76</v>
      </c>
      <c r="F101" s="9">
        <v>7.0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0.0</v>
      </c>
      <c r="N101" s="7">
        <v>0.0</v>
      </c>
      <c r="O101" s="7">
        <v>0.0</v>
      </c>
      <c r="P101" s="11">
        <v>0.0</v>
      </c>
      <c r="Q101" s="10">
        <v>2.0</v>
      </c>
      <c r="R101" s="7">
        <v>15.0</v>
      </c>
      <c r="S101" s="7">
        <v>1.0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Tyrod Taylor</v>
      </c>
      <c r="B102" s="7" t="str">
        <f>IFERROR(__xludf.DUMMYFUNCTION("INDEX(IFNA(REGEXEXTRACT(D102, ""([^ ]+)$"")))"),"NYJ")</f>
        <v>NYJ</v>
      </c>
      <c r="C102" s="7">
        <f>Pts_PA*G102+Pts_PC*H102+Pts_PY*I102+Pts_PTD*J102+Pts_PI*K102+Pts_P2*L102+Pts_RA*M102+Pts_RY*N102+Pts_RTD*O102+Pts_R2*P102+Pts_Res*Q102+Pts_ReY*R102+Pts_ReTD*S102+Pts_Re2*T102+Pts_FL*U102+Pts_FTD*V102</f>
        <v>6.14</v>
      </c>
      <c r="D102" s="7" t="s">
        <v>147</v>
      </c>
      <c r="E102" s="8" t="s">
        <v>39</v>
      </c>
      <c r="F102" s="9">
        <v>7.0</v>
      </c>
      <c r="G102" s="10">
        <v>8.0</v>
      </c>
      <c r="H102" s="7">
        <v>6.0</v>
      </c>
      <c r="I102" s="7">
        <v>36.0</v>
      </c>
      <c r="J102" s="7">
        <v>1.0</v>
      </c>
      <c r="K102" s="7">
        <v>0.0</v>
      </c>
      <c r="L102" s="11">
        <v>0.0</v>
      </c>
      <c r="M102" s="10">
        <v>1.0</v>
      </c>
      <c r="N102" s="7">
        <v>7.0</v>
      </c>
      <c r="O102" s="7">
        <v>0.0</v>
      </c>
      <c r="P102" s="11">
        <v>0.0</v>
      </c>
      <c r="Q102" s="10">
        <v>0.0</v>
      </c>
      <c r="R102" s="7">
        <v>0.0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Christian Watson</v>
      </c>
      <c r="B103" s="7" t="str">
        <f>IFERROR(__xludf.DUMMYFUNCTION("INDEX(IFNA(REGEXEXTRACT(D103, ""([^ ]+)$"")))"),"GB")</f>
        <v>GB</v>
      </c>
      <c r="C103" s="7">
        <f>Pts_PA*G103+Pts_PC*H103+Pts_PY*I103+Pts_PTD*J103+Pts_PI*K103+Pts_P2*L103+Pts_RA*M103+Pts_RY*N103+Pts_RTD*O103+Pts_R2*P103+Pts_Res*Q103+Pts_ReY*R103+Pts_ReTD*S103+Pts_Re2*T103+Pts_FL*U103+Pts_FTD*V103</f>
        <v>8.8</v>
      </c>
      <c r="D103" s="7" t="s">
        <v>148</v>
      </c>
      <c r="E103" s="8" t="s">
        <v>27</v>
      </c>
      <c r="F103" s="9">
        <v>7.0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3.0</v>
      </c>
      <c r="R103" s="7">
        <v>13.0</v>
      </c>
      <c r="S103" s="7">
        <v>1.0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Ja'Marr Chase</v>
      </c>
      <c r="B104" s="7" t="str">
        <f>IFERROR(__xludf.DUMMYFUNCTION("INDEX(IFNA(REGEXEXTRACT(D104, ""([^ ]+)$"")))"),"CIN")</f>
        <v>CIN</v>
      </c>
      <c r="C104" s="7">
        <f>Pts_PA*G104+Pts_PC*H104+Pts_PY*I104+Pts_PTD*J104+Pts_PI*K104+Pts_P2*L104+Pts_RA*M104+Pts_RY*N104+Pts_RTD*O104+Pts_R2*P104+Pts_Res*Q104+Pts_ReY*R104+Pts_ReTD*S104+Pts_Re2*T104+Pts_FL*U104+Pts_FTD*V104</f>
        <v>9.2</v>
      </c>
      <c r="D104" s="7" t="s">
        <v>149</v>
      </c>
      <c r="E104" s="10" t="s">
        <v>101</v>
      </c>
      <c r="F104" s="9">
        <v>6.0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6.0</v>
      </c>
      <c r="R104" s="7">
        <v>62.0</v>
      </c>
      <c r="S104" s="7">
        <v>0.0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Gabriel Davis</v>
      </c>
      <c r="B105" s="7" t="str">
        <f>IFERROR(__xludf.DUMMYFUNCTION("INDEX(IFNA(REGEXEXTRACT(D105, ""([^ ]+)$"")))"),"JAX")</f>
        <v>JAX</v>
      </c>
      <c r="C105" s="7">
        <f>Pts_PA*G105+Pts_PC*H105+Pts_PY*I105+Pts_PTD*J105+Pts_PI*K105+Pts_P2*L105+Pts_RA*M105+Pts_RY*N105+Pts_RTD*O105+Pts_R2*P105+Pts_Res*Q105+Pts_ReY*R105+Pts_ReTD*S105+Pts_Re2*T105+Pts_FL*U105+Pts_FTD*V105</f>
        <v>7.7</v>
      </c>
      <c r="D105" s="7" t="s">
        <v>150</v>
      </c>
      <c r="E105" s="10" t="s">
        <v>92</v>
      </c>
      <c r="F105" s="9">
        <v>6.0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0.0</v>
      </c>
      <c r="N105" s="7">
        <v>0.0</v>
      </c>
      <c r="O105" s="7">
        <v>0.0</v>
      </c>
      <c r="P105" s="11">
        <v>0.0</v>
      </c>
      <c r="Q105" s="10">
        <v>3.0</v>
      </c>
      <c r="R105" s="7">
        <v>62.0</v>
      </c>
      <c r="S105" s="7">
        <v>0.0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Austin Ekeler</v>
      </c>
      <c r="B106" s="7" t="str">
        <f>IFERROR(__xludf.DUMMYFUNCTION("INDEX(IFNA(REGEXEXTRACT(D106, ""([^ ]+)$"")))"),"WAS")</f>
        <v>WAS</v>
      </c>
      <c r="C106" s="7">
        <f>Pts_PA*G106+Pts_PC*H106+Pts_PY*I106+Pts_PTD*J106+Pts_PI*K106+Pts_P2*L106+Pts_RA*M106+Pts_RY*N106+Pts_RTD*O106+Pts_R2*P106+Pts_Res*Q106+Pts_ReY*R106+Pts_ReTD*S106+Pts_Re2*T106+Pts_FL*U106+Pts_FTD*V106</f>
        <v>8.2</v>
      </c>
      <c r="D106" s="7" t="s">
        <v>151</v>
      </c>
      <c r="E106" s="10" t="s">
        <v>31</v>
      </c>
      <c r="F106" s="9">
        <v>6.0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2.0</v>
      </c>
      <c r="N106" s="7">
        <v>10.0</v>
      </c>
      <c r="O106" s="7">
        <v>0.0</v>
      </c>
      <c r="P106" s="11">
        <v>0.0</v>
      </c>
      <c r="Q106" s="10">
        <v>4.0</v>
      </c>
      <c r="R106" s="7">
        <v>52.0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Jauan Jennings</v>
      </c>
      <c r="B107" s="7" t="str">
        <f>IFERROR(__xludf.DUMMYFUNCTION("INDEX(IFNA(REGEXEXTRACT(D107, ""([^ ]+)$"")))"),"SF")</f>
        <v>SF</v>
      </c>
      <c r="C107" s="7">
        <f>Pts_PA*G107+Pts_PC*H107+Pts_PY*I107+Pts_PTD*J107+Pts_PI*K107+Pts_P2*L107+Pts_RA*M107+Pts_RY*N107+Pts_RTD*O107+Pts_R2*P107+Pts_Res*Q107+Pts_ReY*R107+Pts_ReTD*S107+Pts_Re2*T107+Pts_FL*U107+Pts_FTD*V107</f>
        <v>8.9</v>
      </c>
      <c r="D107" s="7" t="s">
        <v>152</v>
      </c>
      <c r="E107" s="10" t="s">
        <v>42</v>
      </c>
      <c r="F107" s="9">
        <v>6.0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0.0</v>
      </c>
      <c r="N107" s="7">
        <v>0.0</v>
      </c>
      <c r="O107" s="7">
        <v>0.0</v>
      </c>
      <c r="P107" s="11">
        <v>0.0</v>
      </c>
      <c r="Q107" s="10">
        <v>5.0</v>
      </c>
      <c r="R107" s="7">
        <v>64.0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Jakobi Meyers</v>
      </c>
      <c r="B108" s="7" t="str">
        <f>IFERROR(__xludf.DUMMYFUNCTION("INDEX(IFNA(REGEXEXTRACT(D108, ""([^ ]+)$"")))"),"LV")</f>
        <v>LV</v>
      </c>
      <c r="C108" s="7">
        <f>Pts_PA*G108+Pts_PC*H108+Pts_PY*I108+Pts_PTD*J108+Pts_PI*K108+Pts_P2*L108+Pts_RA*M108+Pts_RY*N108+Pts_RTD*O108+Pts_R2*P108+Pts_Res*Q108+Pts_ReY*R108+Pts_ReTD*S108+Pts_Re2*T108+Pts_FL*U108+Pts_FTD*V108</f>
        <v>7.9</v>
      </c>
      <c r="D108" s="7" t="s">
        <v>153</v>
      </c>
      <c r="E108" s="8" t="s">
        <v>82</v>
      </c>
      <c r="F108" s="9">
        <v>6.0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1.0</v>
      </c>
      <c r="N108" s="7">
        <v>3.0</v>
      </c>
      <c r="O108" s="7">
        <v>0.0</v>
      </c>
      <c r="P108" s="11">
        <v>0.0</v>
      </c>
      <c r="Q108" s="10">
        <v>3.0</v>
      </c>
      <c r="R108" s="7">
        <v>61.0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Malik Nabers</v>
      </c>
      <c r="B109" s="7" t="str">
        <f>IFERROR(__xludf.DUMMYFUNCTION("INDEX(IFNA(REGEXEXTRACT(D109, ""([^ ]+)$"")))"),"NYG")</f>
        <v>NYG</v>
      </c>
      <c r="C109" s="7">
        <f>Pts_PA*G109+Pts_PC*H109+Pts_PY*I109+Pts_PTD*J109+Pts_PI*K109+Pts_P2*L109+Pts_RA*M109+Pts_RY*N109+Pts_RTD*O109+Pts_R2*P109+Pts_Res*Q109+Pts_ReY*R109+Pts_ReTD*S109+Pts_Re2*T109+Pts_FL*U109+Pts_FTD*V109</f>
        <v>9.1</v>
      </c>
      <c r="D109" s="7" t="s">
        <v>154</v>
      </c>
      <c r="E109" s="8" t="s">
        <v>155</v>
      </c>
      <c r="F109" s="9">
        <v>6.0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0.0</v>
      </c>
      <c r="N109" s="7">
        <v>0.0</v>
      </c>
      <c r="O109" s="7">
        <v>0.0</v>
      </c>
      <c r="P109" s="11">
        <v>0.0</v>
      </c>
      <c r="Q109" s="10">
        <v>5.0</v>
      </c>
      <c r="R109" s="7">
        <v>66.0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Caleb Williams</v>
      </c>
      <c r="B110" s="7" t="str">
        <f>IFERROR(__xludf.DUMMYFUNCTION("INDEX(IFNA(REGEXEXTRACT(D110, ""([^ ]+)$"")))"),"CHI")</f>
        <v>CHI</v>
      </c>
      <c r="C110" s="7">
        <f>Pts_PA*G110+Pts_PC*H110+Pts_PY*I110+Pts_PTD*J110+Pts_PI*K110+Pts_P2*L110+Pts_RA*M110+Pts_RY*N110+Pts_RTD*O110+Pts_R2*P110+Pts_Res*Q110+Pts_ReY*R110+Pts_ReTD*S110+Pts_Re2*T110+Pts_FL*U110+Pts_FTD*V110</f>
        <v>7.22</v>
      </c>
      <c r="D110" s="7" t="s">
        <v>156</v>
      </c>
      <c r="E110" s="10" t="s">
        <v>157</v>
      </c>
      <c r="F110" s="9">
        <v>6.0</v>
      </c>
      <c r="G110" s="10">
        <v>29.0</v>
      </c>
      <c r="H110" s="7">
        <v>14.0</v>
      </c>
      <c r="I110" s="7">
        <v>93.0</v>
      </c>
      <c r="J110" s="7">
        <v>0.0</v>
      </c>
      <c r="K110" s="7">
        <v>0.0</v>
      </c>
      <c r="L110" s="11">
        <v>1.0</v>
      </c>
      <c r="M110" s="10">
        <v>5.0</v>
      </c>
      <c r="N110" s="7">
        <v>15.0</v>
      </c>
      <c r="O110" s="7">
        <v>0.0</v>
      </c>
      <c r="P110" s="11">
        <v>0.0</v>
      </c>
      <c r="Q110" s="10">
        <v>0.0</v>
      </c>
      <c r="R110" s="7">
        <v>0.0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Garrett Wilson</v>
      </c>
      <c r="B111" s="7" t="str">
        <f>IFERROR(__xludf.DUMMYFUNCTION("INDEX(IFNA(REGEXEXTRACT(D111, ""([^ ]+)$"")))"),"NYJ")</f>
        <v>NYJ</v>
      </c>
      <c r="C111" s="7">
        <f>Pts_PA*G111+Pts_PC*H111+Pts_PY*I111+Pts_PTD*J111+Pts_PI*K111+Pts_P2*L111+Pts_RA*M111+Pts_RY*N111+Pts_RTD*O111+Pts_R2*P111+Pts_Res*Q111+Pts_ReY*R111+Pts_ReTD*S111+Pts_Re2*T111+Pts_FL*U111+Pts_FTD*V111</f>
        <v>9</v>
      </c>
      <c r="D111" s="7" t="s">
        <v>158</v>
      </c>
      <c r="E111" s="10" t="s">
        <v>39</v>
      </c>
      <c r="F111" s="9">
        <v>6.0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0.0</v>
      </c>
      <c r="N111" s="7">
        <v>0.0</v>
      </c>
      <c r="O111" s="7">
        <v>0.0</v>
      </c>
      <c r="P111" s="11">
        <v>0.0</v>
      </c>
      <c r="Q111" s="10">
        <v>6.0</v>
      </c>
      <c r="R111" s="7">
        <v>60.0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Michael Wilson</v>
      </c>
      <c r="B112" s="7" t="str">
        <f>IFERROR(__xludf.DUMMYFUNCTION("INDEX(IFNA(REGEXEXTRACT(D112, ""([^ ]+)$"")))"),"ARI")</f>
        <v>ARI</v>
      </c>
      <c r="C112" s="7">
        <f>Pts_PA*G112+Pts_PC*H112+Pts_PY*I112+Pts_PTD*J112+Pts_PI*K112+Pts_P2*L112+Pts_RA*M112+Pts_RY*N112+Pts_RTD*O112+Pts_R2*P112+Pts_Res*Q112+Pts_ReY*R112+Pts_ReTD*S112+Pts_Re2*T112+Pts_FL*U112+Pts_FTD*V112</f>
        <v>7</v>
      </c>
      <c r="D112" s="7" t="s">
        <v>159</v>
      </c>
      <c r="E112" s="10" t="s">
        <v>65</v>
      </c>
      <c r="F112" s="9">
        <v>6.0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0.0</v>
      </c>
      <c r="N112" s="7">
        <v>0.0</v>
      </c>
      <c r="O112" s="7">
        <v>0.0</v>
      </c>
      <c r="P112" s="11">
        <v>0.0</v>
      </c>
      <c r="Q112" s="10">
        <v>1.0</v>
      </c>
      <c r="R112" s="7">
        <v>5.0</v>
      </c>
      <c r="S112" s="7">
        <v>1.0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Davante Adams</v>
      </c>
      <c r="B113" s="7" t="str">
        <f>IFERROR(__xludf.DUMMYFUNCTION("INDEX(IFNA(REGEXEXTRACT(D113, ""([^ ]+)$"")))"),"NYJ")</f>
        <v>NYJ</v>
      </c>
      <c r="C113" s="7">
        <f>Pts_PA*G113+Pts_PC*H113+Pts_PY*I113+Pts_PTD*J113+Pts_PI*K113+Pts_P2*L113+Pts_RA*M113+Pts_RY*N113+Pts_RTD*O113+Pts_R2*P113+Pts_Res*Q113+Pts_ReY*R113+Pts_ReTD*S113+Pts_Re2*T113+Pts_FL*U113+Pts_FTD*V113</f>
        <v>8.4</v>
      </c>
      <c r="D113" s="7" t="s">
        <v>160</v>
      </c>
      <c r="E113" s="10" t="s">
        <v>82</v>
      </c>
      <c r="F113" s="9">
        <v>5.0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0.0</v>
      </c>
      <c r="N113" s="7">
        <v>0.0</v>
      </c>
      <c r="O113" s="7">
        <v>0.0</v>
      </c>
      <c r="P113" s="11">
        <v>0.0</v>
      </c>
      <c r="Q113" s="10">
        <v>5.0</v>
      </c>
      <c r="R113" s="7">
        <v>59.0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Rashod Bateman</v>
      </c>
      <c r="B114" s="7" t="str">
        <f>IFERROR(__xludf.DUMMYFUNCTION("INDEX(IFNA(REGEXEXTRACT(D114, ""([^ ]+)$"")))"),"BAL")</f>
        <v>BAL</v>
      </c>
      <c r="C114" s="7">
        <f>Pts_PA*G114+Pts_PC*H114+Pts_PY*I114+Pts_PTD*J114+Pts_PI*K114+Pts_P2*L114+Pts_RA*M114+Pts_RY*N114+Pts_RTD*O114+Pts_R2*P114+Pts_Res*Q114+Pts_ReY*R114+Pts_ReTD*S114+Pts_Re2*T114+Pts_FL*U114+Pts_FTD*V114</f>
        <v>6.3</v>
      </c>
      <c r="D114" s="7" t="s">
        <v>161</v>
      </c>
      <c r="E114" s="10" t="s">
        <v>33</v>
      </c>
      <c r="F114" s="9">
        <v>5.0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0.0</v>
      </c>
      <c r="N114" s="7">
        <v>0.0</v>
      </c>
      <c r="O114" s="7">
        <v>0.0</v>
      </c>
      <c r="P114" s="11">
        <v>0.0</v>
      </c>
      <c r="Q114" s="10">
        <v>2.0</v>
      </c>
      <c r="R114" s="7">
        <v>53.0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Brock Bowers</v>
      </c>
      <c r="B115" s="7" t="str">
        <f>IFERROR(__xludf.DUMMYFUNCTION("INDEX(IFNA(REGEXEXTRACT(D115, ""([^ ]+)$"")))"),"LV")</f>
        <v>LV</v>
      </c>
      <c r="C115" s="7">
        <f>Pts_PA*G115+Pts_PC*H115+Pts_PY*I115+Pts_PTD*J115+Pts_PI*K115+Pts_P2*L115+Pts_RA*M115+Pts_RY*N115+Pts_RTD*O115+Pts_R2*P115+Pts_Res*Q115+Pts_ReY*R115+Pts_ReTD*S115+Pts_Re2*T115+Pts_FL*U115+Pts_FTD*V115</f>
        <v>8.8</v>
      </c>
      <c r="D115" s="7" t="s">
        <v>162</v>
      </c>
      <c r="E115" s="10" t="s">
        <v>82</v>
      </c>
      <c r="F115" s="9">
        <v>5.0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0.0</v>
      </c>
      <c r="N115" s="7">
        <v>0.0</v>
      </c>
      <c r="O115" s="7">
        <v>0.0</v>
      </c>
      <c r="P115" s="11">
        <v>0.0</v>
      </c>
      <c r="Q115" s="10">
        <v>6.0</v>
      </c>
      <c r="R115" s="7">
        <v>58.0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Keon Coleman</v>
      </c>
      <c r="B116" s="7" t="str">
        <f>IFERROR(__xludf.DUMMYFUNCTION("INDEX(IFNA(REGEXEXTRACT(D116, ""([^ ]+)$"")))"),"BUF")</f>
        <v>BUF</v>
      </c>
      <c r="C116" s="7">
        <f>Pts_PA*G116+Pts_PC*H116+Pts_PY*I116+Pts_PTD*J116+Pts_PI*K116+Pts_P2*L116+Pts_RA*M116+Pts_RY*N116+Pts_RTD*O116+Pts_R2*P116+Pts_Res*Q116+Pts_ReY*R116+Pts_ReTD*S116+Pts_Re2*T116+Pts_FL*U116+Pts_FTD*V116</f>
        <v>7.1</v>
      </c>
      <c r="D116" s="7" t="s">
        <v>163</v>
      </c>
      <c r="E116" s="8" t="s">
        <v>21</v>
      </c>
      <c r="F116" s="9">
        <v>5.0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4.0</v>
      </c>
      <c r="R116" s="7">
        <v>51.0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Nathaniel Dell</v>
      </c>
      <c r="B117" s="7" t="str">
        <f>IFERROR(__xludf.DUMMYFUNCTION("INDEX(IFNA(REGEXEXTRACT(D117, ""([^ ]+)$"")))"),"HOU")</f>
        <v>HOU</v>
      </c>
      <c r="C117" s="7">
        <f>Pts_PA*G117+Pts_PC*H117+Pts_PY*I117+Pts_PTD*J117+Pts_PI*K117+Pts_P2*L117+Pts_RA*M117+Pts_RY*N117+Pts_RTD*O117+Pts_R2*P117+Pts_Res*Q117+Pts_ReY*R117+Pts_ReTD*S117+Pts_Re2*T117+Pts_FL*U117+Pts_FTD*V117</f>
        <v>7.4</v>
      </c>
      <c r="D117" s="7" t="s">
        <v>164</v>
      </c>
      <c r="E117" s="8" t="s">
        <v>35</v>
      </c>
      <c r="F117" s="9">
        <v>5.0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2.0</v>
      </c>
      <c r="N117" s="7">
        <v>19.0</v>
      </c>
      <c r="O117" s="7">
        <v>0.0</v>
      </c>
      <c r="P117" s="11">
        <v>0.0</v>
      </c>
      <c r="Q117" s="10">
        <v>3.0</v>
      </c>
      <c r="R117" s="7">
        <v>40.0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Romeo Doubs</v>
      </c>
      <c r="B118" s="7" t="str">
        <f>IFERROR(__xludf.DUMMYFUNCTION("INDEX(IFNA(REGEXEXTRACT(D118, ""([^ ]+)$"")))"),"GB")</f>
        <v>GB</v>
      </c>
      <c r="C118" s="7">
        <f>Pts_PA*G118+Pts_PC*H118+Pts_PY*I118+Pts_PTD*J118+Pts_PI*K118+Pts_P2*L118+Pts_RA*M118+Pts_RY*N118+Pts_RTD*O118+Pts_R2*P118+Pts_Res*Q118+Pts_ReY*R118+Pts_ReTD*S118+Pts_Re2*T118+Pts_FL*U118+Pts_FTD*V118</f>
        <v>7</v>
      </c>
      <c r="D118" s="7" t="s">
        <v>165</v>
      </c>
      <c r="E118" s="8" t="s">
        <v>27</v>
      </c>
      <c r="F118" s="9">
        <v>5.0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4.0</v>
      </c>
      <c r="R118" s="7">
        <v>50.0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Justice Hill</v>
      </c>
      <c r="B119" s="7" t="str">
        <f>IFERROR(__xludf.DUMMYFUNCTION("INDEX(IFNA(REGEXEXTRACT(D119, ""([^ ]+)$"")))"),"BAL")</f>
        <v>BAL</v>
      </c>
      <c r="C119" s="7">
        <f>Pts_PA*G119+Pts_PC*H119+Pts_PY*I119+Pts_PTD*J119+Pts_PI*K119+Pts_P2*L119+Pts_RA*M119+Pts_RY*N119+Pts_RTD*O119+Pts_R2*P119+Pts_Res*Q119+Pts_ReY*R119+Pts_ReTD*S119+Pts_Re2*T119+Pts_FL*U119+Pts_FTD*V119</f>
        <v>8.5</v>
      </c>
      <c r="D119" s="7" t="s">
        <v>166</v>
      </c>
      <c r="E119" s="8" t="s">
        <v>33</v>
      </c>
      <c r="F119" s="9">
        <v>5.0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1.0</v>
      </c>
      <c r="N119" s="7">
        <v>3.0</v>
      </c>
      <c r="O119" s="7">
        <v>0.0</v>
      </c>
      <c r="P119" s="11">
        <v>0.0</v>
      </c>
      <c r="Q119" s="10">
        <v>6.0</v>
      </c>
      <c r="R119" s="7">
        <v>52.0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Ray Ray McCloud</v>
      </c>
      <c r="B120" s="7" t="str">
        <f>IFERROR(__xludf.DUMMYFUNCTION("INDEX(IFNA(REGEXEXTRACT(D120, ""([^ ]+)$"")))"),"ATL")</f>
        <v>ATL</v>
      </c>
      <c r="C120" s="7">
        <f>Pts_PA*G120+Pts_PC*H120+Pts_PY*I120+Pts_PTD*J120+Pts_PI*K120+Pts_P2*L120+Pts_RA*M120+Pts_RY*N120+Pts_RTD*O120+Pts_R2*P120+Pts_Res*Q120+Pts_ReY*R120+Pts_ReTD*S120+Pts_Re2*T120+Pts_FL*U120+Pts_FTD*V120</f>
        <v>7.2</v>
      </c>
      <c r="D120" s="7" t="s">
        <v>167</v>
      </c>
      <c r="E120" s="8" t="s">
        <v>116</v>
      </c>
      <c r="F120" s="9">
        <v>5.0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4.0</v>
      </c>
      <c r="R120" s="7">
        <v>52.0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Calvin Ridley</v>
      </c>
      <c r="B121" s="7" t="str">
        <f>IFERROR(__xludf.DUMMYFUNCTION("INDEX(IFNA(REGEXEXTRACT(D121, ""([^ ]+)$"")))"),"TEN")</f>
        <v>TEN</v>
      </c>
      <c r="C121" s="7">
        <f>Pts_PA*G121+Pts_PC*H121+Pts_PY*I121+Pts_PTD*J121+Pts_PI*K121+Pts_P2*L121+Pts_RA*M121+Pts_RY*N121+Pts_RTD*O121+Pts_R2*P121+Pts_Res*Q121+Pts_ReY*R121+Pts_ReTD*S121+Pts_Re2*T121+Pts_FL*U121+Pts_FTD*V121</f>
        <v>6.5</v>
      </c>
      <c r="D121" s="7" t="s">
        <v>168</v>
      </c>
      <c r="E121" s="8" t="s">
        <v>76</v>
      </c>
      <c r="F121" s="9">
        <v>5.0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3.0</v>
      </c>
      <c r="R121" s="7">
        <v>50.0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Wan'Dale Robinson</v>
      </c>
      <c r="B122" s="7" t="str">
        <f>IFERROR(__xludf.DUMMYFUNCTION("INDEX(IFNA(REGEXEXTRACT(D122, ""([^ ]+)$"")))"),"NYG")</f>
        <v>NYG</v>
      </c>
      <c r="C122" s="7">
        <f>Pts_PA*G122+Pts_PC*H122+Pts_PY*I122+Pts_PTD*J122+Pts_PI*K122+Pts_P2*L122+Pts_RA*M122+Pts_RY*N122+Pts_RTD*O122+Pts_R2*P122+Pts_Res*Q122+Pts_ReY*R122+Pts_ReTD*S122+Pts_Re2*T122+Pts_FL*U122+Pts_FTD*V122</f>
        <v>8.8</v>
      </c>
      <c r="D122" s="7" t="s">
        <v>169</v>
      </c>
      <c r="E122" s="8" t="s">
        <v>155</v>
      </c>
      <c r="F122" s="9">
        <v>5.0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1.0</v>
      </c>
      <c r="N122" s="7">
        <v>14.0</v>
      </c>
      <c r="O122" s="7">
        <v>0.0</v>
      </c>
      <c r="P122" s="11">
        <v>0.0</v>
      </c>
      <c r="Q122" s="10">
        <v>6.0</v>
      </c>
      <c r="R122" s="7">
        <v>44.0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D'Andre Swift</v>
      </c>
      <c r="B123" s="7" t="str">
        <f>IFERROR(__xludf.DUMMYFUNCTION("INDEX(IFNA(REGEXEXTRACT(D123, ""([^ ]+)$"")))"),"CHI")</f>
        <v>CHI</v>
      </c>
      <c r="C123" s="7">
        <f>Pts_PA*G123+Pts_PC*H123+Pts_PY*I123+Pts_PTD*J123+Pts_PI*K123+Pts_P2*L123+Pts_RA*M123+Pts_RY*N123+Pts_RTD*O123+Pts_R2*P123+Pts_Res*Q123+Pts_ReY*R123+Pts_ReTD*S123+Pts_Re2*T123+Pts_FL*U123+Pts_FTD*V123</f>
        <v>5</v>
      </c>
      <c r="D123" s="7" t="s">
        <v>170</v>
      </c>
      <c r="E123" s="8" t="s">
        <v>157</v>
      </c>
      <c r="F123" s="9">
        <v>5.0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10.0</v>
      </c>
      <c r="N123" s="7">
        <v>30.0</v>
      </c>
      <c r="O123" s="7">
        <v>0.0</v>
      </c>
      <c r="P123" s="11">
        <v>0.0</v>
      </c>
      <c r="Q123" s="10">
        <v>0.0</v>
      </c>
      <c r="R123" s="7">
        <v>0.0</v>
      </c>
      <c r="S123" s="7">
        <v>0.0</v>
      </c>
      <c r="T123" s="11">
        <v>1.0</v>
      </c>
      <c r="U123" s="10">
        <v>0.0</v>
      </c>
      <c r="V123" s="11">
        <v>0.0</v>
      </c>
    </row>
    <row r="124">
      <c r="A124" s="7" t="str">
        <f t="shared" si="1"/>
        <v>Greg Dortch</v>
      </c>
      <c r="B124" s="7" t="str">
        <f>IFERROR(__xludf.DUMMYFUNCTION("INDEX(IFNA(REGEXEXTRACT(D124, ""([^ ]+)$"")))"),"ARI")</f>
        <v>ARI</v>
      </c>
      <c r="C124" s="7">
        <f>Pts_PA*G124+Pts_PC*H124+Pts_PY*I124+Pts_PTD*J124+Pts_PI*K124+Pts_P2*L124+Pts_RA*M124+Pts_RY*N124+Pts_RTD*O124+Pts_R2*P124+Pts_Res*Q124+Pts_ReY*R124+Pts_ReTD*S124+Pts_Re2*T124+Pts_FL*U124+Pts_FTD*V124</f>
        <v>8.1</v>
      </c>
      <c r="D124" s="7" t="s">
        <v>171</v>
      </c>
      <c r="E124" s="8" t="s">
        <v>65</v>
      </c>
      <c r="F124" s="9">
        <v>4.0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1.0</v>
      </c>
      <c r="N124" s="7">
        <v>4.0</v>
      </c>
      <c r="O124" s="7">
        <v>0.0</v>
      </c>
      <c r="P124" s="11">
        <v>0.0</v>
      </c>
      <c r="Q124" s="10">
        <v>6.0</v>
      </c>
      <c r="R124" s="7">
        <v>47.0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Zay Flowers</v>
      </c>
      <c r="B125" s="7" t="str">
        <f>IFERROR(__xludf.DUMMYFUNCTION("INDEX(IFNA(REGEXEXTRACT(D125, ""([^ ]+)$"")))"),"BAL")</f>
        <v>BAL</v>
      </c>
      <c r="C125" s="7">
        <f>Pts_PA*G125+Pts_PC*H125+Pts_PY*I125+Pts_PTD*J125+Pts_PI*K125+Pts_P2*L125+Pts_RA*M125+Pts_RY*N125+Pts_RTD*O125+Pts_R2*P125+Pts_Res*Q125+Pts_ReY*R125+Pts_ReTD*S125+Pts_Re2*T125+Pts_FL*U125+Pts_FTD*V125</f>
        <v>8.1</v>
      </c>
      <c r="D125" s="7" t="s">
        <v>172</v>
      </c>
      <c r="E125" s="8" t="s">
        <v>33</v>
      </c>
      <c r="F125" s="9">
        <v>4.0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2.0</v>
      </c>
      <c r="N125" s="7">
        <v>14.0</v>
      </c>
      <c r="O125" s="7">
        <v>0.0</v>
      </c>
      <c r="P125" s="11">
        <v>0.0</v>
      </c>
      <c r="Q125" s="10">
        <v>6.0</v>
      </c>
      <c r="R125" s="7">
        <v>37.0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Daniel Jones</v>
      </c>
      <c r="B126" s="7" t="str">
        <f>IFERROR(__xludf.DUMMYFUNCTION("INDEX(IFNA(REGEXEXTRACT(D126, ""([^ ]+)$"")))"),"MIN")</f>
        <v>MIN</v>
      </c>
      <c r="C126" s="7">
        <f>Pts_PA*G126+Pts_PC*H126+Pts_PY*I126+Pts_PTD*J126+Pts_PI*K126+Pts_P2*L126+Pts_RA*M126+Pts_RY*N126+Pts_RTD*O126+Pts_R2*P126+Pts_Res*Q126+Pts_ReY*R126+Pts_ReTD*S126+Pts_Re2*T126+Pts_FL*U126+Pts_FTD*V126</f>
        <v>4.94</v>
      </c>
      <c r="D126" s="7" t="s">
        <v>173</v>
      </c>
      <c r="E126" s="10" t="s">
        <v>53</v>
      </c>
      <c r="F126" s="9">
        <v>4.0</v>
      </c>
      <c r="G126" s="10">
        <v>42.0</v>
      </c>
      <c r="H126" s="7">
        <v>22.0</v>
      </c>
      <c r="I126" s="7">
        <v>186.0</v>
      </c>
      <c r="J126" s="7">
        <v>0.0</v>
      </c>
      <c r="K126" s="7">
        <v>2.0</v>
      </c>
      <c r="L126" s="11">
        <v>0.0</v>
      </c>
      <c r="M126" s="10">
        <v>6.0</v>
      </c>
      <c r="N126" s="7">
        <v>15.0</v>
      </c>
      <c r="O126" s="7">
        <v>0.0</v>
      </c>
      <c r="P126" s="11">
        <v>0.0</v>
      </c>
      <c r="Q126" s="10">
        <v>0.0</v>
      </c>
      <c r="R126" s="7">
        <v>0.0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Kyle Juszczyk</v>
      </c>
      <c r="B127" s="7" t="str">
        <f>IFERROR(__xludf.DUMMYFUNCTION("INDEX(IFNA(REGEXEXTRACT(D127, ""([^ ]+)$"")))"),"SF")</f>
        <v>SF</v>
      </c>
      <c r="C127" s="7">
        <f>Pts_PA*G127+Pts_PC*H127+Pts_PY*I127+Pts_PTD*J127+Pts_PI*K127+Pts_P2*L127+Pts_RA*M127+Pts_RY*N127+Pts_RTD*O127+Pts_R2*P127+Pts_Res*Q127+Pts_ReY*R127+Pts_ReTD*S127+Pts_Re2*T127+Pts_FL*U127+Pts_FTD*V127</f>
        <v>5</v>
      </c>
      <c r="D127" s="7" t="s">
        <v>174</v>
      </c>
      <c r="E127" s="8" t="s">
        <v>42</v>
      </c>
      <c r="F127" s="9">
        <v>4.0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0.0</v>
      </c>
      <c r="N127" s="7">
        <v>0.0</v>
      </c>
      <c r="O127" s="7">
        <v>0.0</v>
      </c>
      <c r="P127" s="11">
        <v>0.0</v>
      </c>
      <c r="Q127" s="10">
        <v>2.0</v>
      </c>
      <c r="R127" s="7">
        <v>40.0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George Kittle</v>
      </c>
      <c r="B128" s="7" t="str">
        <f>IFERROR(__xludf.DUMMYFUNCTION("INDEX(IFNA(REGEXEXTRACT(D128, ""([^ ]+)$"")))"),"SF")</f>
        <v>SF</v>
      </c>
      <c r="C128" s="7">
        <f>Pts_PA*G128+Pts_PC*H128+Pts_PY*I128+Pts_PTD*J128+Pts_PI*K128+Pts_P2*L128+Pts_RA*M128+Pts_RY*N128+Pts_RTD*O128+Pts_R2*P128+Pts_Res*Q128+Pts_ReY*R128+Pts_ReTD*S128+Pts_Re2*T128+Pts_FL*U128+Pts_FTD*V128</f>
        <v>6</v>
      </c>
      <c r="D128" s="7" t="s">
        <v>175</v>
      </c>
      <c r="E128" s="8" t="s">
        <v>42</v>
      </c>
      <c r="F128" s="9">
        <v>4.0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0.0</v>
      </c>
      <c r="N128" s="7">
        <v>0.0</v>
      </c>
      <c r="O128" s="7">
        <v>0.0</v>
      </c>
      <c r="P128" s="11">
        <v>0.0</v>
      </c>
      <c r="Q128" s="10">
        <v>4.0</v>
      </c>
      <c r="R128" s="7">
        <v>40.0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Sam LaPorta</v>
      </c>
      <c r="B129" s="7" t="str">
        <f>IFERROR(__xludf.DUMMYFUNCTION("INDEX(IFNA(REGEXEXTRACT(D129, ""([^ ]+)$"")))"),"DET")</f>
        <v>DET</v>
      </c>
      <c r="C129" s="7">
        <f>Pts_PA*G129+Pts_PC*H129+Pts_PY*I129+Pts_PTD*J129+Pts_PI*K129+Pts_P2*L129+Pts_RA*M129+Pts_RY*N129+Pts_RTD*O129+Pts_R2*P129+Pts_Res*Q129+Pts_ReY*R129+Pts_ReTD*S129+Pts_Re2*T129+Pts_FL*U129+Pts_FTD*V129</f>
        <v>6.5</v>
      </c>
      <c r="D129" s="7" t="s">
        <v>176</v>
      </c>
      <c r="E129" s="8" t="s">
        <v>51</v>
      </c>
      <c r="F129" s="9">
        <v>4.0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4.0</v>
      </c>
      <c r="R129" s="7">
        <v>45.0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D.J. Moore</v>
      </c>
      <c r="B130" s="7" t="str">
        <f>IFERROR(__xludf.DUMMYFUNCTION("INDEX(IFNA(REGEXEXTRACT(D130, ""([^ ]+)$"")))"),"CHI")</f>
        <v>CHI</v>
      </c>
      <c r="C130" s="7">
        <f>Pts_PA*G130+Pts_PC*H130+Pts_PY*I130+Pts_PTD*J130+Pts_PI*K130+Pts_P2*L130+Pts_RA*M130+Pts_RY*N130+Pts_RTD*O130+Pts_R2*P130+Pts_Res*Q130+Pts_ReY*R130+Pts_ReTD*S130+Pts_Re2*T130+Pts_FL*U130+Pts_FTD*V130</f>
        <v>7.5</v>
      </c>
      <c r="D130" s="7" t="s">
        <v>177</v>
      </c>
      <c r="E130" s="8" t="s">
        <v>157</v>
      </c>
      <c r="F130" s="9">
        <v>4.0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1.0</v>
      </c>
      <c r="N130" s="7">
        <v>14.0</v>
      </c>
      <c r="O130" s="7">
        <v>0.0</v>
      </c>
      <c r="P130" s="11">
        <v>0.0</v>
      </c>
      <c r="Q130" s="10">
        <v>5.0</v>
      </c>
      <c r="R130" s="7">
        <v>36.0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David Njoku</v>
      </c>
      <c r="B131" s="7" t="str">
        <f>IFERROR(__xludf.DUMMYFUNCTION("INDEX(IFNA(REGEXEXTRACT(D131, ""([^ ]+)$"")))"),"CLE")</f>
        <v>CLE</v>
      </c>
      <c r="C131" s="7">
        <f>Pts_PA*G131+Pts_PC*H131+Pts_PY*I131+Pts_PTD*J131+Pts_PI*K131+Pts_P2*L131+Pts_RA*M131+Pts_RY*N131+Pts_RTD*O131+Pts_R2*P131+Pts_Res*Q131+Pts_ReY*R131+Pts_ReTD*S131+Pts_Re2*T131+Pts_FL*U131+Pts_FTD*V131</f>
        <v>6.4</v>
      </c>
      <c r="D131" s="7" t="s">
        <v>178</v>
      </c>
      <c r="E131" s="8" t="s">
        <v>89</v>
      </c>
      <c r="F131" s="9">
        <v>4.0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4.0</v>
      </c>
      <c r="R131" s="7">
        <v>44.0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Colby Parkinson</v>
      </c>
      <c r="B132" s="7" t="str">
        <f>IFERROR(__xludf.DUMMYFUNCTION("INDEX(IFNA(REGEXEXTRACT(D132, ""([^ ]+)$"")))"),"LA")</f>
        <v>LA</v>
      </c>
      <c r="C132" s="7">
        <f>Pts_PA*G132+Pts_PC*H132+Pts_PY*I132+Pts_PTD*J132+Pts_PI*K132+Pts_P2*L132+Pts_RA*M132+Pts_RY*N132+Pts_RTD*O132+Pts_R2*P132+Pts_Res*Q132+Pts_ReY*R132+Pts_ReTD*S132+Pts_Re2*T132+Pts_FL*U132+Pts_FTD*V132</f>
        <v>6.7</v>
      </c>
      <c r="D132" s="7" t="s">
        <v>179</v>
      </c>
      <c r="E132" s="8" t="s">
        <v>56</v>
      </c>
      <c r="F132" s="9">
        <v>4.0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4.0</v>
      </c>
      <c r="R132" s="7">
        <v>47.0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Josh Reynolds</v>
      </c>
      <c r="B133" s="7" t="str">
        <f>IFERROR(__xludf.DUMMYFUNCTION("INDEX(IFNA(REGEXEXTRACT(D133, ""([^ ]+)$"")))"),"JAX")</f>
        <v>JAX</v>
      </c>
      <c r="C133" s="7">
        <f>Pts_PA*G133+Pts_PC*H133+Pts_PY*I133+Pts_PTD*J133+Pts_PI*K133+Pts_P2*L133+Pts_RA*M133+Pts_RY*N133+Pts_RTD*O133+Pts_R2*P133+Pts_Res*Q133+Pts_ReY*R133+Pts_ReTD*S133+Pts_Re2*T133+Pts_FL*U133+Pts_FTD*V133</f>
        <v>7</v>
      </c>
      <c r="D133" s="7" t="s">
        <v>180</v>
      </c>
      <c r="E133" s="10" t="s">
        <v>112</v>
      </c>
      <c r="F133" s="9">
        <v>4.0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0.0</v>
      </c>
      <c r="N133" s="7">
        <v>0.0</v>
      </c>
      <c r="O133" s="7">
        <v>0.0</v>
      </c>
      <c r="P133" s="11">
        <v>0.0</v>
      </c>
      <c r="Q133" s="10">
        <v>5.0</v>
      </c>
      <c r="R133" s="7">
        <v>45.0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Demarcus Robinson</v>
      </c>
      <c r="B134" s="7" t="str">
        <f>IFERROR(__xludf.DUMMYFUNCTION("INDEX(IFNA(REGEXEXTRACT(D134, ""([^ ]+)$"")))"),"LA")</f>
        <v>LA</v>
      </c>
      <c r="C134" s="7">
        <f>Pts_PA*G134+Pts_PC*H134+Pts_PY*I134+Pts_PTD*J134+Pts_PI*K134+Pts_P2*L134+Pts_RA*M134+Pts_RY*N134+Pts_RTD*O134+Pts_R2*P134+Pts_Res*Q134+Pts_ReY*R134+Pts_ReTD*S134+Pts_Re2*T134+Pts_FL*U134+Pts_FTD*V134</f>
        <v>6.2</v>
      </c>
      <c r="D134" s="7" t="s">
        <v>181</v>
      </c>
      <c r="E134" s="10" t="s">
        <v>56</v>
      </c>
      <c r="F134" s="9">
        <v>4.0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4.0</v>
      </c>
      <c r="R134" s="7">
        <v>42.0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Devin Singletary</v>
      </c>
      <c r="B135" s="7" t="str">
        <f>IFERROR(__xludf.DUMMYFUNCTION("INDEX(IFNA(REGEXEXTRACT(D135, ""([^ ]+)$"")))"),"NYG")</f>
        <v>NYG</v>
      </c>
      <c r="C135" s="7">
        <f>Pts_PA*G135+Pts_PC*H135+Pts_PY*I135+Pts_PTD*J135+Pts_PI*K135+Pts_P2*L135+Pts_RA*M135+Pts_RY*N135+Pts_RTD*O135+Pts_R2*P135+Pts_Res*Q135+Pts_ReY*R135+Pts_ReTD*S135+Pts_Re2*T135+Pts_FL*U135+Pts_FTD*V135</f>
        <v>7.2</v>
      </c>
      <c r="D135" s="7" t="s">
        <v>182</v>
      </c>
      <c r="E135" s="8" t="s">
        <v>155</v>
      </c>
      <c r="F135" s="9">
        <v>4.0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10.0</v>
      </c>
      <c r="N135" s="7">
        <v>37.0</v>
      </c>
      <c r="O135" s="7">
        <v>0.0</v>
      </c>
      <c r="P135" s="11">
        <v>0.0</v>
      </c>
      <c r="Q135" s="10">
        <v>4.0</v>
      </c>
      <c r="R135" s="7">
        <v>15.0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Adam Thielen</v>
      </c>
      <c r="B136" s="7" t="str">
        <f>IFERROR(__xludf.DUMMYFUNCTION("INDEX(IFNA(REGEXEXTRACT(D136, ""([^ ]+)$"")))"),"CAR")</f>
        <v>CAR</v>
      </c>
      <c r="C136" s="7">
        <f>Pts_PA*G136+Pts_PC*H136+Pts_PY*I136+Pts_PTD*J136+Pts_PI*K136+Pts_P2*L136+Pts_RA*M136+Pts_RY*N136+Pts_RTD*O136+Pts_R2*P136+Pts_Res*Q136+Pts_ReY*R136+Pts_ReTD*S136+Pts_Re2*T136+Pts_FL*U136+Pts_FTD*V136</f>
        <v>6.4</v>
      </c>
      <c r="D136" s="7" t="s">
        <v>183</v>
      </c>
      <c r="E136" s="10" t="s">
        <v>129</v>
      </c>
      <c r="F136" s="9">
        <v>4.0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3.0</v>
      </c>
      <c r="R136" s="7">
        <v>49.0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Emanuel Wilson</v>
      </c>
      <c r="B137" s="7" t="str">
        <f>IFERROR(__xludf.DUMMYFUNCTION("INDEX(IFNA(REGEXEXTRACT(D137, ""([^ ]+)$"")))"),"GB")</f>
        <v>GB</v>
      </c>
      <c r="C137" s="7">
        <f>Pts_PA*G137+Pts_PC*H137+Pts_PY*I137+Pts_PTD*J137+Pts_PI*K137+Pts_P2*L137+Pts_RA*M137+Pts_RY*N137+Pts_RTD*O137+Pts_R2*P137+Pts_Res*Q137+Pts_ReY*R137+Pts_ReTD*S137+Pts_Re2*T137+Pts_FL*U137+Pts_FTD*V137</f>
        <v>5.8</v>
      </c>
      <c r="D137" s="7" t="s">
        <v>184</v>
      </c>
      <c r="E137" s="8" t="s">
        <v>27</v>
      </c>
      <c r="F137" s="9">
        <v>4.0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4.0</v>
      </c>
      <c r="N137" s="7">
        <v>46.0</v>
      </c>
      <c r="O137" s="7">
        <v>0.0</v>
      </c>
      <c r="P137" s="11">
        <v>0.0</v>
      </c>
      <c r="Q137" s="10">
        <v>2.0</v>
      </c>
      <c r="R137" s="7">
        <v>2.0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Jordan Addison</v>
      </c>
      <c r="B138" s="7" t="str">
        <f>IFERROR(__xludf.DUMMYFUNCTION("INDEX(IFNA(REGEXEXTRACT(D138, ""([^ ]+)$"")))"),"MIN")</f>
        <v>MIN</v>
      </c>
      <c r="C138" s="7">
        <f>Pts_PA*G138+Pts_PC*H138+Pts_PY*I138+Pts_PTD*J138+Pts_PI*K138+Pts_P2*L138+Pts_RA*M138+Pts_RY*N138+Pts_RTD*O138+Pts_R2*P138+Pts_Res*Q138+Pts_ReY*R138+Pts_ReTD*S138+Pts_Re2*T138+Pts_FL*U138+Pts_FTD*V138</f>
        <v>5</v>
      </c>
      <c r="D138" s="7" t="s">
        <v>185</v>
      </c>
      <c r="E138" s="10" t="s">
        <v>53</v>
      </c>
      <c r="F138" s="9">
        <v>3.0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3.0</v>
      </c>
      <c r="R138" s="7">
        <v>35.0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Ty Chandler</v>
      </c>
      <c r="B139" s="7" t="str">
        <f>IFERROR(__xludf.DUMMYFUNCTION("INDEX(IFNA(REGEXEXTRACT(D139, ""([^ ]+)$"")))"),"MIN")</f>
        <v>MIN</v>
      </c>
      <c r="C139" s="7">
        <f>Pts_PA*G139+Pts_PC*H139+Pts_PY*I139+Pts_PTD*J139+Pts_PI*K139+Pts_P2*L139+Pts_RA*M139+Pts_RY*N139+Pts_RTD*O139+Pts_R2*P139+Pts_Res*Q139+Pts_ReY*R139+Pts_ReTD*S139+Pts_Re2*T139+Pts_FL*U139+Pts_FTD*V139</f>
        <v>5.7</v>
      </c>
      <c r="D139" s="7" t="s">
        <v>186</v>
      </c>
      <c r="E139" s="10" t="s">
        <v>53</v>
      </c>
      <c r="F139" s="9">
        <v>3.0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8.0</v>
      </c>
      <c r="N139" s="7">
        <v>17.0</v>
      </c>
      <c r="O139" s="7">
        <v>0.0</v>
      </c>
      <c r="P139" s="11">
        <v>0.0</v>
      </c>
      <c r="Q139" s="10">
        <v>3.0</v>
      </c>
      <c r="R139" s="7">
        <v>25.0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Dallas Goedert</v>
      </c>
      <c r="B140" s="7" t="str">
        <f>IFERROR(__xludf.DUMMYFUNCTION("INDEX(IFNA(REGEXEXTRACT(D140, ""([^ ]+)$"")))"),"PHI")</f>
        <v>PHI</v>
      </c>
      <c r="C140" s="7">
        <f>Pts_PA*G140+Pts_PC*H140+Pts_PY*I140+Pts_PTD*J140+Pts_PI*K140+Pts_P2*L140+Pts_RA*M140+Pts_RY*N140+Pts_RTD*O140+Pts_R2*P140+Pts_Res*Q140+Pts_ReY*R140+Pts_ReTD*S140+Pts_Re2*T140+Pts_FL*U140+Pts_FTD*V140</f>
        <v>5.1</v>
      </c>
      <c r="D140" s="7" t="s">
        <v>187</v>
      </c>
      <c r="E140" s="8" t="s">
        <v>23</v>
      </c>
      <c r="F140" s="9">
        <v>3.0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4.0</v>
      </c>
      <c r="R140" s="7">
        <v>31.0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Noah Gray</v>
      </c>
      <c r="B141" s="7" t="str">
        <f>IFERROR(__xludf.DUMMYFUNCTION("INDEX(IFNA(REGEXEXTRACT(D141, ""([^ ]+)$"")))"),"KC")</f>
        <v>KC</v>
      </c>
      <c r="C141" s="7">
        <f>Pts_PA*G141+Pts_PC*H141+Pts_PY*I141+Pts_PTD*J141+Pts_PI*K141+Pts_P2*L141+Pts_RA*M141+Pts_RY*N141+Pts_RTD*O141+Pts_R2*P141+Pts_Res*Q141+Pts_ReY*R141+Pts_ReTD*S141+Pts_Re2*T141+Pts_FL*U141+Pts_FTD*V141</f>
        <v>5.2</v>
      </c>
      <c r="D141" s="7" t="s">
        <v>188</v>
      </c>
      <c r="E141" s="8" t="s">
        <v>61</v>
      </c>
      <c r="F141" s="9">
        <v>3.0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0.0</v>
      </c>
      <c r="N141" s="7">
        <v>0.0</v>
      </c>
      <c r="O141" s="7">
        <v>0.0</v>
      </c>
      <c r="P141" s="11">
        <v>0.0</v>
      </c>
      <c r="Q141" s="10">
        <v>3.0</v>
      </c>
      <c r="R141" s="7">
        <v>37.0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Taysom Hill</v>
      </c>
      <c r="B142" s="7" t="str">
        <f>IFERROR(__xludf.DUMMYFUNCTION("INDEX(IFNA(REGEXEXTRACT(D142, ""([^ ]+)$"")))"),"NO")</f>
        <v>NO</v>
      </c>
      <c r="C142" s="7">
        <f>Pts_PA*G142+Pts_PC*H142+Pts_PY*I142+Pts_PTD*J142+Pts_PI*K142+Pts_P2*L142+Pts_RA*M142+Pts_RY*N142+Pts_RTD*O142+Pts_R2*P142+Pts_Res*Q142+Pts_ReY*R142+Pts_ReTD*S142+Pts_Re2*T142+Pts_FL*U142+Pts_FTD*V142</f>
        <v>4.1</v>
      </c>
      <c r="D142" s="7" t="s">
        <v>189</v>
      </c>
      <c r="E142" s="8" t="s">
        <v>29</v>
      </c>
      <c r="F142" s="9">
        <v>3.0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5.0</v>
      </c>
      <c r="N142" s="7">
        <v>35.0</v>
      </c>
      <c r="O142" s="7">
        <v>0.0</v>
      </c>
      <c r="P142" s="11">
        <v>0.0</v>
      </c>
      <c r="Q142" s="10">
        <v>1.0</v>
      </c>
      <c r="R142" s="7">
        <v>1.0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Austin Hooper</v>
      </c>
      <c r="B143" s="7" t="str">
        <f>IFERROR(__xludf.DUMMYFUNCTION("INDEX(IFNA(REGEXEXTRACT(D143, ""([^ ]+)$"")))"),"NE")</f>
        <v>NE</v>
      </c>
      <c r="C143" s="7">
        <f>Pts_PA*G143+Pts_PC*H143+Pts_PY*I143+Pts_PTD*J143+Pts_PI*K143+Pts_P2*L143+Pts_RA*M143+Pts_RY*N143+Pts_RTD*O143+Pts_R2*P143+Pts_Res*Q143+Pts_ReY*R143+Pts_ReTD*S143+Pts_Re2*T143+Pts_FL*U143+Pts_FTD*V143</f>
        <v>4.1</v>
      </c>
      <c r="D143" s="7" t="s">
        <v>190</v>
      </c>
      <c r="E143" s="8" t="s">
        <v>59</v>
      </c>
      <c r="F143" s="9">
        <v>3.0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0.0</v>
      </c>
      <c r="N143" s="7">
        <v>0.0</v>
      </c>
      <c r="O143" s="7">
        <v>0.0</v>
      </c>
      <c r="P143" s="11">
        <v>0.0</v>
      </c>
      <c r="Q143" s="10">
        <v>2.0</v>
      </c>
      <c r="R143" s="7">
        <v>31.0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Hayden Hurst</v>
      </c>
      <c r="B144" s="7" t="str">
        <f>IFERROR(__xludf.DUMMYFUNCTION("INDEX(IFNA(REGEXEXTRACT(D144, ""([^ ]+)$"")))"),"LAC")</f>
        <v>LAC</v>
      </c>
      <c r="C144" s="7">
        <f>Pts_PA*G144+Pts_PC*H144+Pts_PY*I144+Pts_PTD*J144+Pts_PI*K144+Pts_P2*L144+Pts_RA*M144+Pts_RY*N144+Pts_RTD*O144+Pts_R2*P144+Pts_Res*Q144+Pts_ReY*R144+Pts_ReTD*S144+Pts_Re2*T144+Pts_FL*U144+Pts_FTD*V144</f>
        <v>4.3</v>
      </c>
      <c r="D144" s="7" t="s">
        <v>191</v>
      </c>
      <c r="E144" s="8" t="s">
        <v>46</v>
      </c>
      <c r="F144" s="9">
        <v>3.0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0.0</v>
      </c>
      <c r="N144" s="7">
        <v>0.0</v>
      </c>
      <c r="O144" s="7">
        <v>0.0</v>
      </c>
      <c r="P144" s="11">
        <v>0.0</v>
      </c>
      <c r="Q144" s="10">
        <v>2.0</v>
      </c>
      <c r="R144" s="7">
        <v>33.0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Quentin Johnston</v>
      </c>
      <c r="B145" s="7" t="str">
        <f>IFERROR(__xludf.DUMMYFUNCTION("INDEX(IFNA(REGEXEXTRACT(D145, ""([^ ]+)$"")))"),"LAC")</f>
        <v>LAC</v>
      </c>
      <c r="C145" s="7">
        <f>Pts_PA*G145+Pts_PC*H145+Pts_PY*I145+Pts_PTD*J145+Pts_PI*K145+Pts_P2*L145+Pts_RA*M145+Pts_RY*N145+Pts_RTD*O145+Pts_R2*P145+Pts_Res*Q145+Pts_ReY*R145+Pts_ReTD*S145+Pts_Re2*T145+Pts_FL*U145+Pts_FTD*V145</f>
        <v>5.3</v>
      </c>
      <c r="D145" s="7" t="s">
        <v>192</v>
      </c>
      <c r="E145" s="10" t="s">
        <v>46</v>
      </c>
      <c r="F145" s="9">
        <v>3.0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3.0</v>
      </c>
      <c r="R145" s="7">
        <v>38.0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Travis Kelce</v>
      </c>
      <c r="B146" s="7" t="str">
        <f>IFERROR(__xludf.DUMMYFUNCTION("INDEX(IFNA(REGEXEXTRACT(D146, ""([^ ]+)$"")))"),"KC")</f>
        <v>KC</v>
      </c>
      <c r="C146" s="7">
        <f>Pts_PA*G146+Pts_PC*H146+Pts_PY*I146+Pts_PTD*J146+Pts_PI*K146+Pts_P2*L146+Pts_RA*M146+Pts_RY*N146+Pts_RTD*O146+Pts_R2*P146+Pts_Res*Q146+Pts_ReY*R146+Pts_ReTD*S146+Pts_Re2*T146+Pts_FL*U146+Pts_FTD*V146</f>
        <v>4.9</v>
      </c>
      <c r="D146" s="7" t="s">
        <v>193</v>
      </c>
      <c r="E146" s="10" t="s">
        <v>61</v>
      </c>
      <c r="F146" s="9">
        <v>3.0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0.0</v>
      </c>
      <c r="N146" s="7">
        <v>0.0</v>
      </c>
      <c r="O146" s="7">
        <v>0.0</v>
      </c>
      <c r="P146" s="11">
        <v>0.0</v>
      </c>
      <c r="Q146" s="10">
        <v>3.0</v>
      </c>
      <c r="R146" s="7">
        <v>34.0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Christian Kirk</v>
      </c>
      <c r="B147" s="7" t="str">
        <f>IFERROR(__xludf.DUMMYFUNCTION("INDEX(IFNA(REGEXEXTRACT(D147, ""([^ ]+)$"")))"),"JAX")</f>
        <v>JAX</v>
      </c>
      <c r="C147" s="7">
        <f>Pts_PA*G147+Pts_PC*H147+Pts_PY*I147+Pts_PTD*J147+Pts_PI*K147+Pts_P2*L147+Pts_RA*M147+Pts_RY*N147+Pts_RTD*O147+Pts_R2*P147+Pts_Res*Q147+Pts_ReY*R147+Pts_ReTD*S147+Pts_Re2*T147+Pts_FL*U147+Pts_FTD*V147</f>
        <v>3.5</v>
      </c>
      <c r="D147" s="7" t="s">
        <v>194</v>
      </c>
      <c r="E147" s="8" t="s">
        <v>92</v>
      </c>
      <c r="F147" s="9">
        <v>3.0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1.0</v>
      </c>
      <c r="R147" s="7">
        <v>30.0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Tucker Kraft</v>
      </c>
      <c r="B148" s="7" t="str">
        <f>IFERROR(__xludf.DUMMYFUNCTION("INDEX(IFNA(REGEXEXTRACT(D148, ""([^ ]+)$"")))"),"GB")</f>
        <v>GB</v>
      </c>
      <c r="C148" s="7">
        <f>Pts_PA*G148+Pts_PC*H148+Pts_PY*I148+Pts_PTD*J148+Pts_PI*K148+Pts_P2*L148+Pts_RA*M148+Pts_RY*N148+Pts_RTD*O148+Pts_R2*P148+Pts_Res*Q148+Pts_ReY*R148+Pts_ReTD*S148+Pts_Re2*T148+Pts_FL*U148+Pts_FTD*V148</f>
        <v>4.7</v>
      </c>
      <c r="D148" s="7" t="s">
        <v>195</v>
      </c>
      <c r="E148" s="10" t="s">
        <v>27</v>
      </c>
      <c r="F148" s="9">
        <v>3.0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0.0</v>
      </c>
      <c r="N148" s="7">
        <v>0.0</v>
      </c>
      <c r="O148" s="7">
        <v>0.0</v>
      </c>
      <c r="P148" s="11">
        <v>0.0</v>
      </c>
      <c r="Q148" s="10">
        <v>2.0</v>
      </c>
      <c r="R148" s="7">
        <v>37.0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Xavier Legette</v>
      </c>
      <c r="B149" s="7" t="str">
        <f>IFERROR(__xludf.DUMMYFUNCTION("INDEX(IFNA(REGEXEXTRACT(D149, ""([^ ]+)$"")))"),"CAR")</f>
        <v>CAR</v>
      </c>
      <c r="C149" s="7">
        <f>Pts_PA*G149+Pts_PC*H149+Pts_PY*I149+Pts_PTD*J149+Pts_PI*K149+Pts_P2*L149+Pts_RA*M149+Pts_RY*N149+Pts_RTD*O149+Pts_R2*P149+Pts_Res*Q149+Pts_ReY*R149+Pts_ReTD*S149+Pts_Re2*T149+Pts_FL*U149+Pts_FTD*V149</f>
        <v>5.5</v>
      </c>
      <c r="D149" s="7" t="s">
        <v>196</v>
      </c>
      <c r="E149" s="8" t="s">
        <v>129</v>
      </c>
      <c r="F149" s="9">
        <v>3.0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4.0</v>
      </c>
      <c r="R149" s="7">
        <v>35.0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Trey McBride</v>
      </c>
      <c r="B150" s="7" t="str">
        <f>IFERROR(__xludf.DUMMYFUNCTION("INDEX(IFNA(REGEXEXTRACT(D150, ""([^ ]+)$"")))"),"ARI")</f>
        <v>ARI</v>
      </c>
      <c r="C150" s="7">
        <f>Pts_PA*G150+Pts_PC*H150+Pts_PY*I150+Pts_PTD*J150+Pts_PI*K150+Pts_P2*L150+Pts_RA*M150+Pts_RY*N150+Pts_RTD*O150+Pts_R2*P150+Pts_Res*Q150+Pts_ReY*R150+Pts_ReTD*S150+Pts_Re2*T150+Pts_FL*U150+Pts_FTD*V150</f>
        <v>5.5</v>
      </c>
      <c r="D150" s="7" t="s">
        <v>197</v>
      </c>
      <c r="E150" s="8" t="s">
        <v>65</v>
      </c>
      <c r="F150" s="9">
        <v>3.0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5.0</v>
      </c>
      <c r="R150" s="7">
        <v>30.0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Jonathan Mingo</v>
      </c>
      <c r="B151" s="7" t="str">
        <f>IFERROR(__xludf.DUMMYFUNCTION("INDEX(IFNA(REGEXEXTRACT(D151, ""([^ ]+)$"")))"),"DAL")</f>
        <v>DAL</v>
      </c>
      <c r="C151" s="7">
        <f>Pts_PA*G151+Pts_PC*H151+Pts_PY*I151+Pts_PTD*J151+Pts_PI*K151+Pts_P2*L151+Pts_RA*M151+Pts_RY*N151+Pts_RTD*O151+Pts_R2*P151+Pts_Res*Q151+Pts_ReY*R151+Pts_ReTD*S151+Pts_Re2*T151+Pts_FL*U151+Pts_FTD*V151</f>
        <v>3.3</v>
      </c>
      <c r="D151" s="7" t="s">
        <v>198</v>
      </c>
      <c r="E151" s="10" t="s">
        <v>129</v>
      </c>
      <c r="F151" s="9">
        <v>3.0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1.0</v>
      </c>
      <c r="N151" s="7">
        <v>3.0</v>
      </c>
      <c r="O151" s="7">
        <v>0.0</v>
      </c>
      <c r="P151" s="11">
        <v>0.0</v>
      </c>
      <c r="Q151" s="10">
        <v>2.0</v>
      </c>
      <c r="R151" s="7">
        <v>40.0</v>
      </c>
      <c r="S151" s="7">
        <v>0.0</v>
      </c>
      <c r="T151" s="11">
        <v>0.0</v>
      </c>
      <c r="U151" s="10">
        <v>1.0</v>
      </c>
      <c r="V151" s="11">
        <v>0.0</v>
      </c>
    </row>
    <row r="152">
      <c r="A152" s="7" t="str">
        <f t="shared" si="1"/>
        <v>Puka Nacua</v>
      </c>
      <c r="B152" s="7" t="str">
        <f>IFERROR(__xludf.DUMMYFUNCTION("INDEX(IFNA(REGEXEXTRACT(D152, ""([^ ]+)$"")))"),"LA")</f>
        <v>LA</v>
      </c>
      <c r="C152" s="7">
        <f>Pts_PA*G152+Pts_PC*H152+Pts_PY*I152+Pts_PTD*J152+Pts_PI*K152+Pts_P2*L152+Pts_RA*M152+Pts_RY*N152+Pts_RTD*O152+Pts_R2*P152+Pts_Res*Q152+Pts_ReY*R152+Pts_ReTD*S152+Pts_Re2*T152+Pts_FL*U152+Pts_FTD*V152</f>
        <v>6.2</v>
      </c>
      <c r="D152" s="7" t="s">
        <v>199</v>
      </c>
      <c r="E152" s="10" t="s">
        <v>56</v>
      </c>
      <c r="F152" s="9">
        <v>3.0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1.0</v>
      </c>
      <c r="N152" s="7">
        <v>7.0</v>
      </c>
      <c r="O152" s="7">
        <v>0.0</v>
      </c>
      <c r="P152" s="11">
        <v>0.0</v>
      </c>
      <c r="Q152" s="10">
        <v>4.0</v>
      </c>
      <c r="R152" s="7">
        <v>35.0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Michael Pittman</v>
      </c>
      <c r="B153" s="7" t="str">
        <f>IFERROR(__xludf.DUMMYFUNCTION("INDEX(IFNA(REGEXEXTRACT(D153, ""([^ ]+)$"")))"),"IND")</f>
        <v>IND</v>
      </c>
      <c r="C153" s="7">
        <f>Pts_PA*G153+Pts_PC*H153+Pts_PY*I153+Pts_PTD*J153+Pts_PI*K153+Pts_P2*L153+Pts_RA*M153+Pts_RY*N153+Pts_RTD*O153+Pts_R2*P153+Pts_Res*Q153+Pts_ReY*R153+Pts_ReTD*S153+Pts_Re2*T153+Pts_FL*U153+Pts_FTD*V153</f>
        <v>5.1</v>
      </c>
      <c r="D153" s="7" t="s">
        <v>200</v>
      </c>
      <c r="E153" s="8" t="s">
        <v>25</v>
      </c>
      <c r="F153" s="9">
        <v>3.0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0.0</v>
      </c>
      <c r="N153" s="7">
        <v>0.0</v>
      </c>
      <c r="O153" s="7">
        <v>0.0</v>
      </c>
      <c r="P153" s="11">
        <v>0.0</v>
      </c>
      <c r="Q153" s="10">
        <v>4.0</v>
      </c>
      <c r="R153" s="7">
        <v>31.0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Tyjae Spears</v>
      </c>
      <c r="B154" s="7" t="str">
        <f>IFERROR(__xludf.DUMMYFUNCTION("INDEX(IFNA(REGEXEXTRACT(D154, ""([^ ]+)$"")))"),"TEN")</f>
        <v>TEN</v>
      </c>
      <c r="C154" s="7">
        <f>Pts_PA*G154+Pts_PC*H154+Pts_PY*I154+Pts_PTD*J154+Pts_PI*K154+Pts_P2*L154+Pts_RA*M154+Pts_RY*N154+Pts_RTD*O154+Pts_R2*P154+Pts_Res*Q154+Pts_ReY*R154+Pts_ReTD*S154+Pts_Re2*T154+Pts_FL*U154+Pts_FTD*V154</f>
        <v>5.2</v>
      </c>
      <c r="D154" s="7" t="s">
        <v>201</v>
      </c>
      <c r="E154" s="8" t="s">
        <v>76</v>
      </c>
      <c r="F154" s="9">
        <v>3.0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4.0</v>
      </c>
      <c r="N154" s="7">
        <v>21.0</v>
      </c>
      <c r="O154" s="7">
        <v>0.0</v>
      </c>
      <c r="P154" s="11">
        <v>0.0</v>
      </c>
      <c r="Q154" s="10">
        <v>4.0</v>
      </c>
      <c r="R154" s="7">
        <v>11.0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Pierre Strong</v>
      </c>
      <c r="B155" s="7" t="str">
        <f>IFERROR(__xludf.DUMMYFUNCTION("INDEX(IFNA(REGEXEXTRACT(D155, ""([^ ]+)$"")))"),"CLE")</f>
        <v>CLE</v>
      </c>
      <c r="C155" s="7">
        <f>Pts_PA*G155+Pts_PC*H155+Pts_PY*I155+Pts_PTD*J155+Pts_PI*K155+Pts_P2*L155+Pts_RA*M155+Pts_RY*N155+Pts_RTD*O155+Pts_R2*P155+Pts_Res*Q155+Pts_ReY*R155+Pts_ReTD*S155+Pts_Re2*T155+Pts_FL*U155+Pts_FTD*V155</f>
        <v>4</v>
      </c>
      <c r="D155" s="7" t="s">
        <v>202</v>
      </c>
      <c r="E155" s="10" t="s">
        <v>89</v>
      </c>
      <c r="F155" s="9">
        <v>3.0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2.0</v>
      </c>
      <c r="N155" s="7">
        <v>10.0</v>
      </c>
      <c r="O155" s="7">
        <v>0.0</v>
      </c>
      <c r="P155" s="11">
        <v>0.0</v>
      </c>
      <c r="Q155" s="10">
        <v>2.0</v>
      </c>
      <c r="R155" s="7">
        <v>20.0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Courtland Sutton</v>
      </c>
      <c r="B156" s="7" t="str">
        <f>IFERROR(__xludf.DUMMYFUNCTION("INDEX(IFNA(REGEXEXTRACT(D156, ""([^ ]+)$"")))"),"DEN")</f>
        <v>DEN</v>
      </c>
      <c r="C156" s="7">
        <f>Pts_PA*G156+Pts_PC*H156+Pts_PY*I156+Pts_PTD*J156+Pts_PI*K156+Pts_P2*L156+Pts_RA*M156+Pts_RY*N156+Pts_RTD*O156+Pts_R2*P156+Pts_Res*Q156+Pts_ReY*R156+Pts_ReTD*S156+Pts_Re2*T156+Pts_FL*U156+Pts_FTD*V156</f>
        <v>5.8</v>
      </c>
      <c r="D156" s="7" t="s">
        <v>203</v>
      </c>
      <c r="E156" s="10" t="s">
        <v>112</v>
      </c>
      <c r="F156" s="9">
        <v>3.0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4.0</v>
      </c>
      <c r="R156" s="7">
        <v>38.0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Devaughn Vele</v>
      </c>
      <c r="B157" s="7" t="str">
        <f>IFERROR(__xludf.DUMMYFUNCTION("INDEX(IFNA(REGEXEXTRACT(D157, ""([^ ]+)$"")))"),"DEN")</f>
        <v>DEN</v>
      </c>
      <c r="C157" s="7">
        <f>Pts_PA*G157+Pts_PC*H157+Pts_PY*I157+Pts_PTD*J157+Pts_PI*K157+Pts_P2*L157+Pts_RA*M157+Pts_RY*N157+Pts_RTD*O157+Pts_R2*P157+Pts_Res*Q157+Pts_ReY*R157+Pts_ReTD*S157+Pts_Re2*T157+Pts_FL*U157+Pts_FTD*V157</f>
        <v>7.9</v>
      </c>
      <c r="D157" s="7" t="s">
        <v>204</v>
      </c>
      <c r="E157" s="8" t="s">
        <v>112</v>
      </c>
      <c r="F157" s="9">
        <v>3.0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8.0</v>
      </c>
      <c r="R157" s="7">
        <v>39.0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Zamir White</v>
      </c>
      <c r="B158" s="7" t="str">
        <f>IFERROR(__xludf.DUMMYFUNCTION("INDEX(IFNA(REGEXEXTRACT(D158, ""([^ ]+)$"")))"),"LV")</f>
        <v>LV</v>
      </c>
      <c r="C158" s="7">
        <f>Pts_PA*G158+Pts_PC*H158+Pts_PY*I158+Pts_PTD*J158+Pts_PI*K158+Pts_P2*L158+Pts_RA*M158+Pts_RY*N158+Pts_RTD*O158+Pts_R2*P158+Pts_Res*Q158+Pts_ReY*R158+Pts_ReTD*S158+Pts_Re2*T158+Pts_FL*U158+Pts_FTD*V158</f>
        <v>3.6</v>
      </c>
      <c r="D158" s="7" t="s">
        <v>205</v>
      </c>
      <c r="E158" s="8" t="s">
        <v>82</v>
      </c>
      <c r="F158" s="9">
        <v>3.0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13.0</v>
      </c>
      <c r="N158" s="7">
        <v>44.0</v>
      </c>
      <c r="O158" s="7">
        <v>0.0</v>
      </c>
      <c r="P158" s="11">
        <v>0.0</v>
      </c>
      <c r="Q158" s="10">
        <v>2.0</v>
      </c>
      <c r="R158" s="7">
        <v>2.0</v>
      </c>
      <c r="S158" s="7">
        <v>0.0</v>
      </c>
      <c r="T158" s="11">
        <v>0.0</v>
      </c>
      <c r="U158" s="10">
        <v>1.0</v>
      </c>
      <c r="V158" s="11">
        <v>0.0</v>
      </c>
    </row>
    <row r="159">
      <c r="A159" s="7" t="str">
        <f t="shared" si="1"/>
        <v>Brandon Aiyuk</v>
      </c>
      <c r="B159" s="7" t="str">
        <f>IFERROR(__xludf.DUMMYFUNCTION("INDEX(IFNA(REGEXEXTRACT(D159, ""([^ ]+)$"")))"),"SF")</f>
        <v>SF</v>
      </c>
      <c r="C159" s="7">
        <f>Pts_PA*G159+Pts_PC*H159+Pts_PY*I159+Pts_PTD*J159+Pts_PI*K159+Pts_P2*L159+Pts_RA*M159+Pts_RY*N159+Pts_RTD*O159+Pts_R2*P159+Pts_Res*Q159+Pts_ReY*R159+Pts_ReTD*S159+Pts_Re2*T159+Pts_FL*U159+Pts_FTD*V159</f>
        <v>3.8</v>
      </c>
      <c r="D159" s="7" t="s">
        <v>206</v>
      </c>
      <c r="E159" s="8" t="s">
        <v>42</v>
      </c>
      <c r="F159" s="9">
        <v>2.0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0.0</v>
      </c>
      <c r="N159" s="7">
        <v>0.0</v>
      </c>
      <c r="O159" s="7">
        <v>0.0</v>
      </c>
      <c r="P159" s="11">
        <v>0.0</v>
      </c>
      <c r="Q159" s="10">
        <v>2.0</v>
      </c>
      <c r="R159" s="7">
        <v>28.0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Jordan Akins</v>
      </c>
      <c r="B160" s="7" t="str">
        <f>IFERROR(__xludf.DUMMYFUNCTION("INDEX(IFNA(REGEXEXTRACT(D160, ""([^ ]+)$"")))"),"CLE")</f>
        <v>CLE</v>
      </c>
      <c r="C160" s="7">
        <f>Pts_PA*G160+Pts_PC*H160+Pts_PY*I160+Pts_PTD*J160+Pts_PI*K160+Pts_P2*L160+Pts_RA*M160+Pts_RY*N160+Pts_RTD*O160+Pts_R2*P160+Pts_Res*Q160+Pts_ReY*R160+Pts_ReTD*S160+Pts_Re2*T160+Pts_FL*U160+Pts_FTD*V160</f>
        <v>4.2</v>
      </c>
      <c r="D160" s="7" t="s">
        <v>207</v>
      </c>
      <c r="E160" s="10" t="s">
        <v>89</v>
      </c>
      <c r="F160" s="9">
        <v>2.0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3.0</v>
      </c>
      <c r="R160" s="7">
        <v>27.0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Keenan Allen</v>
      </c>
      <c r="B161" s="7" t="str">
        <f>IFERROR(__xludf.DUMMYFUNCTION("INDEX(IFNA(REGEXEXTRACT(D161, ""([^ ]+)$"")))"),"CHI")</f>
        <v>CHI</v>
      </c>
      <c r="C161" s="7">
        <f>Pts_PA*G161+Pts_PC*H161+Pts_PY*I161+Pts_PTD*J161+Pts_PI*K161+Pts_P2*L161+Pts_RA*M161+Pts_RY*N161+Pts_RTD*O161+Pts_R2*P161+Pts_Res*Q161+Pts_ReY*R161+Pts_ReTD*S161+Pts_Re2*T161+Pts_FL*U161+Pts_FTD*V161</f>
        <v>4.9</v>
      </c>
      <c r="D161" s="7" t="s">
        <v>208</v>
      </c>
      <c r="E161" s="10" t="s">
        <v>157</v>
      </c>
      <c r="F161" s="9">
        <v>2.0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4.0</v>
      </c>
      <c r="R161" s="7">
        <v>29.0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Tyler Allgeier</v>
      </c>
      <c r="B162" s="7" t="str">
        <f>IFERROR(__xludf.DUMMYFUNCTION("INDEX(IFNA(REGEXEXTRACT(D162, ""([^ ]+)$"")))"),"ATL")</f>
        <v>ATL</v>
      </c>
      <c r="C162" s="7">
        <f>Pts_PA*G162+Pts_PC*H162+Pts_PY*I162+Pts_PTD*J162+Pts_PI*K162+Pts_P2*L162+Pts_RA*M162+Pts_RY*N162+Pts_RTD*O162+Pts_R2*P162+Pts_Res*Q162+Pts_ReY*R162+Pts_ReTD*S162+Pts_Re2*T162+Pts_FL*U162+Pts_FTD*V162</f>
        <v>2.1</v>
      </c>
      <c r="D162" s="7" t="s">
        <v>209</v>
      </c>
      <c r="E162" s="10" t="s">
        <v>116</v>
      </c>
      <c r="F162" s="9">
        <v>2.0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3.0</v>
      </c>
      <c r="N162" s="7">
        <v>21.0</v>
      </c>
      <c r="O162" s="7">
        <v>0.0</v>
      </c>
      <c r="P162" s="11">
        <v>0.0</v>
      </c>
      <c r="Q162" s="10">
        <v>0.0</v>
      </c>
      <c r="R162" s="7">
        <v>0.0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Chase Brown</v>
      </c>
      <c r="B163" s="7" t="str">
        <f>IFERROR(__xludf.DUMMYFUNCTION("INDEX(IFNA(REGEXEXTRACT(D163, ""([^ ]+)$"")))"),"CIN")</f>
        <v>CIN</v>
      </c>
      <c r="C163" s="7">
        <f>Pts_PA*G163+Pts_PC*H163+Pts_PY*I163+Pts_PTD*J163+Pts_PI*K163+Pts_P2*L163+Pts_RA*M163+Pts_RY*N163+Pts_RTD*O163+Pts_R2*P163+Pts_Res*Q163+Pts_ReY*R163+Pts_ReTD*S163+Pts_Re2*T163+Pts_FL*U163+Pts_FTD*V163</f>
        <v>3.8</v>
      </c>
      <c r="D163" s="7" t="s">
        <v>210</v>
      </c>
      <c r="E163" s="8" t="s">
        <v>101</v>
      </c>
      <c r="F163" s="9">
        <v>2.0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3.0</v>
      </c>
      <c r="N163" s="7">
        <v>11.0</v>
      </c>
      <c r="O163" s="7">
        <v>0.0</v>
      </c>
      <c r="P163" s="11">
        <v>0.0</v>
      </c>
      <c r="Q163" s="10">
        <v>3.0</v>
      </c>
      <c r="R163" s="7">
        <v>12.0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Re'Mahn Davis</v>
      </c>
      <c r="B164" s="7" t="str">
        <f>IFERROR(__xludf.DUMMYFUNCTION("INDEX(IFNA(REGEXEXTRACT(D164, ""([^ ]+)$"")))"),"BUF")</f>
        <v>BUF</v>
      </c>
      <c r="C164" s="7">
        <f>Pts_PA*G164+Pts_PC*H164+Pts_PY*I164+Pts_PTD*J164+Pts_PI*K164+Pts_P2*L164+Pts_RA*M164+Pts_RY*N164+Pts_RTD*O164+Pts_R2*P164+Pts_Res*Q164+Pts_ReY*R164+Pts_ReTD*S164+Pts_Re2*T164+Pts_FL*U164+Pts_FTD*V164</f>
        <v>3.2</v>
      </c>
      <c r="D164" s="7" t="s">
        <v>211</v>
      </c>
      <c r="E164" s="8" t="s">
        <v>21</v>
      </c>
      <c r="F164" s="9">
        <v>2.0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3.0</v>
      </c>
      <c r="N164" s="7">
        <v>13.0</v>
      </c>
      <c r="O164" s="7">
        <v>0.0</v>
      </c>
      <c r="P164" s="11">
        <v>0.0</v>
      </c>
      <c r="Q164" s="10">
        <v>1.0</v>
      </c>
      <c r="R164" s="7">
        <v>14.0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Emari Demercado</v>
      </c>
      <c r="B165" s="7" t="str">
        <f>IFERROR(__xludf.DUMMYFUNCTION("INDEX(IFNA(REGEXEXTRACT(D165, ""([^ ]+)$"")))"),"ARI")</f>
        <v>ARI</v>
      </c>
      <c r="C165" s="7">
        <f>Pts_PA*G165+Pts_PC*H165+Pts_PY*I165+Pts_PTD*J165+Pts_PI*K165+Pts_P2*L165+Pts_RA*M165+Pts_RY*N165+Pts_RTD*O165+Pts_R2*P165+Pts_Res*Q165+Pts_ReY*R165+Pts_ReTD*S165+Pts_Re2*T165+Pts_FL*U165+Pts_FTD*V165</f>
        <v>3.6</v>
      </c>
      <c r="D165" s="7" t="s">
        <v>212</v>
      </c>
      <c r="E165" s="8" t="s">
        <v>65</v>
      </c>
      <c r="F165" s="9">
        <v>2.0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0.0</v>
      </c>
      <c r="N165" s="7">
        <v>0.0</v>
      </c>
      <c r="O165" s="7">
        <v>0.0</v>
      </c>
      <c r="P165" s="11">
        <v>0.0</v>
      </c>
      <c r="Q165" s="10">
        <v>2.0</v>
      </c>
      <c r="R165" s="7">
        <v>26.0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Rico Dowdle</v>
      </c>
      <c r="B166" s="7" t="str">
        <f>IFERROR(__xludf.DUMMYFUNCTION("INDEX(IFNA(REGEXEXTRACT(D166, ""([^ ]+)$"")))"),"DAL")</f>
        <v>DAL</v>
      </c>
      <c r="C166" s="7">
        <f>Pts_PA*G166+Pts_PC*H166+Pts_PY*I166+Pts_PTD*J166+Pts_PI*K166+Pts_P2*L166+Pts_RA*M166+Pts_RY*N166+Pts_RTD*O166+Pts_R2*P166+Pts_Res*Q166+Pts_ReY*R166+Pts_ReTD*S166+Pts_Re2*T166+Pts_FL*U166+Pts_FTD*V166</f>
        <v>3.7</v>
      </c>
      <c r="D166" s="7" t="s">
        <v>213</v>
      </c>
      <c r="E166" s="10" t="s">
        <v>85</v>
      </c>
      <c r="F166" s="9">
        <v>2.0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8.0</v>
      </c>
      <c r="N166" s="7">
        <v>26.0</v>
      </c>
      <c r="O166" s="7">
        <v>0.0</v>
      </c>
      <c r="P166" s="11">
        <v>0.0</v>
      </c>
      <c r="Q166" s="10">
        <v>1.0</v>
      </c>
      <c r="R166" s="7">
        <v>6.0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Gus Edwards</v>
      </c>
      <c r="B167" s="7" t="str">
        <f>IFERROR(__xludf.DUMMYFUNCTION("INDEX(IFNA(REGEXEXTRACT(D167, ""([^ ]+)$"")))"),"LAC")</f>
        <v>LAC</v>
      </c>
      <c r="C167" s="7">
        <f>Pts_PA*G167+Pts_PC*H167+Pts_PY*I167+Pts_PTD*J167+Pts_PI*K167+Pts_P2*L167+Pts_RA*M167+Pts_RY*N167+Pts_RTD*O167+Pts_R2*P167+Pts_Res*Q167+Pts_ReY*R167+Pts_ReTD*S167+Pts_Re2*T167+Pts_FL*U167+Pts_FTD*V167</f>
        <v>3.3</v>
      </c>
      <c r="D167" s="7" t="s">
        <v>214</v>
      </c>
      <c r="E167" s="8" t="s">
        <v>46</v>
      </c>
      <c r="F167" s="9">
        <v>2.0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11.0</v>
      </c>
      <c r="N167" s="7">
        <v>26.0</v>
      </c>
      <c r="O167" s="7">
        <v>0.0</v>
      </c>
      <c r="P167" s="11">
        <v>0.0</v>
      </c>
      <c r="Q167" s="10">
        <v>1.0</v>
      </c>
      <c r="R167" s="7">
        <v>2.0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Zach Ertz</v>
      </c>
      <c r="B168" s="7" t="str">
        <f>IFERROR(__xludf.DUMMYFUNCTION("INDEX(IFNA(REGEXEXTRACT(D168, ""([^ ]+)$"")))"),"WAS")</f>
        <v>WAS</v>
      </c>
      <c r="C168" s="7">
        <f>Pts_PA*G168+Pts_PC*H168+Pts_PY*I168+Pts_PTD*J168+Pts_PI*K168+Pts_P2*L168+Pts_RA*M168+Pts_RY*N168+Pts_RTD*O168+Pts_R2*P168+Pts_Res*Q168+Pts_ReY*R168+Pts_ReTD*S168+Pts_Re2*T168+Pts_FL*U168+Pts_FTD*V168</f>
        <v>4.3</v>
      </c>
      <c r="D168" s="7" t="s">
        <v>215</v>
      </c>
      <c r="E168" s="8" t="s">
        <v>31</v>
      </c>
      <c r="F168" s="9">
        <v>2.0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0.0</v>
      </c>
      <c r="N168" s="7">
        <v>0.0</v>
      </c>
      <c r="O168" s="7">
        <v>0.0</v>
      </c>
      <c r="P168" s="11">
        <v>0.0</v>
      </c>
      <c r="Q168" s="10">
        <v>3.0</v>
      </c>
      <c r="R168" s="7">
        <v>28.0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Pat Freiermuth</v>
      </c>
      <c r="B169" s="7" t="str">
        <f>IFERROR(__xludf.DUMMYFUNCTION("INDEX(IFNA(REGEXEXTRACT(D169, ""([^ ]+)$"")))"),"PIT")</f>
        <v>PIT</v>
      </c>
      <c r="C169" s="7">
        <f>Pts_PA*G169+Pts_PC*H169+Pts_PY*I169+Pts_PTD*J169+Pts_PI*K169+Pts_P2*L169+Pts_RA*M169+Pts_RY*N169+Pts_RTD*O169+Pts_R2*P169+Pts_Res*Q169+Pts_ReY*R169+Pts_ReTD*S169+Pts_Re2*T169+Pts_FL*U169+Pts_FTD*V169</f>
        <v>4.7</v>
      </c>
      <c r="D169" s="7" t="s">
        <v>216</v>
      </c>
      <c r="E169" s="10" t="s">
        <v>96</v>
      </c>
      <c r="F169" s="9">
        <v>2.0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0.0</v>
      </c>
      <c r="N169" s="7">
        <v>0.0</v>
      </c>
      <c r="O169" s="7">
        <v>0.0</v>
      </c>
      <c r="P169" s="11">
        <v>0.0</v>
      </c>
      <c r="Q169" s="10">
        <v>4.0</v>
      </c>
      <c r="R169" s="7">
        <v>27.0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Andrei Iosivas</v>
      </c>
      <c r="B170" s="7" t="str">
        <f>IFERROR(__xludf.DUMMYFUNCTION("INDEX(IFNA(REGEXEXTRACT(D170, ""([^ ]+)$"")))"),"CIN")</f>
        <v>CIN</v>
      </c>
      <c r="C170" s="7">
        <f>Pts_PA*G170+Pts_PC*H170+Pts_PY*I170+Pts_PTD*J170+Pts_PI*K170+Pts_P2*L170+Pts_RA*M170+Pts_RY*N170+Pts_RTD*O170+Pts_R2*P170+Pts_Res*Q170+Pts_ReY*R170+Pts_ReTD*S170+Pts_Re2*T170+Pts_FL*U170+Pts_FTD*V170</f>
        <v>4.1</v>
      </c>
      <c r="D170" s="7" t="s">
        <v>217</v>
      </c>
      <c r="E170" s="10" t="s">
        <v>101</v>
      </c>
      <c r="F170" s="9">
        <v>2.0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0.0</v>
      </c>
      <c r="N170" s="7">
        <v>0.0</v>
      </c>
      <c r="O170" s="7">
        <v>0.0</v>
      </c>
      <c r="P170" s="11">
        <v>0.0</v>
      </c>
      <c r="Q170" s="10">
        <v>3.0</v>
      </c>
      <c r="R170" s="7">
        <v>26.0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Dawson Knox</v>
      </c>
      <c r="B171" s="7" t="str">
        <f>IFERROR(__xludf.DUMMYFUNCTION("INDEX(IFNA(REGEXEXTRACT(D171, ""([^ ]+)$"")))"),"BUF")</f>
        <v>BUF</v>
      </c>
      <c r="C171" s="7">
        <f>Pts_PA*G171+Pts_PC*H171+Pts_PY*I171+Pts_PTD*J171+Pts_PI*K171+Pts_P2*L171+Pts_RA*M171+Pts_RY*N171+Pts_RTD*O171+Pts_R2*P171+Pts_Res*Q171+Pts_ReY*R171+Pts_ReTD*S171+Pts_Re2*T171+Pts_FL*U171+Pts_FTD*V171</f>
        <v>2.8</v>
      </c>
      <c r="D171" s="7" t="s">
        <v>218</v>
      </c>
      <c r="E171" s="10" t="s">
        <v>21</v>
      </c>
      <c r="F171" s="9">
        <v>2.0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0.0</v>
      </c>
      <c r="N171" s="7">
        <v>0.0</v>
      </c>
      <c r="O171" s="7">
        <v>0.0</v>
      </c>
      <c r="P171" s="11">
        <v>0.0</v>
      </c>
      <c r="Q171" s="10">
        <v>1.0</v>
      </c>
      <c r="R171" s="7">
        <v>23.0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D.K. Metcalf</v>
      </c>
      <c r="B172" s="7" t="str">
        <f>IFERROR(__xludf.DUMMYFUNCTION("INDEX(IFNA(REGEXEXTRACT(D172, ""([^ ]+)$"")))"),"SEA")</f>
        <v>SEA</v>
      </c>
      <c r="C172" s="7">
        <f>Pts_PA*G172+Pts_PC*H172+Pts_PY*I172+Pts_PTD*J172+Pts_PI*K172+Pts_P2*L172+Pts_RA*M172+Pts_RY*N172+Pts_RTD*O172+Pts_R2*P172+Pts_Res*Q172+Pts_ReY*R172+Pts_ReTD*S172+Pts_Re2*T172+Pts_FL*U172+Pts_FTD*V172</f>
        <v>4.4</v>
      </c>
      <c r="D172" s="7" t="s">
        <v>219</v>
      </c>
      <c r="E172" s="8" t="s">
        <v>49</v>
      </c>
      <c r="F172" s="9">
        <v>2.0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3.0</v>
      </c>
      <c r="R172" s="7">
        <v>29.0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Josh Oliver</v>
      </c>
      <c r="B173" s="7" t="str">
        <f>IFERROR(__xludf.DUMMYFUNCTION("INDEX(IFNA(REGEXEXTRACT(D173, ""([^ ]+)$"")))"),"MIN")</f>
        <v>MIN</v>
      </c>
      <c r="C173" s="7">
        <f>Pts_PA*G173+Pts_PC*H173+Pts_PY*I173+Pts_PTD*J173+Pts_PI*K173+Pts_P2*L173+Pts_RA*M173+Pts_RY*N173+Pts_RTD*O173+Pts_R2*P173+Pts_Res*Q173+Pts_ReY*R173+Pts_ReTD*S173+Pts_Re2*T173+Pts_FL*U173+Pts_FTD*V173</f>
        <v>3.7</v>
      </c>
      <c r="D173" s="7" t="s">
        <v>220</v>
      </c>
      <c r="E173" s="8" t="s">
        <v>53</v>
      </c>
      <c r="F173" s="9">
        <v>2.0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2.0</v>
      </c>
      <c r="R173" s="7">
        <v>27.0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K.J. Osborn</v>
      </c>
      <c r="B174" s="7" t="str">
        <f>IFERROR(__xludf.DUMMYFUNCTION("INDEX(IFNA(REGEXEXTRACT(D174, ""([^ ]+)$"")))"),"WAS")</f>
        <v>WAS</v>
      </c>
      <c r="C174" s="7">
        <f>Pts_PA*G174+Pts_PC*H174+Pts_PY*I174+Pts_PTD*J174+Pts_PI*K174+Pts_P2*L174+Pts_RA*M174+Pts_RY*N174+Pts_RTD*O174+Pts_R2*P174+Pts_Res*Q174+Pts_ReY*R174+Pts_ReTD*S174+Pts_Re2*T174+Pts_FL*U174+Pts_FTD*V174</f>
        <v>3.6</v>
      </c>
      <c r="D174" s="7" t="s">
        <v>221</v>
      </c>
      <c r="E174" s="10" t="s">
        <v>59</v>
      </c>
      <c r="F174" s="9">
        <v>2.0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3.0</v>
      </c>
      <c r="R174" s="7">
        <v>21.0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Miles Sanders</v>
      </c>
      <c r="B175" s="7" t="str">
        <f>IFERROR(__xludf.DUMMYFUNCTION("INDEX(IFNA(REGEXEXTRACT(D175, ""([^ ]+)$"")))"),"CAR")</f>
        <v>CAR</v>
      </c>
      <c r="C175" s="7">
        <f>Pts_PA*G175+Pts_PC*H175+Pts_PY*I175+Pts_PTD*J175+Pts_PI*K175+Pts_P2*L175+Pts_RA*M175+Pts_RY*N175+Pts_RTD*O175+Pts_R2*P175+Pts_Res*Q175+Pts_ReY*R175+Pts_ReTD*S175+Pts_Re2*T175+Pts_FL*U175+Pts_FTD*V175</f>
        <v>2.2</v>
      </c>
      <c r="D175" s="7" t="s">
        <v>222</v>
      </c>
      <c r="E175" s="10" t="s">
        <v>129</v>
      </c>
      <c r="F175" s="9">
        <v>2.0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5.0</v>
      </c>
      <c r="N175" s="7">
        <v>22.0</v>
      </c>
      <c r="O175" s="7">
        <v>0.0</v>
      </c>
      <c r="P175" s="11">
        <v>0.0</v>
      </c>
      <c r="Q175" s="10">
        <v>0.0</v>
      </c>
      <c r="R175" s="7">
        <v>0.0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Darius Slayton</v>
      </c>
      <c r="B176" s="7" t="str">
        <f>IFERROR(__xludf.DUMMYFUNCTION("INDEX(IFNA(REGEXEXTRACT(D176, ""([^ ]+)$"")))"),"NYG")</f>
        <v>NYG</v>
      </c>
      <c r="C176" s="7">
        <f>Pts_PA*G176+Pts_PC*H176+Pts_PY*I176+Pts_PTD*J176+Pts_PI*K176+Pts_P2*L176+Pts_RA*M176+Pts_RY*N176+Pts_RTD*O176+Pts_R2*P176+Pts_Res*Q176+Pts_ReY*R176+Pts_ReTD*S176+Pts_Re2*T176+Pts_FL*U176+Pts_FTD*V176</f>
        <v>4.1</v>
      </c>
      <c r="D176" s="7" t="s">
        <v>223</v>
      </c>
      <c r="E176" s="8" t="s">
        <v>155</v>
      </c>
      <c r="F176" s="9">
        <v>2.0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3.0</v>
      </c>
      <c r="R176" s="7">
        <v>26.0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Tyquan Thornton</v>
      </c>
      <c r="B177" s="7" t="str">
        <f>IFERROR(__xludf.DUMMYFUNCTION("INDEX(IFNA(REGEXEXTRACT(D177, ""([^ ]+)$"")))"),"KC")</f>
        <v>KC</v>
      </c>
      <c r="C177" s="7">
        <f>Pts_PA*G177+Pts_PC*H177+Pts_PY*I177+Pts_PTD*J177+Pts_PI*K177+Pts_P2*L177+Pts_RA*M177+Pts_RY*N177+Pts_RTD*O177+Pts_R2*P177+Pts_Res*Q177+Pts_ReY*R177+Pts_ReTD*S177+Pts_Re2*T177+Pts_FL*U177+Pts_FTD*V177</f>
        <v>3.7</v>
      </c>
      <c r="D177" s="7" t="s">
        <v>224</v>
      </c>
      <c r="E177" s="10" t="s">
        <v>59</v>
      </c>
      <c r="F177" s="9">
        <v>2.0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2.0</v>
      </c>
      <c r="R177" s="7">
        <v>27.0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Tre Tucker</v>
      </c>
      <c r="B178" s="7" t="str">
        <f>IFERROR(__xludf.DUMMYFUNCTION("INDEX(IFNA(REGEXEXTRACT(D178, ""([^ ]+)$"")))"),"LV")</f>
        <v>LV</v>
      </c>
      <c r="C178" s="7">
        <f>Pts_PA*G178+Pts_PC*H178+Pts_PY*I178+Pts_PTD*J178+Pts_PI*K178+Pts_P2*L178+Pts_RA*M178+Pts_RY*N178+Pts_RTD*O178+Pts_R2*P178+Pts_Res*Q178+Pts_ReY*R178+Pts_ReTD*S178+Pts_Re2*T178+Pts_FL*U178+Pts_FTD*V178</f>
        <v>3.2</v>
      </c>
      <c r="D178" s="7" t="s">
        <v>225</v>
      </c>
      <c r="E178" s="10" t="s">
        <v>82</v>
      </c>
      <c r="F178" s="9">
        <v>2.0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0.0</v>
      </c>
      <c r="N178" s="7">
        <v>0.0</v>
      </c>
      <c r="O178" s="7">
        <v>0.0</v>
      </c>
      <c r="P178" s="11">
        <v>0.0</v>
      </c>
      <c r="Q178" s="10">
        <v>2.0</v>
      </c>
      <c r="R178" s="7">
        <v>22.0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Justin Watson</v>
      </c>
      <c r="B179" s="7" t="str">
        <f>IFERROR(__xludf.DUMMYFUNCTION("INDEX(IFNA(REGEXEXTRACT(D179, ""([^ ]+)$"")))"),"KC")</f>
        <v>KC</v>
      </c>
      <c r="C179" s="7">
        <f>Pts_PA*G179+Pts_PC*H179+Pts_PY*I179+Pts_PTD*J179+Pts_PI*K179+Pts_P2*L179+Pts_RA*M179+Pts_RY*N179+Pts_RTD*O179+Pts_R2*P179+Pts_Res*Q179+Pts_ReY*R179+Pts_ReTD*S179+Pts_Re2*T179+Pts_FL*U179+Pts_FTD*V179</f>
        <v>3</v>
      </c>
      <c r="D179" s="7" t="s">
        <v>226</v>
      </c>
      <c r="E179" s="8" t="s">
        <v>61</v>
      </c>
      <c r="F179" s="9">
        <v>2.0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1.0</v>
      </c>
      <c r="R179" s="7">
        <v>25.0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Javonte Williams</v>
      </c>
      <c r="B180" s="7" t="str">
        <f>IFERROR(__xludf.DUMMYFUNCTION("INDEX(IFNA(REGEXEXTRACT(D180, ""([^ ]+)$"")))"),"DEN")</f>
        <v>DEN</v>
      </c>
      <c r="C180" s="7">
        <f>Pts_PA*G180+Pts_PC*H180+Pts_PY*I180+Pts_PTD*J180+Pts_PI*K180+Pts_P2*L180+Pts_RA*M180+Pts_RY*N180+Pts_RTD*O180+Pts_R2*P180+Pts_Res*Q180+Pts_ReY*R180+Pts_ReTD*S180+Pts_Re2*T180+Pts_FL*U180+Pts_FTD*V180</f>
        <v>2.8</v>
      </c>
      <c r="D180" s="7" t="s">
        <v>227</v>
      </c>
      <c r="E180" s="8" t="s">
        <v>112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8.0</v>
      </c>
      <c r="N180" s="7">
        <v>23.0</v>
      </c>
      <c r="O180" s="7">
        <v>0.0</v>
      </c>
      <c r="P180" s="11">
        <v>0.0</v>
      </c>
      <c r="Q180" s="10">
        <v>1.0</v>
      </c>
      <c r="R180" s="7">
        <v>0.0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Jeffery Wilson</v>
      </c>
      <c r="B181" s="7" t="str">
        <f>IFERROR(__xludf.DUMMYFUNCTION("INDEX(IFNA(REGEXEXTRACT(D181, ""([^ ]+)$"")))"),"MIA")</f>
        <v>MIA</v>
      </c>
      <c r="C181" s="7">
        <f>Pts_PA*G181+Pts_PC*H181+Pts_PY*I181+Pts_PTD*J181+Pts_PI*K181+Pts_P2*L181+Pts_RA*M181+Pts_RY*N181+Pts_RTD*O181+Pts_R2*P181+Pts_Res*Q181+Pts_ReY*R181+Pts_ReTD*S181+Pts_Re2*T181+Pts_FL*U181+Pts_FTD*V181</f>
        <v>2.6</v>
      </c>
      <c r="D181" s="7" t="s">
        <v>228</v>
      </c>
      <c r="E181" s="10" t="s">
        <v>44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5.0</v>
      </c>
      <c r="N181" s="7">
        <v>26.0</v>
      </c>
      <c r="O181" s="7">
        <v>0.0</v>
      </c>
      <c r="P181" s="11">
        <v>0.0</v>
      </c>
      <c r="Q181" s="10">
        <v>0.0</v>
      </c>
      <c r="R181" s="7">
        <v>0.0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Mark Andrews</v>
      </c>
      <c r="B182" s="7" t="str">
        <f>IFERROR(__xludf.DUMMYFUNCTION("INDEX(IFNA(REGEXEXTRACT(D182, ""([^ ]+)$"")))"),"BAL")</f>
        <v>BAL</v>
      </c>
      <c r="C182" s="7">
        <f>Pts_PA*G182+Pts_PC*H182+Pts_PY*I182+Pts_PTD*J182+Pts_PI*K182+Pts_P2*L182+Pts_RA*M182+Pts_RY*N182+Pts_RTD*O182+Pts_R2*P182+Pts_Res*Q182+Pts_ReY*R182+Pts_ReTD*S182+Pts_Re2*T182+Pts_FL*U182+Pts_FTD*V182</f>
        <v>2.4</v>
      </c>
      <c r="D182" s="7" t="s">
        <v>229</v>
      </c>
      <c r="E182" s="8" t="s">
        <v>33</v>
      </c>
      <c r="F182" s="9">
        <v>1.0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2.0</v>
      </c>
      <c r="R182" s="7">
        <v>14.0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Trey Benson</v>
      </c>
      <c r="B183" s="7" t="str">
        <f>IFERROR(__xludf.DUMMYFUNCTION("INDEX(IFNA(REGEXEXTRACT(D183, ""([^ ]+)$"")))"),"ARI")</f>
        <v>ARI</v>
      </c>
      <c r="C183" s="7">
        <f>Pts_PA*G183+Pts_PC*H183+Pts_PY*I183+Pts_PTD*J183+Pts_PI*K183+Pts_P2*L183+Pts_RA*M183+Pts_RY*N183+Pts_RTD*O183+Pts_R2*P183+Pts_Res*Q183+Pts_ReY*R183+Pts_ReTD*S183+Pts_Re2*T183+Pts_FL*U183+Pts_FTD*V183</f>
        <v>2.3</v>
      </c>
      <c r="D183" s="7" t="s">
        <v>230</v>
      </c>
      <c r="E183" s="10" t="s">
        <v>65</v>
      </c>
      <c r="F183" s="9">
        <v>1.0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3.0</v>
      </c>
      <c r="N183" s="7">
        <v>13.0</v>
      </c>
      <c r="O183" s="7">
        <v>0.0</v>
      </c>
      <c r="P183" s="11">
        <v>0.0</v>
      </c>
      <c r="Q183" s="10">
        <v>1.0</v>
      </c>
      <c r="R183" s="7">
        <v>5.0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Tyler Boyd</v>
      </c>
      <c r="B184" s="7" t="str">
        <f>IFERROR(__xludf.DUMMYFUNCTION("INDEX(IFNA(REGEXEXTRACT(D184, ""([^ ]+)$"")))"),"TEN")</f>
        <v>TEN</v>
      </c>
      <c r="C184" s="7">
        <f>Pts_PA*G184+Pts_PC*H184+Pts_PY*I184+Pts_PTD*J184+Pts_PI*K184+Pts_P2*L184+Pts_RA*M184+Pts_RY*N184+Pts_RTD*O184+Pts_R2*P184+Pts_Res*Q184+Pts_ReY*R184+Pts_ReTD*S184+Pts_Re2*T184+Pts_FL*U184+Pts_FTD*V184</f>
        <v>3.3</v>
      </c>
      <c r="D184" s="7" t="s">
        <v>231</v>
      </c>
      <c r="E184" s="10" t="s">
        <v>76</v>
      </c>
      <c r="F184" s="9">
        <v>1.0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0.0</v>
      </c>
      <c r="N184" s="7">
        <v>0.0</v>
      </c>
      <c r="O184" s="7">
        <v>0.0</v>
      </c>
      <c r="P184" s="11">
        <v>0.0</v>
      </c>
      <c r="Q184" s="10">
        <v>3.0</v>
      </c>
      <c r="R184" s="7">
        <v>18.0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Jalen Brooks</v>
      </c>
      <c r="B185" s="7" t="str">
        <f>IFERROR(__xludf.DUMMYFUNCTION("INDEX(IFNA(REGEXEXTRACT(D185, ""([^ ]+)$"")))"),"DAL")</f>
        <v>DAL</v>
      </c>
      <c r="C185" s="7">
        <f>Pts_PA*G185+Pts_PC*H185+Pts_PY*I185+Pts_PTD*J185+Pts_PI*K185+Pts_P2*L185+Pts_RA*M185+Pts_RY*N185+Pts_RTD*O185+Pts_R2*P185+Pts_Res*Q185+Pts_ReY*R185+Pts_ReTD*S185+Pts_Re2*T185+Pts_FL*U185+Pts_FTD*V185</f>
        <v>2.3</v>
      </c>
      <c r="D185" s="7" t="s">
        <v>232</v>
      </c>
      <c r="E185" s="10" t="s">
        <v>85</v>
      </c>
      <c r="F185" s="9">
        <v>1.0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1.0</v>
      </c>
      <c r="R185" s="7">
        <v>18.0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Grant Calcaterra</v>
      </c>
      <c r="B186" s="7" t="str">
        <f>IFERROR(__xludf.DUMMYFUNCTION("INDEX(IFNA(REGEXEXTRACT(D186, ""([^ ]+)$"")))"),"PHI")</f>
        <v>PHI</v>
      </c>
      <c r="C186" s="7">
        <f>Pts_PA*G186+Pts_PC*H186+Pts_PY*I186+Pts_PTD*J186+Pts_PI*K186+Pts_P2*L186+Pts_RA*M186+Pts_RY*N186+Pts_RTD*O186+Pts_R2*P186+Pts_Res*Q186+Pts_ReY*R186+Pts_ReTD*S186+Pts_Re2*T186+Pts_FL*U186+Pts_FTD*V186</f>
        <v>1.6</v>
      </c>
      <c r="D186" s="7" t="s">
        <v>233</v>
      </c>
      <c r="E186" s="8" t="s">
        <v>23</v>
      </c>
      <c r="F186" s="9">
        <v>1.0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1.0</v>
      </c>
      <c r="R186" s="7">
        <v>11.0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Amari Cooper</v>
      </c>
      <c r="B187" s="7" t="str">
        <f>IFERROR(__xludf.DUMMYFUNCTION("INDEX(IFNA(REGEXEXTRACT(D187, ""([^ ]+)$"")))"),"BUF")</f>
        <v>BUF</v>
      </c>
      <c r="C187" s="7">
        <f>Pts_PA*G187+Pts_PC*H187+Pts_PY*I187+Pts_PTD*J187+Pts_PI*K187+Pts_P2*L187+Pts_RA*M187+Pts_RY*N187+Pts_RTD*O187+Pts_R2*P187+Pts_Res*Q187+Pts_ReY*R187+Pts_ReTD*S187+Pts_Re2*T187+Pts_FL*U187+Pts_FTD*V187</f>
        <v>2.6</v>
      </c>
      <c r="D187" s="7" t="s">
        <v>234</v>
      </c>
      <c r="E187" s="10" t="s">
        <v>85</v>
      </c>
      <c r="F187" s="9">
        <v>1.0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2.0</v>
      </c>
      <c r="R187" s="7">
        <v>16.0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Will Dissly</v>
      </c>
      <c r="B188" s="7" t="str">
        <f>IFERROR(__xludf.DUMMYFUNCTION("INDEX(IFNA(REGEXEXTRACT(D188, ""([^ ]+)$"")))"),"LAC")</f>
        <v>LAC</v>
      </c>
      <c r="C188" s="7">
        <f>Pts_PA*G188+Pts_PC*H188+Pts_PY*I188+Pts_PTD*J188+Pts_PI*K188+Pts_P2*L188+Pts_RA*M188+Pts_RY*N188+Pts_RTD*O188+Pts_R2*P188+Pts_Res*Q188+Pts_ReY*R188+Pts_ReTD*S188+Pts_Re2*T188+Pts_FL*U188+Pts_FTD*V188</f>
        <v>1.8</v>
      </c>
      <c r="D188" s="7" t="s">
        <v>235</v>
      </c>
      <c r="E188" s="10" t="s">
        <v>46</v>
      </c>
      <c r="F188" s="9">
        <v>1.0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1.0</v>
      </c>
      <c r="R188" s="7">
        <v>13.0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Demario Douglas</v>
      </c>
      <c r="B189" s="7" t="str">
        <f>IFERROR(__xludf.DUMMYFUNCTION("INDEX(IFNA(REGEXEXTRACT(D189, ""([^ ]+)$"")))"),"NE")</f>
        <v>NE</v>
      </c>
      <c r="C189" s="7">
        <f>Pts_PA*G189+Pts_PC*H189+Pts_PY*I189+Pts_PTD*J189+Pts_PI*K189+Pts_P2*L189+Pts_RA*M189+Pts_RY*N189+Pts_RTD*O189+Pts_R2*P189+Pts_Res*Q189+Pts_ReY*R189+Pts_ReTD*S189+Pts_Re2*T189+Pts_FL*U189+Pts_FTD*V189</f>
        <v>2.2</v>
      </c>
      <c r="D189" s="7" t="s">
        <v>236</v>
      </c>
      <c r="E189" s="8" t="s">
        <v>59</v>
      </c>
      <c r="F189" s="9">
        <v>1.0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2.0</v>
      </c>
      <c r="R189" s="7">
        <v>12.0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Greg Dulcich</v>
      </c>
      <c r="B190" s="7" t="str">
        <f>IFERROR(__xludf.DUMMYFUNCTION("INDEX(IFNA(REGEXEXTRACT(D190, ""([^ ]+)$"")))"),"NYG")</f>
        <v>NYG</v>
      </c>
      <c r="C190" s="7">
        <f>Pts_PA*G190+Pts_PC*H190+Pts_PY*I190+Pts_PTD*J190+Pts_PI*K190+Pts_P2*L190+Pts_RA*M190+Pts_RY*N190+Pts_RTD*O190+Pts_R2*P190+Pts_Res*Q190+Pts_ReY*R190+Pts_ReTD*S190+Pts_Re2*T190+Pts_FL*U190+Pts_FTD*V190</f>
        <v>2.2</v>
      </c>
      <c r="D190" s="7" t="s">
        <v>237</v>
      </c>
      <c r="E190" s="10" t="s">
        <v>112</v>
      </c>
      <c r="F190" s="9">
        <v>1.0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2.0</v>
      </c>
      <c r="R190" s="7">
        <v>12.0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Audric Estime</v>
      </c>
      <c r="B191" s="7" t="str">
        <f>IFERROR(__xludf.DUMMYFUNCTION("INDEX(IFNA(REGEXEXTRACT(D191, ""([^ ]+)$"")))"),"DEN")</f>
        <v>DEN</v>
      </c>
      <c r="C191" s="7">
        <f>Pts_PA*G191+Pts_PC*H191+Pts_PY*I191+Pts_PTD*J191+Pts_PI*K191+Pts_P2*L191+Pts_RA*M191+Pts_RY*N191+Pts_RTD*O191+Pts_R2*P191+Pts_Res*Q191+Pts_ReY*R191+Pts_ReTD*S191+Pts_Re2*T191+Pts_FL*U191+Pts_FTD*V191</f>
        <v>1.4</v>
      </c>
      <c r="D191" s="7" t="s">
        <v>238</v>
      </c>
      <c r="E191" s="10" t="s">
        <v>112</v>
      </c>
      <c r="F191" s="9">
        <v>1.0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2.0</v>
      </c>
      <c r="N191" s="7">
        <v>14.0</v>
      </c>
      <c r="O191" s="7">
        <v>0.0</v>
      </c>
      <c r="P191" s="11">
        <v>0.0</v>
      </c>
      <c r="Q191" s="10">
        <v>0.0</v>
      </c>
      <c r="R191" s="7">
        <v>0.0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Noah Fant</v>
      </c>
      <c r="B192" s="7" t="str">
        <f>IFERROR(__xludf.DUMMYFUNCTION("INDEX(IFNA(REGEXEXTRACT(D192, ""([^ ]+)$"")))"),"SEA")</f>
        <v>SEA</v>
      </c>
      <c r="C192" s="7">
        <f>Pts_PA*G192+Pts_PC*H192+Pts_PY*I192+Pts_PTD*J192+Pts_PI*K192+Pts_P2*L192+Pts_RA*M192+Pts_RY*N192+Pts_RTD*O192+Pts_R2*P192+Pts_Res*Q192+Pts_ReY*R192+Pts_ReTD*S192+Pts_Re2*T192+Pts_FL*U192+Pts_FTD*V192</f>
        <v>2.1</v>
      </c>
      <c r="D192" s="7" t="s">
        <v>239</v>
      </c>
      <c r="E192" s="8" t="s">
        <v>49</v>
      </c>
      <c r="F192" s="9">
        <v>1.0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0.0</v>
      </c>
      <c r="N192" s="7">
        <v>0.0</v>
      </c>
      <c r="O192" s="7">
        <v>0.0</v>
      </c>
      <c r="P192" s="11">
        <v>0.0</v>
      </c>
      <c r="Q192" s="10">
        <v>2.0</v>
      </c>
      <c r="R192" s="7">
        <v>11.0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Jake Ferguson</v>
      </c>
      <c r="B193" s="7" t="str">
        <f>IFERROR(__xludf.DUMMYFUNCTION("INDEX(IFNA(REGEXEXTRACT(D193, ""([^ ]+)$"")))"),"DAL")</f>
        <v>DAL</v>
      </c>
      <c r="C193" s="7">
        <f>Pts_PA*G193+Pts_PC*H193+Pts_PY*I193+Pts_PTD*J193+Pts_PI*K193+Pts_P2*L193+Pts_RA*M193+Pts_RY*N193+Pts_RTD*O193+Pts_R2*P193+Pts_Res*Q193+Pts_ReY*R193+Pts_ReTD*S193+Pts_Re2*T193+Pts_FL*U193+Pts_FTD*V193</f>
        <v>3</v>
      </c>
      <c r="D193" s="7" t="s">
        <v>240</v>
      </c>
      <c r="E193" s="10" t="s">
        <v>85</v>
      </c>
      <c r="F193" s="9">
        <v>1.0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3.0</v>
      </c>
      <c r="R193" s="7">
        <v>15.0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Kenny Gainwell</v>
      </c>
      <c r="B194" s="7" t="str">
        <f>IFERROR(__xludf.DUMMYFUNCTION("INDEX(IFNA(REGEXEXTRACT(D194, ""([^ ]+)$"")))"),"PHI")</f>
        <v>PHI</v>
      </c>
      <c r="C194" s="7">
        <f>Pts_PA*G194+Pts_PC*H194+Pts_PY*I194+Pts_PTD*J194+Pts_PI*K194+Pts_P2*L194+Pts_RA*M194+Pts_RY*N194+Pts_RTD*O194+Pts_R2*P194+Pts_Res*Q194+Pts_ReY*R194+Pts_ReTD*S194+Pts_Re2*T194+Pts_FL*U194+Pts_FTD*V194</f>
        <v>1.7</v>
      </c>
      <c r="D194" s="7" t="s">
        <v>241</v>
      </c>
      <c r="E194" s="10" t="s">
        <v>23</v>
      </c>
      <c r="F194" s="9">
        <v>1.0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1.0</v>
      </c>
      <c r="N194" s="7">
        <v>2.0</v>
      </c>
      <c r="O194" s="7">
        <v>0.0</v>
      </c>
      <c r="P194" s="11">
        <v>0.0</v>
      </c>
      <c r="Q194" s="10">
        <v>1.0</v>
      </c>
      <c r="R194" s="7">
        <v>10.0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Mike Gesicki</v>
      </c>
      <c r="B195" s="7" t="str">
        <f>IFERROR(__xludf.DUMMYFUNCTION("INDEX(IFNA(REGEXEXTRACT(D195, ""([^ ]+)$"")))"),"CIN")</f>
        <v>CIN</v>
      </c>
      <c r="C195" s="7">
        <f>Pts_PA*G195+Pts_PC*H195+Pts_PY*I195+Pts_PTD*J195+Pts_PI*K195+Pts_P2*L195+Pts_RA*M195+Pts_RY*N195+Pts_RTD*O195+Pts_R2*P195+Pts_Res*Q195+Pts_ReY*R195+Pts_ReTD*S195+Pts_Re2*T195+Pts_FL*U195+Pts_FTD*V195</f>
        <v>3.3</v>
      </c>
      <c r="D195" s="7" t="s">
        <v>242</v>
      </c>
      <c r="E195" s="10" t="s">
        <v>101</v>
      </c>
      <c r="F195" s="9">
        <v>1.0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3.0</v>
      </c>
      <c r="R195" s="7">
        <v>18.0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Antonio Gibson</v>
      </c>
      <c r="B196" s="7" t="str">
        <f>IFERROR(__xludf.DUMMYFUNCTION("INDEX(IFNA(REGEXEXTRACT(D196, ""([^ ]+)$"")))"),"NE")</f>
        <v>NE</v>
      </c>
      <c r="C196" s="7">
        <f>Pts_PA*G196+Pts_PC*H196+Pts_PY*I196+Pts_PTD*J196+Pts_PI*K196+Pts_P2*L196+Pts_RA*M196+Pts_RY*N196+Pts_RTD*O196+Pts_R2*P196+Pts_Res*Q196+Pts_ReY*R196+Pts_ReTD*S196+Pts_Re2*T196+Pts_FL*U196+Pts_FTD*V196</f>
        <v>1.8</v>
      </c>
      <c r="D196" s="7" t="s">
        <v>243</v>
      </c>
      <c r="E196" s="8" t="s">
        <v>59</v>
      </c>
      <c r="F196" s="9">
        <v>1.0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7.0</v>
      </c>
      <c r="N196" s="7">
        <v>18.0</v>
      </c>
      <c r="O196" s="7">
        <v>0.0</v>
      </c>
      <c r="P196" s="11">
        <v>0.0</v>
      </c>
      <c r="Q196" s="10">
        <v>0.0</v>
      </c>
      <c r="R196" s="7">
        <v>0.0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Hunter Henry</v>
      </c>
      <c r="B197" s="7" t="str">
        <f>IFERROR(__xludf.DUMMYFUNCTION("INDEX(IFNA(REGEXEXTRACT(D197, ""([^ ]+)$"")))"),"NE")</f>
        <v>NE</v>
      </c>
      <c r="C197" s="7">
        <f>Pts_PA*G197+Pts_PC*H197+Pts_PY*I197+Pts_PTD*J197+Pts_PI*K197+Pts_P2*L197+Pts_RA*M197+Pts_RY*N197+Pts_RTD*O197+Pts_R2*P197+Pts_Res*Q197+Pts_ReY*R197+Pts_ReTD*S197+Pts_Re2*T197+Pts_FL*U197+Pts_FTD*V197</f>
        <v>2.8</v>
      </c>
      <c r="D197" s="7" t="s">
        <v>244</v>
      </c>
      <c r="E197" s="8" t="s">
        <v>59</v>
      </c>
      <c r="F197" s="9">
        <v>1.0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2.0</v>
      </c>
      <c r="R197" s="7">
        <v>18.0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Elijah Higgins</v>
      </c>
      <c r="B198" s="7" t="str">
        <f>IFERROR(__xludf.DUMMYFUNCTION("INDEX(IFNA(REGEXEXTRACT(D198, ""([^ ]+)$"")))"),"ARI")</f>
        <v>ARI</v>
      </c>
      <c r="C198" s="7">
        <f>Pts_PA*G198+Pts_PC*H198+Pts_PY*I198+Pts_PTD*J198+Pts_PI*K198+Pts_P2*L198+Pts_RA*M198+Pts_RY*N198+Pts_RTD*O198+Pts_R2*P198+Pts_Res*Q198+Pts_ReY*R198+Pts_ReTD*S198+Pts_Re2*T198+Pts_FL*U198+Pts_FTD*V198</f>
        <v>2.2</v>
      </c>
      <c r="D198" s="7" t="s">
        <v>245</v>
      </c>
      <c r="E198" s="10" t="s">
        <v>65</v>
      </c>
      <c r="F198" s="9">
        <v>1.0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2.0</v>
      </c>
      <c r="R198" s="7">
        <v>12.0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Travis Homer</v>
      </c>
      <c r="B199" s="7" t="str">
        <f>IFERROR(__xludf.DUMMYFUNCTION("INDEX(IFNA(REGEXEXTRACT(D199, ""([^ ]+)$"")))"),"CHI")</f>
        <v>CHI</v>
      </c>
      <c r="C199" s="7">
        <f>Pts_PA*G199+Pts_PC*H199+Pts_PY*I199+Pts_PTD*J199+Pts_PI*K199+Pts_P2*L199+Pts_RA*M199+Pts_RY*N199+Pts_RTD*O199+Pts_R2*P199+Pts_Res*Q199+Pts_ReY*R199+Pts_ReTD*S199+Pts_Re2*T199+Pts_FL*U199+Pts_FTD*V199</f>
        <v>1</v>
      </c>
      <c r="D199" s="7" t="s">
        <v>246</v>
      </c>
      <c r="E199" s="10" t="s">
        <v>157</v>
      </c>
      <c r="F199" s="9">
        <v>1.0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2.0</v>
      </c>
      <c r="N199" s="7">
        <v>10.0</v>
      </c>
      <c r="O199" s="7">
        <v>0.0</v>
      </c>
      <c r="P199" s="11">
        <v>0.0</v>
      </c>
      <c r="Q199" s="10">
        <v>0.0</v>
      </c>
      <c r="R199" s="7">
        <v>0.0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Chuba Hubbard</v>
      </c>
      <c r="B200" s="7" t="str">
        <f>IFERROR(__xludf.DUMMYFUNCTION("INDEX(IFNA(REGEXEXTRACT(D200, ""([^ ]+)$"")))"),"CAR")</f>
        <v>CAR</v>
      </c>
      <c r="C200" s="7">
        <f>Pts_PA*G200+Pts_PC*H200+Pts_PY*I200+Pts_PTD*J200+Pts_PI*K200+Pts_P2*L200+Pts_RA*M200+Pts_RY*N200+Pts_RTD*O200+Pts_R2*P200+Pts_Res*Q200+Pts_ReY*R200+Pts_ReTD*S200+Pts_Re2*T200+Pts_FL*U200+Pts_FTD*V200</f>
        <v>1.4</v>
      </c>
      <c r="D200" s="7" t="s">
        <v>247</v>
      </c>
      <c r="E200" s="8" t="s">
        <v>129</v>
      </c>
      <c r="F200" s="9">
        <v>1.0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6.0</v>
      </c>
      <c r="N200" s="7">
        <v>14.0</v>
      </c>
      <c r="O200" s="7">
        <v>0.0</v>
      </c>
      <c r="P200" s="11">
        <v>0.0</v>
      </c>
      <c r="Q200" s="10">
        <v>0.0</v>
      </c>
      <c r="R200" s="7">
        <v>0.0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Diontae Johnson</v>
      </c>
      <c r="B201" s="7" t="str">
        <f>IFERROR(__xludf.DUMMYFUNCTION("INDEX(IFNA(REGEXEXTRACT(D201, ""([^ ]+)$"")))"),"BAL")</f>
        <v>BAL</v>
      </c>
      <c r="C201" s="7">
        <f>Pts_PA*G201+Pts_PC*H201+Pts_PY*I201+Pts_PTD*J201+Pts_PI*K201+Pts_P2*L201+Pts_RA*M201+Pts_RY*N201+Pts_RTD*O201+Pts_R2*P201+Pts_Res*Q201+Pts_ReY*R201+Pts_ReTD*S201+Pts_Re2*T201+Pts_FL*U201+Pts_FTD*V201</f>
        <v>2.9</v>
      </c>
      <c r="D201" s="7" t="s">
        <v>248</v>
      </c>
      <c r="E201" s="8" t="s">
        <v>129</v>
      </c>
      <c r="F201" s="9">
        <v>1.0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0.0</v>
      </c>
      <c r="N201" s="7">
        <v>0.0</v>
      </c>
      <c r="O201" s="7">
        <v>0.0</v>
      </c>
      <c r="P201" s="11">
        <v>0.0</v>
      </c>
      <c r="Q201" s="10">
        <v>2.0</v>
      </c>
      <c r="R201" s="7">
        <v>19.0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Theo Johnson</v>
      </c>
      <c r="B202" s="7" t="str">
        <f>IFERROR(__xludf.DUMMYFUNCTION("INDEX(IFNA(REGEXEXTRACT(D202, ""([^ ]+)$"")))"),"NYG")</f>
        <v>NYG</v>
      </c>
      <c r="C202" s="7">
        <f>Pts_PA*G202+Pts_PC*H202+Pts_PY*I202+Pts_PTD*J202+Pts_PI*K202+Pts_P2*L202+Pts_RA*M202+Pts_RY*N202+Pts_RTD*O202+Pts_R2*P202+Pts_Res*Q202+Pts_ReY*R202+Pts_ReTD*S202+Pts_Re2*T202+Pts_FL*U202+Pts_FTD*V202</f>
        <v>2.3</v>
      </c>
      <c r="D202" s="7" t="s">
        <v>249</v>
      </c>
      <c r="E202" s="10" t="s">
        <v>155</v>
      </c>
      <c r="F202" s="9">
        <v>1.0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0.0</v>
      </c>
      <c r="N202" s="7">
        <v>0.0</v>
      </c>
      <c r="O202" s="7">
        <v>0.0</v>
      </c>
      <c r="P202" s="11">
        <v>0.0</v>
      </c>
      <c r="Q202" s="10">
        <v>1.0</v>
      </c>
      <c r="R202" s="7">
        <v>18.0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Dalton Kincaid</v>
      </c>
      <c r="B203" s="7" t="str">
        <f>IFERROR(__xludf.DUMMYFUNCTION("INDEX(IFNA(REGEXEXTRACT(D203, ""([^ ]+)$"")))"),"BUF")</f>
        <v>BUF</v>
      </c>
      <c r="C203" s="7">
        <f>Pts_PA*G203+Pts_PC*H203+Pts_PY*I203+Pts_PTD*J203+Pts_PI*K203+Pts_P2*L203+Pts_RA*M203+Pts_RY*N203+Pts_RTD*O203+Pts_R2*P203+Pts_Res*Q203+Pts_ReY*R203+Pts_ReTD*S203+Pts_Re2*T203+Pts_FL*U203+Pts_FTD*V203</f>
        <v>1.6</v>
      </c>
      <c r="D203" s="7" t="s">
        <v>250</v>
      </c>
      <c r="E203" s="10" t="s">
        <v>21</v>
      </c>
      <c r="F203" s="9">
        <v>1.0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1.0</v>
      </c>
      <c r="R203" s="7">
        <v>11.0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Drake London</v>
      </c>
      <c r="B204" s="7" t="str">
        <f>IFERROR(__xludf.DUMMYFUNCTION("INDEX(IFNA(REGEXEXTRACT(D204, ""([^ ]+)$"")))"),"ATL")</f>
        <v>ATL</v>
      </c>
      <c r="C204" s="7">
        <f>Pts_PA*G204+Pts_PC*H204+Pts_PY*I204+Pts_PTD*J204+Pts_PI*K204+Pts_P2*L204+Pts_RA*M204+Pts_RY*N204+Pts_RTD*O204+Pts_R2*P204+Pts_Res*Q204+Pts_ReY*R204+Pts_ReTD*S204+Pts_Re2*T204+Pts_FL*U204+Pts_FTD*V204</f>
        <v>2.5</v>
      </c>
      <c r="D204" s="7" t="s">
        <v>251</v>
      </c>
      <c r="E204" s="10" t="s">
        <v>116</v>
      </c>
      <c r="F204" s="9">
        <v>1.0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2.0</v>
      </c>
      <c r="R204" s="7">
        <v>15.0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Hunter Luepke</v>
      </c>
      <c r="B205" s="7" t="str">
        <f>IFERROR(__xludf.DUMMYFUNCTION("INDEX(IFNA(REGEXEXTRACT(D205, ""([^ ]+)$"")))"),"DAL")</f>
        <v>DAL</v>
      </c>
      <c r="C205" s="7">
        <f>Pts_PA*G205+Pts_PC*H205+Pts_PY*I205+Pts_PTD*J205+Pts_PI*K205+Pts_P2*L205+Pts_RA*M205+Pts_RY*N205+Pts_RTD*O205+Pts_R2*P205+Pts_Res*Q205+Pts_ReY*R205+Pts_ReTD*S205+Pts_Re2*T205+Pts_FL*U205+Pts_FTD*V205</f>
        <v>2.8</v>
      </c>
      <c r="D205" s="7" t="s">
        <v>252</v>
      </c>
      <c r="E205" s="8" t="s">
        <v>85</v>
      </c>
      <c r="F205" s="9">
        <v>1.0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2.0</v>
      </c>
      <c r="R205" s="7">
        <v>18.0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Luke McCaffrey</v>
      </c>
      <c r="B206" s="7" t="str">
        <f>IFERROR(__xludf.DUMMYFUNCTION("INDEX(IFNA(REGEXEXTRACT(D206, ""([^ ]+)$"")))"),"WAS")</f>
        <v>WAS</v>
      </c>
      <c r="C206" s="7">
        <f>Pts_PA*G206+Pts_PC*H206+Pts_PY*I206+Pts_PTD*J206+Pts_PI*K206+Pts_P2*L206+Pts_RA*M206+Pts_RY*N206+Pts_RTD*O206+Pts_R2*P206+Pts_Res*Q206+Pts_ReY*R206+Pts_ReTD*S206+Pts_Re2*T206+Pts_FL*U206+Pts_FTD*V206</f>
        <v>3.3</v>
      </c>
      <c r="D206" s="7" t="s">
        <v>253</v>
      </c>
      <c r="E206" s="8" t="s">
        <v>31</v>
      </c>
      <c r="F206" s="9">
        <v>1.0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3.0</v>
      </c>
      <c r="R206" s="7">
        <v>18.0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Jaleel McLaughlin</v>
      </c>
      <c r="B207" s="7" t="str">
        <f>IFERROR(__xludf.DUMMYFUNCTION("INDEX(IFNA(REGEXEXTRACT(D207, ""([^ ]+)$"")))"),"DEN")</f>
        <v>DEN</v>
      </c>
      <c r="C207" s="7">
        <f>Pts_PA*G207+Pts_PC*H207+Pts_PY*I207+Pts_PTD*J207+Pts_PI*K207+Pts_P2*L207+Pts_RA*M207+Pts_RY*N207+Pts_RTD*O207+Pts_R2*P207+Pts_Res*Q207+Pts_ReY*R207+Pts_ReTD*S207+Pts_Re2*T207+Pts_FL*U207+Pts_FTD*V207</f>
        <v>3.3</v>
      </c>
      <c r="D207" s="7" t="s">
        <v>254</v>
      </c>
      <c r="E207" s="8" t="s">
        <v>112</v>
      </c>
      <c r="F207" s="9">
        <v>1.0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10.0</v>
      </c>
      <c r="N207" s="7">
        <v>27.0</v>
      </c>
      <c r="O207" s="7">
        <v>0.0</v>
      </c>
      <c r="P207" s="11">
        <v>0.0</v>
      </c>
      <c r="Q207" s="10">
        <v>5.0</v>
      </c>
      <c r="R207" s="7">
        <v>1.0</v>
      </c>
      <c r="S207" s="7">
        <v>0.0</v>
      </c>
      <c r="T207" s="11">
        <v>0.0</v>
      </c>
      <c r="U207" s="10">
        <v>1.0</v>
      </c>
      <c r="V207" s="11">
        <v>0.0</v>
      </c>
    </row>
    <row r="208">
      <c r="A208" s="7" t="str">
        <f t="shared" si="1"/>
        <v>Terry McLaurin</v>
      </c>
      <c r="B208" s="7" t="str">
        <f>IFERROR(__xludf.DUMMYFUNCTION("INDEX(IFNA(REGEXEXTRACT(D208, ""([^ ]+)$"")))"),"WAS")</f>
        <v>WAS</v>
      </c>
      <c r="C208" s="7">
        <f>Pts_PA*G208+Pts_PC*H208+Pts_PY*I208+Pts_PTD*J208+Pts_PI*K208+Pts_P2*L208+Pts_RA*M208+Pts_RY*N208+Pts_RTD*O208+Pts_R2*P208+Pts_Res*Q208+Pts_ReY*R208+Pts_ReTD*S208+Pts_Re2*T208+Pts_FL*U208+Pts_FTD*V208</f>
        <v>2.7</v>
      </c>
      <c r="D208" s="7" t="s">
        <v>255</v>
      </c>
      <c r="E208" s="10" t="s">
        <v>31</v>
      </c>
      <c r="F208" s="9">
        <v>1.0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2.0</v>
      </c>
      <c r="R208" s="7">
        <v>17.0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Jordan Mims</v>
      </c>
      <c r="B209" s="7" t="str">
        <f>IFERROR(__xludf.DUMMYFUNCTION("INDEX(IFNA(REGEXEXTRACT(D209, ""([^ ]+)$"")))"),"NO")</f>
        <v>NO</v>
      </c>
      <c r="C209" s="7">
        <f>Pts_PA*G209+Pts_PC*H209+Pts_PY*I209+Pts_PTD*J209+Pts_PI*K209+Pts_P2*L209+Pts_RA*M209+Pts_RY*N209+Pts_RTD*O209+Pts_R2*P209+Pts_Res*Q209+Pts_ReY*R209+Pts_ReTD*S209+Pts_Re2*T209+Pts_FL*U209+Pts_FTD*V209</f>
        <v>1.1</v>
      </c>
      <c r="D209" s="7" t="s">
        <v>256</v>
      </c>
      <c r="E209" s="8" t="s">
        <v>29</v>
      </c>
      <c r="F209" s="9">
        <v>1.0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4.0</v>
      </c>
      <c r="N209" s="7">
        <v>11.0</v>
      </c>
      <c r="O209" s="7">
        <v>0.0</v>
      </c>
      <c r="P209" s="11">
        <v>0.0</v>
      </c>
      <c r="Q209" s="10">
        <v>0.0</v>
      </c>
      <c r="R209" s="7">
        <v>0.0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Darnell Mooney</v>
      </c>
      <c r="B210" s="7" t="str">
        <f>IFERROR(__xludf.DUMMYFUNCTION("INDEX(IFNA(REGEXEXTRACT(D210, ""([^ ]+)$"")))"),"ATL")</f>
        <v>ATL</v>
      </c>
      <c r="C210" s="7">
        <f>Pts_PA*G210+Pts_PC*H210+Pts_PY*I210+Pts_PTD*J210+Pts_PI*K210+Pts_P2*L210+Pts_RA*M210+Pts_RY*N210+Pts_RTD*O210+Pts_R2*P210+Pts_Res*Q210+Pts_ReY*R210+Pts_ReTD*S210+Pts_Re2*T210+Pts_FL*U210+Pts_FTD*V210</f>
        <v>2</v>
      </c>
      <c r="D210" s="7" t="s">
        <v>257</v>
      </c>
      <c r="E210" s="8" t="s">
        <v>116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1.0</v>
      </c>
      <c r="R210" s="7">
        <v>15.0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David Moore</v>
      </c>
      <c r="B211" s="7" t="str">
        <f>IFERROR(__xludf.DUMMYFUNCTION("INDEX(IFNA(REGEXEXTRACT(D211, ""([^ ]+)$"")))"),"CAR")</f>
        <v>CAR</v>
      </c>
      <c r="C211" s="7">
        <f>Pts_PA*G211+Pts_PC*H211+Pts_PY*I211+Pts_PTD*J211+Pts_PI*K211+Pts_P2*L211+Pts_RA*M211+Pts_RY*N211+Pts_RTD*O211+Pts_R2*P211+Pts_Res*Q211+Pts_ReY*R211+Pts_ReTD*S211+Pts_Re2*T211+Pts_FL*U211+Pts_FTD*V211</f>
        <v>1.9</v>
      </c>
      <c r="D211" s="7" t="s">
        <v>258</v>
      </c>
      <c r="E211" s="10" t="s">
        <v>129</v>
      </c>
      <c r="F211" s="9">
        <v>1.0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0.0</v>
      </c>
      <c r="N211" s="7">
        <v>0.0</v>
      </c>
      <c r="O211" s="7">
        <v>0.0</v>
      </c>
      <c r="P211" s="11">
        <v>0.0</v>
      </c>
      <c r="Q211" s="10">
        <v>1.0</v>
      </c>
      <c r="R211" s="7">
        <v>14.0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Raheem Mostert</v>
      </c>
      <c r="B212" s="7" t="str">
        <f>IFERROR(__xludf.DUMMYFUNCTION("INDEX(IFNA(REGEXEXTRACT(D212, ""([^ ]+)$"")))"),"MIA")</f>
        <v>MIA</v>
      </c>
      <c r="C212" s="7">
        <f>Pts_PA*G212+Pts_PC*H212+Pts_PY*I212+Pts_PTD*J212+Pts_PI*K212+Pts_P2*L212+Pts_RA*M212+Pts_RY*N212+Pts_RTD*O212+Pts_R2*P212+Pts_Res*Q212+Pts_ReY*R212+Pts_ReTD*S212+Pts_Re2*T212+Pts_FL*U212+Pts_FTD*V212</f>
        <v>2.9</v>
      </c>
      <c r="D212" s="7" t="s">
        <v>259</v>
      </c>
      <c r="E212" s="8" t="s">
        <v>44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6.0</v>
      </c>
      <c r="N212" s="7">
        <v>9.0</v>
      </c>
      <c r="O212" s="7">
        <v>0.0</v>
      </c>
      <c r="P212" s="11">
        <v>0.0</v>
      </c>
      <c r="Q212" s="10">
        <v>2.0</v>
      </c>
      <c r="R212" s="7">
        <v>10.0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John Mundt</v>
      </c>
      <c r="B213" s="7" t="str">
        <f>IFERROR(__xludf.DUMMYFUNCTION("INDEX(IFNA(REGEXEXTRACT(D213, ""([^ ]+)$"")))"),"MIN")</f>
        <v>MIN</v>
      </c>
      <c r="C213" s="7">
        <f>Pts_PA*G213+Pts_PC*H213+Pts_PY*I213+Pts_PTD*J213+Pts_PI*K213+Pts_P2*L213+Pts_RA*M213+Pts_RY*N213+Pts_RTD*O213+Pts_R2*P213+Pts_Res*Q213+Pts_ReY*R213+Pts_ReTD*S213+Pts_Re2*T213+Pts_FL*U213+Pts_FTD*V213</f>
        <v>2.5</v>
      </c>
      <c r="D213" s="7" t="s">
        <v>260</v>
      </c>
      <c r="E213" s="8" t="s">
        <v>53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2.0</v>
      </c>
      <c r="R213" s="7">
        <v>15.0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Rome Odunze</v>
      </c>
      <c r="B214" s="7" t="str">
        <f>IFERROR(__xludf.DUMMYFUNCTION("INDEX(IFNA(REGEXEXTRACT(D214, ""([^ ]+)$"")))"),"CHI")</f>
        <v>CHI</v>
      </c>
      <c r="C214" s="7">
        <f>Pts_PA*G214+Pts_PC*H214+Pts_PY*I214+Pts_PTD*J214+Pts_PI*K214+Pts_P2*L214+Pts_RA*M214+Pts_RY*N214+Pts_RTD*O214+Pts_R2*P214+Pts_Res*Q214+Pts_ReY*R214+Pts_ReTD*S214+Pts_Re2*T214+Pts_FL*U214+Pts_FTD*V214</f>
        <v>1.6</v>
      </c>
      <c r="D214" s="7" t="s">
        <v>261</v>
      </c>
      <c r="E214" s="8" t="s">
        <v>157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1.0</v>
      </c>
      <c r="R214" s="7">
        <v>11.0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Chris Olave</v>
      </c>
      <c r="B215" s="7" t="str">
        <f>IFERROR(__xludf.DUMMYFUNCTION("INDEX(IFNA(REGEXEXTRACT(D215, ""([^ ]+)$"")))"),"NO")</f>
        <v>NO</v>
      </c>
      <c r="C215" s="7">
        <f>Pts_PA*G215+Pts_PC*H215+Pts_PY*I215+Pts_PTD*J215+Pts_PI*K215+Pts_P2*L215+Pts_RA*M215+Pts_RY*N215+Pts_RTD*O215+Pts_R2*P215+Pts_Res*Q215+Pts_ReY*R215+Pts_ReTD*S215+Pts_Re2*T215+Pts_FL*U215+Pts_FTD*V215</f>
        <v>2.1</v>
      </c>
      <c r="D215" s="7" t="s">
        <v>262</v>
      </c>
      <c r="E215" s="8" t="s">
        <v>29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2.0</v>
      </c>
      <c r="R215" s="7">
        <v>11.0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Josh Palmer</v>
      </c>
      <c r="B216" s="7" t="str">
        <f>IFERROR(__xludf.DUMMYFUNCTION("INDEX(IFNA(REGEXEXTRACT(D216, ""([^ ]+)$"")))"),"LAC")</f>
        <v>LAC</v>
      </c>
      <c r="C216" s="7">
        <f>Pts_PA*G216+Pts_PC*H216+Pts_PY*I216+Pts_PTD*J216+Pts_PI*K216+Pts_P2*L216+Pts_RA*M216+Pts_RY*N216+Pts_RTD*O216+Pts_R2*P216+Pts_Res*Q216+Pts_ReY*R216+Pts_ReTD*S216+Pts_Re2*T216+Pts_FL*U216+Pts_FTD*V216</f>
        <v>2.5</v>
      </c>
      <c r="D216" s="7" t="s">
        <v>263</v>
      </c>
      <c r="E216" s="8" t="s">
        <v>46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2.0</v>
      </c>
      <c r="R216" s="7">
        <v>15.0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Trey Palmer</v>
      </c>
      <c r="B217" s="7" t="str">
        <f>IFERROR(__xludf.DUMMYFUNCTION("INDEX(IFNA(REGEXEXTRACT(D217, ""([^ ]+)$"")))"),"TB")</f>
        <v>TB</v>
      </c>
      <c r="C217" s="7">
        <f>Pts_PA*G217+Pts_PC*H217+Pts_PY*I217+Pts_PTD*J217+Pts_PI*K217+Pts_P2*L217+Pts_RA*M217+Pts_RY*N217+Pts_RTD*O217+Pts_R2*P217+Pts_Res*Q217+Pts_ReY*R217+Pts_ReTD*S217+Pts_Re2*T217+Pts_FL*U217+Pts_FTD*V217</f>
        <v>2.4</v>
      </c>
      <c r="D217" s="7" t="s">
        <v>264</v>
      </c>
      <c r="E217" s="8" t="s">
        <v>19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1.0</v>
      </c>
      <c r="R217" s="7">
        <v>19.0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Cordarrelle Patterson</v>
      </c>
      <c r="B218" s="7" t="str">
        <f>IFERROR(__xludf.DUMMYFUNCTION("INDEX(IFNA(REGEXEXTRACT(D218, ""([^ ]+)$"")))"),"PIT")</f>
        <v>PIT</v>
      </c>
      <c r="C218" s="7">
        <f>Pts_PA*G218+Pts_PC*H218+Pts_PY*I218+Pts_PTD*J218+Pts_PI*K218+Pts_P2*L218+Pts_RA*M218+Pts_RY*N218+Pts_RTD*O218+Pts_R2*P218+Pts_Res*Q218+Pts_ReY*R218+Pts_ReTD*S218+Pts_Re2*T218+Pts_FL*U218+Pts_FTD*V218</f>
        <v>1.3</v>
      </c>
      <c r="D218" s="7" t="s">
        <v>265</v>
      </c>
      <c r="E218" s="8" t="s">
        <v>96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4.0</v>
      </c>
      <c r="N218" s="7">
        <v>13.0</v>
      </c>
      <c r="O218" s="7">
        <v>0.0</v>
      </c>
      <c r="P218" s="11">
        <v>0.0</v>
      </c>
      <c r="Q218" s="10">
        <v>0.0</v>
      </c>
      <c r="R218" s="7">
        <v>0.0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Samaje Perine</v>
      </c>
      <c r="B219" s="7" t="str">
        <f>IFERROR(__xludf.DUMMYFUNCTION("INDEX(IFNA(REGEXEXTRACT(D219, ""([^ ]+)$"")))"),"KC")</f>
        <v>KC</v>
      </c>
      <c r="C219" s="7">
        <f>Pts_PA*G219+Pts_PC*H219+Pts_PY*I219+Pts_PTD*J219+Pts_PI*K219+Pts_P2*L219+Pts_RA*M219+Pts_RY*N219+Pts_RTD*O219+Pts_R2*P219+Pts_Res*Q219+Pts_ReY*R219+Pts_ReTD*S219+Pts_Re2*T219+Pts_FL*U219+Pts_FTD*V219</f>
        <v>1.5</v>
      </c>
      <c r="D219" s="7" t="s">
        <v>266</v>
      </c>
      <c r="E219" s="10" t="s">
        <v>61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0.0</v>
      </c>
      <c r="N219" s="7">
        <v>0.0</v>
      </c>
      <c r="O219" s="7">
        <v>0.0</v>
      </c>
      <c r="P219" s="11">
        <v>0.0</v>
      </c>
      <c r="Q219" s="10">
        <v>1.0</v>
      </c>
      <c r="R219" s="7">
        <v>10.0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Dameon Pierce</v>
      </c>
      <c r="B220" s="7" t="str">
        <f>IFERROR(__xludf.DUMMYFUNCTION("INDEX(IFNA(REGEXEXTRACT(D220, ""([^ ]+)$"")))"),"HOU")</f>
        <v>HOU</v>
      </c>
      <c r="C220" s="7">
        <f>Pts_PA*G220+Pts_PC*H220+Pts_PY*I220+Pts_PTD*J220+Pts_PI*K220+Pts_P2*L220+Pts_RA*M220+Pts_RY*N220+Pts_RTD*O220+Pts_R2*P220+Pts_Res*Q220+Pts_ReY*R220+Pts_ReTD*S220+Pts_Re2*T220+Pts_FL*U220+Pts_FTD*V220</f>
        <v>1.6</v>
      </c>
      <c r="D220" s="7" t="s">
        <v>267</v>
      </c>
      <c r="E220" s="10" t="s">
        <v>35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3.0</v>
      </c>
      <c r="N220" s="7">
        <v>16.0</v>
      </c>
      <c r="O220" s="7">
        <v>0.0</v>
      </c>
      <c r="P220" s="11">
        <v>0.0</v>
      </c>
      <c r="Q220" s="10">
        <v>0.0</v>
      </c>
      <c r="R220" s="7">
        <v>0.0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Kalif Raymond</v>
      </c>
      <c r="B221" s="7" t="str">
        <f>IFERROR(__xludf.DUMMYFUNCTION("INDEX(IFNA(REGEXEXTRACT(D221, ""([^ ]+)$"")))"),"DET")</f>
        <v>DET</v>
      </c>
      <c r="C221" s="7">
        <f>Pts_PA*G221+Pts_PC*H221+Pts_PY*I221+Pts_PTD*J221+Pts_PI*K221+Pts_P2*L221+Pts_RA*M221+Pts_RY*N221+Pts_RTD*O221+Pts_R2*P221+Pts_Res*Q221+Pts_ReY*R221+Pts_ReTD*S221+Pts_Re2*T221+Pts_FL*U221+Pts_FTD*V221</f>
        <v>1.2</v>
      </c>
      <c r="D221" s="7" t="s">
        <v>268</v>
      </c>
      <c r="E221" s="10" t="s">
        <v>51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1.0</v>
      </c>
      <c r="N221" s="7">
        <v>12.0</v>
      </c>
      <c r="O221" s="7">
        <v>0.0</v>
      </c>
      <c r="P221" s="11">
        <v>0.0</v>
      </c>
      <c r="Q221" s="10">
        <v>0.0</v>
      </c>
      <c r="R221" s="7">
        <v>0.0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Ronnie Rivers</v>
      </c>
      <c r="B222" s="7" t="str">
        <f>IFERROR(__xludf.DUMMYFUNCTION("INDEX(IFNA(REGEXEXTRACT(D222, ""([^ ]+)$"")))"),"LA")</f>
        <v>LA</v>
      </c>
      <c r="C222" s="7">
        <f>Pts_PA*G222+Pts_PC*H222+Pts_PY*I222+Pts_PTD*J222+Pts_PI*K222+Pts_P2*L222+Pts_RA*M222+Pts_RY*N222+Pts_RTD*O222+Pts_R2*P222+Pts_Res*Q222+Pts_ReY*R222+Pts_ReTD*S222+Pts_Re2*T222+Pts_FL*U222+Pts_FTD*V222</f>
        <v>1.6</v>
      </c>
      <c r="D222" s="7" t="s">
        <v>269</v>
      </c>
      <c r="E222" s="8" t="s">
        <v>56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2.0</v>
      </c>
      <c r="N222" s="7">
        <v>16.0</v>
      </c>
      <c r="O222" s="7">
        <v>0.0</v>
      </c>
      <c r="P222" s="11">
        <v>0.0</v>
      </c>
      <c r="Q222" s="10">
        <v>0.0</v>
      </c>
      <c r="R222" s="7">
        <v>0.0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Curtis Samuel</v>
      </c>
      <c r="B223" s="7" t="str">
        <f>IFERROR(__xludf.DUMMYFUNCTION("INDEX(IFNA(REGEXEXTRACT(D223, ""([^ ]+)$"")))"),"BUF")</f>
        <v>BUF</v>
      </c>
      <c r="C223" s="7">
        <f>Pts_PA*G223+Pts_PC*H223+Pts_PY*I223+Pts_PTD*J223+Pts_PI*K223+Pts_P2*L223+Pts_RA*M223+Pts_RY*N223+Pts_RTD*O223+Pts_R2*P223+Pts_Res*Q223+Pts_ReY*R223+Pts_ReTD*S223+Pts_Re2*T223+Pts_FL*U223+Pts_FTD*V223</f>
        <v>2.5</v>
      </c>
      <c r="D223" s="7" t="s">
        <v>270</v>
      </c>
      <c r="E223" s="10" t="s">
        <v>21</v>
      </c>
      <c r="F223" s="9">
        <v>1.0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0.0</v>
      </c>
      <c r="N223" s="7">
        <v>0.0</v>
      </c>
      <c r="O223" s="7">
        <v>0.0</v>
      </c>
      <c r="P223" s="11">
        <v>0.0</v>
      </c>
      <c r="Q223" s="10">
        <v>2.0</v>
      </c>
      <c r="R223" s="7">
        <v>15.0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Dalton Schultz</v>
      </c>
      <c r="B224" s="7" t="str">
        <f>IFERROR(__xludf.DUMMYFUNCTION("INDEX(IFNA(REGEXEXTRACT(D224, ""([^ ]+)$"")))"),"HOU")</f>
        <v>HOU</v>
      </c>
      <c r="C224" s="7">
        <f>Pts_PA*G224+Pts_PC*H224+Pts_PY*I224+Pts_PTD*J224+Pts_PI*K224+Pts_P2*L224+Pts_RA*M224+Pts_RY*N224+Pts_RTD*O224+Pts_R2*P224+Pts_Res*Q224+Pts_ReY*R224+Pts_ReTD*S224+Pts_Re2*T224+Pts_FL*U224+Pts_FTD*V224</f>
        <v>3.1</v>
      </c>
      <c r="D224" s="7" t="s">
        <v>271</v>
      </c>
      <c r="E224" s="8" t="s">
        <v>35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3.0</v>
      </c>
      <c r="R224" s="7">
        <v>16.0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Jaxon Smith-Njigba</v>
      </c>
      <c r="B225" s="7" t="str">
        <f>IFERROR(__xludf.DUMMYFUNCTION("INDEX(IFNA(REGEXEXTRACT(D225, ""([^ ]+)$"")))"),"SEA")</f>
        <v>SEA</v>
      </c>
      <c r="C225" s="7">
        <f>Pts_PA*G225+Pts_PC*H225+Pts_PY*I225+Pts_PTD*J225+Pts_PI*K225+Pts_P2*L225+Pts_RA*M225+Pts_RY*N225+Pts_RTD*O225+Pts_R2*P225+Pts_Res*Q225+Pts_ReY*R225+Pts_ReTD*S225+Pts_Re2*T225+Pts_FL*U225+Pts_FTD*V225</f>
        <v>2.9</v>
      </c>
      <c r="D225" s="7" t="s">
        <v>272</v>
      </c>
      <c r="E225" s="10" t="s">
        <v>49</v>
      </c>
      <c r="F225" s="9">
        <v>1.0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0.0</v>
      </c>
      <c r="N225" s="7">
        <v>0.0</v>
      </c>
      <c r="O225" s="7">
        <v>0.0</v>
      </c>
      <c r="P225" s="11">
        <v>0.0</v>
      </c>
      <c r="Q225" s="10">
        <v>2.0</v>
      </c>
      <c r="R225" s="7">
        <v>19.0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Amon-Ra St. Brown</v>
      </c>
      <c r="B226" s="7" t="str">
        <f>IFERROR(__xludf.DUMMYFUNCTION("INDEX(IFNA(REGEXEXTRACT(D226, ""([^ ]+)$"")))"),"DET")</f>
        <v>DET</v>
      </c>
      <c r="C226" s="7">
        <f>Pts_PA*G226+Pts_PC*H226+Pts_PY*I226+Pts_PTD*J226+Pts_PI*K226+Pts_P2*L226+Pts_RA*M226+Pts_RY*N226+Pts_RTD*O226+Pts_R2*P226+Pts_Res*Q226+Pts_ReY*R226+Pts_ReTD*S226+Pts_Re2*T226+Pts_FL*U226+Pts_FTD*V226</f>
        <v>2.8</v>
      </c>
      <c r="D226" s="7" t="s">
        <v>273</v>
      </c>
      <c r="E226" s="8" t="s">
        <v>51</v>
      </c>
      <c r="F226" s="9">
        <v>1.0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0.0</v>
      </c>
      <c r="N226" s="7">
        <v>0.0</v>
      </c>
      <c r="O226" s="7">
        <v>0.0</v>
      </c>
      <c r="P226" s="11">
        <v>0.0</v>
      </c>
      <c r="Q226" s="10">
        <v>3.0</v>
      </c>
      <c r="R226" s="7">
        <v>13.0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Jalen Tolbert</v>
      </c>
      <c r="B227" s="7" t="str">
        <f>IFERROR(__xludf.DUMMYFUNCTION("INDEX(IFNA(REGEXEXTRACT(D227, ""([^ ]+)$"")))"),"DAL")</f>
        <v>DAL</v>
      </c>
      <c r="C227" s="7">
        <f>Pts_PA*G227+Pts_PC*H227+Pts_PY*I227+Pts_PTD*J227+Pts_PI*K227+Pts_P2*L227+Pts_RA*M227+Pts_RY*N227+Pts_RTD*O227+Pts_R2*P227+Pts_Res*Q227+Pts_ReY*R227+Pts_ReTD*S227+Pts_Re2*T227+Pts_FL*U227+Pts_FTD*V227</f>
        <v>1.7</v>
      </c>
      <c r="D227" s="7" t="s">
        <v>274</v>
      </c>
      <c r="E227" s="8" t="s">
        <v>85</v>
      </c>
      <c r="F227" s="9">
        <v>1.0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0.0</v>
      </c>
      <c r="N227" s="7">
        <v>0.0</v>
      </c>
      <c r="O227" s="7">
        <v>0.0</v>
      </c>
      <c r="P227" s="11">
        <v>0.0</v>
      </c>
      <c r="Q227" s="10">
        <v>1.0</v>
      </c>
      <c r="R227" s="7">
        <v>12.0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Marquez Valdes-Scantling</v>
      </c>
      <c r="B228" s="7" t="str">
        <f>IFERROR(__xludf.DUMMYFUNCTION("INDEX(IFNA(REGEXEXTRACT(D228, ""([^ ]+)$"")))"),"NO")</f>
        <v>NO</v>
      </c>
      <c r="C228" s="7">
        <f>Pts_PA*G228+Pts_PC*H228+Pts_PY*I228+Pts_PTD*J228+Pts_PI*K228+Pts_P2*L228+Pts_RA*M228+Pts_RY*N228+Pts_RTD*O228+Pts_R2*P228+Pts_Res*Q228+Pts_ReY*R228+Pts_ReTD*S228+Pts_Re2*T228+Pts_FL*U228+Pts_FTD*V228</f>
        <v>2.4</v>
      </c>
      <c r="D228" s="7" t="s">
        <v>275</v>
      </c>
      <c r="E228" s="10" t="s">
        <v>65</v>
      </c>
      <c r="F228" s="9">
        <v>1.0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0.0</v>
      </c>
      <c r="N228" s="7">
        <v>0.0</v>
      </c>
      <c r="O228" s="7">
        <v>0.0</v>
      </c>
      <c r="P228" s="11">
        <v>0.0</v>
      </c>
      <c r="Q228" s="10">
        <v>1.0</v>
      </c>
      <c r="R228" s="7">
        <v>19.0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Nick Vannett</v>
      </c>
      <c r="B229" s="7" t="str">
        <f>IFERROR(__xludf.DUMMYFUNCTION("INDEX(IFNA(REGEXEXTRACT(D229, ""([^ ]+)$"")))"),"TEN")</f>
        <v>TEN</v>
      </c>
      <c r="C229" s="7">
        <f>Pts_PA*G229+Pts_PC*H229+Pts_PY*I229+Pts_PTD*J229+Pts_PI*K229+Pts_P2*L229+Pts_RA*M229+Pts_RY*N229+Pts_RTD*O229+Pts_R2*P229+Pts_Res*Q229+Pts_ReY*R229+Pts_ReTD*S229+Pts_Re2*T229+Pts_FL*U229+Pts_FTD*V229</f>
        <v>2.1</v>
      </c>
      <c r="D229" s="7" t="s">
        <v>276</v>
      </c>
      <c r="E229" s="8" t="s">
        <v>76</v>
      </c>
      <c r="F229" s="9">
        <v>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0.0</v>
      </c>
      <c r="N229" s="7">
        <v>0.0</v>
      </c>
      <c r="O229" s="7">
        <v>0.0</v>
      </c>
      <c r="P229" s="11">
        <v>0.0</v>
      </c>
      <c r="Q229" s="10">
        <v>2.0</v>
      </c>
      <c r="R229" s="7">
        <v>11.0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Jaylen Warren</v>
      </c>
      <c r="B230" s="7" t="str">
        <f>IFERROR(__xludf.DUMMYFUNCTION("INDEX(IFNA(REGEXEXTRACT(D230, ""([^ ]+)$"")))"),"PIT")</f>
        <v>PIT</v>
      </c>
      <c r="C230" s="7">
        <f>Pts_PA*G230+Pts_PC*H230+Pts_PY*I230+Pts_PTD*J230+Pts_PI*K230+Pts_P2*L230+Pts_RA*M230+Pts_RY*N230+Pts_RTD*O230+Pts_R2*P230+Pts_Res*Q230+Pts_ReY*R230+Pts_ReTD*S230+Pts_Re2*T230+Pts_FL*U230+Pts_FTD*V230</f>
        <v>3</v>
      </c>
      <c r="D230" s="7" t="s">
        <v>277</v>
      </c>
      <c r="E230" s="8" t="s">
        <v>96</v>
      </c>
      <c r="F230" s="9">
        <v>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2.0</v>
      </c>
      <c r="N230" s="7">
        <v>7.0</v>
      </c>
      <c r="O230" s="7">
        <v>0.0</v>
      </c>
      <c r="P230" s="11">
        <v>0.0</v>
      </c>
      <c r="Q230" s="10">
        <v>2.0</v>
      </c>
      <c r="R230" s="7">
        <v>13.0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Olamide Zaccheaus</v>
      </c>
      <c r="B231" s="7" t="str">
        <f>IFERROR(__xludf.DUMMYFUNCTION("INDEX(IFNA(REGEXEXTRACT(D231, ""([^ ]+)$"")))"),"WAS")</f>
        <v>WAS</v>
      </c>
      <c r="C231" s="7">
        <f>Pts_PA*G231+Pts_PC*H231+Pts_PY*I231+Pts_PTD*J231+Pts_PI*K231+Pts_P2*L231+Pts_RA*M231+Pts_RY*N231+Pts_RTD*O231+Pts_R2*P231+Pts_Res*Q231+Pts_ReY*R231+Pts_ReTD*S231+Pts_Re2*T231+Pts_FL*U231+Pts_FTD*V231</f>
        <v>2</v>
      </c>
      <c r="D231" s="7" t="s">
        <v>278</v>
      </c>
      <c r="E231" s="10" t="s">
        <v>31</v>
      </c>
      <c r="F231" s="9">
        <v>1.0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15.0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Nelson Agholor</v>
      </c>
      <c r="B232" s="7" t="str">
        <f>IFERROR(__xludf.DUMMYFUNCTION("INDEX(IFNA(REGEXEXTRACT(D232, ""([^ ]+)$"")))"),"BAL")</f>
        <v>BAL</v>
      </c>
      <c r="C232" s="7">
        <f>Pts_PA*G232+Pts_PC*H232+Pts_PY*I232+Pts_PTD*J232+Pts_PI*K232+Pts_P2*L232+Pts_RA*M232+Pts_RY*N232+Pts_RTD*O232+Pts_R2*P232+Pts_Res*Q232+Pts_ReY*R232+Pts_ReTD*S232+Pts_Re2*T232+Pts_FL*U232+Pts_FTD*V232</f>
        <v>1.1</v>
      </c>
      <c r="D232" s="7" t="s">
        <v>279</v>
      </c>
      <c r="E232" s="10" t="s">
        <v>33</v>
      </c>
      <c r="F232" s="9">
        <v>0.0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1.0</v>
      </c>
      <c r="R232" s="7">
        <v>6.0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Braelon Allen</v>
      </c>
      <c r="B233" s="7" t="str">
        <f>IFERROR(__xludf.DUMMYFUNCTION("INDEX(IFNA(REGEXEXTRACT(D233, ""([^ ]+)$"")))"),"NYJ")</f>
        <v>NYJ</v>
      </c>
      <c r="C233" s="7">
        <f>Pts_PA*G233+Pts_PC*H233+Pts_PY*I233+Pts_PTD*J233+Pts_PI*K233+Pts_P2*L233+Pts_RA*M233+Pts_RY*N233+Pts_RTD*O233+Pts_R2*P233+Pts_Res*Q233+Pts_ReY*R233+Pts_ReTD*S233+Pts_Re2*T233+Pts_FL*U233+Pts_FTD*V233</f>
        <v>2.2</v>
      </c>
      <c r="D233" s="7" t="s">
        <v>280</v>
      </c>
      <c r="E233" s="10" t="s">
        <v>39</v>
      </c>
      <c r="F233" s="9">
        <v>0.0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1.0</v>
      </c>
      <c r="N233" s="7">
        <v>8.0</v>
      </c>
      <c r="O233" s="7">
        <v>0.0</v>
      </c>
      <c r="P233" s="11">
        <v>0.0</v>
      </c>
      <c r="Q233" s="10">
        <v>1.0</v>
      </c>
      <c r="R233" s="7">
        <v>9.0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Brandon Allen</v>
      </c>
      <c r="B234" s="7" t="str">
        <f>IFERROR(__xludf.DUMMYFUNCTION("INDEX(IFNA(REGEXEXTRACT(D234, ""([^ ]+)$"")))"),"SF")</f>
        <v>SF</v>
      </c>
      <c r="C234" s="7">
        <f>Pts_PA*G234+Pts_PC*H234+Pts_PY*I234+Pts_PTD*J234+Pts_PI*K234+Pts_P2*L234+Pts_RA*M234+Pts_RY*N234+Pts_RTD*O234+Pts_R2*P234+Pts_Res*Q234+Pts_ReY*R234+Pts_ReTD*S234+Pts_Re2*T234+Pts_FL*U234+Pts_FTD*V234</f>
        <v>-0.1</v>
      </c>
      <c r="D234" s="7" t="s">
        <v>281</v>
      </c>
      <c r="E234" s="10" t="s">
        <v>42</v>
      </c>
      <c r="F234" s="9">
        <v>0.0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1.0</v>
      </c>
      <c r="N234" s="7">
        <v>-1.0</v>
      </c>
      <c r="O234" s="7">
        <v>0.0</v>
      </c>
      <c r="P234" s="11">
        <v>0.0</v>
      </c>
      <c r="Q234" s="10">
        <v>0.0</v>
      </c>
      <c r="R234" s="7">
        <v>0.0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Calvin Austin</v>
      </c>
      <c r="B235" s="7" t="str">
        <f>IFERROR(__xludf.DUMMYFUNCTION("INDEX(IFNA(REGEXEXTRACT(D235, ""([^ ]+)$"")))"),"PIT")</f>
        <v>PIT</v>
      </c>
      <c r="C235" s="7">
        <f>Pts_PA*G235+Pts_PC*H235+Pts_PY*I235+Pts_PTD*J235+Pts_PI*K235+Pts_P2*L235+Pts_RA*M235+Pts_RY*N235+Pts_RTD*O235+Pts_R2*P235+Pts_Res*Q235+Pts_ReY*R235+Pts_ReTD*S235+Pts_Re2*T235+Pts_FL*U235+Pts_FTD*V235</f>
        <v>1.2</v>
      </c>
      <c r="D235" s="7" t="s">
        <v>282</v>
      </c>
      <c r="E235" s="8" t="s">
        <v>96</v>
      </c>
      <c r="F235" s="9">
        <v>0.0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0.0</v>
      </c>
      <c r="N235" s="7">
        <v>0.0</v>
      </c>
      <c r="O235" s="7">
        <v>0.0</v>
      </c>
      <c r="P235" s="11">
        <v>0.0</v>
      </c>
      <c r="Q235" s="10">
        <v>1.0</v>
      </c>
      <c r="R235" s="7">
        <v>7.0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Daniel Bellinger</v>
      </c>
      <c r="B236" s="7" t="str">
        <f>IFERROR(__xludf.DUMMYFUNCTION("INDEX(IFNA(REGEXEXTRACT(D236, ""([^ ]+)$"")))"),"NYG")</f>
        <v>NYG</v>
      </c>
      <c r="C236" s="7">
        <f>Pts_PA*G236+Pts_PC*H236+Pts_PY*I236+Pts_PTD*J236+Pts_PI*K236+Pts_P2*L236+Pts_RA*M236+Pts_RY*N236+Pts_RTD*O236+Pts_R2*P236+Pts_Res*Q236+Pts_ReY*R236+Pts_ReTD*S236+Pts_Re2*T236+Pts_FL*U236+Pts_FTD*V236</f>
        <v>0.8</v>
      </c>
      <c r="D236" s="7" t="s">
        <v>283</v>
      </c>
      <c r="E236" s="8" t="s">
        <v>155</v>
      </c>
      <c r="F236" s="9">
        <v>0.0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1.0</v>
      </c>
      <c r="R236" s="7">
        <v>3.0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Mike Boone</v>
      </c>
      <c r="B237" s="7" t="str">
        <f>IFERROR(__xludf.DUMMYFUNCTION("INDEX(IFNA(REGEXEXTRACT(D237, ""([^ ]+)$"")))"),"CAR")</f>
        <v>CAR</v>
      </c>
      <c r="C237" s="7">
        <f>Pts_PA*G237+Pts_PC*H237+Pts_PY*I237+Pts_PTD*J237+Pts_PI*K237+Pts_P2*L237+Pts_RA*M237+Pts_RY*N237+Pts_RTD*O237+Pts_R2*P237+Pts_Res*Q237+Pts_ReY*R237+Pts_ReTD*S237+Pts_Re2*T237+Pts_FL*U237+Pts_FTD*V237</f>
        <v>0.7</v>
      </c>
      <c r="D237" s="7" t="s">
        <v>284</v>
      </c>
      <c r="E237" s="10" t="s">
        <v>129</v>
      </c>
      <c r="F237" s="9">
        <v>0.0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4.0</v>
      </c>
      <c r="N237" s="7">
        <v>7.0</v>
      </c>
      <c r="O237" s="7">
        <v>0.0</v>
      </c>
      <c r="P237" s="11">
        <v>0.0</v>
      </c>
      <c r="Q237" s="10">
        <v>0.0</v>
      </c>
      <c r="R237" s="7">
        <v>0.0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Treylon Burks</v>
      </c>
      <c r="B238" s="7" t="str">
        <f>IFERROR(__xludf.DUMMYFUNCTION("INDEX(IFNA(REGEXEXTRACT(D238, ""([^ ]+)$"")))"),"TEN")</f>
        <v>TEN</v>
      </c>
      <c r="C238" s="7">
        <f>Pts_PA*G238+Pts_PC*H238+Pts_PY*I238+Pts_PTD*J238+Pts_PI*K238+Pts_P2*L238+Pts_RA*M238+Pts_RY*N238+Pts_RTD*O238+Pts_R2*P238+Pts_Res*Q238+Pts_ReY*R238+Pts_ReTD*S238+Pts_Re2*T238+Pts_FL*U238+Pts_FTD*V238</f>
        <v>0.8</v>
      </c>
      <c r="D238" s="7" t="s">
        <v>285</v>
      </c>
      <c r="E238" s="10" t="s">
        <v>76</v>
      </c>
      <c r="F238" s="9">
        <v>0.0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2.0</v>
      </c>
      <c r="N238" s="7">
        <v>1.0</v>
      </c>
      <c r="O238" s="7">
        <v>0.0</v>
      </c>
      <c r="P238" s="11">
        <v>0.0</v>
      </c>
      <c r="Q238" s="10">
        <v>1.0</v>
      </c>
      <c r="R238" s="7">
        <v>2.0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Michael Burton</v>
      </c>
      <c r="B239" s="7" t="str">
        <f>IFERROR(__xludf.DUMMYFUNCTION("INDEX(IFNA(REGEXEXTRACT(D239, ""([^ ]+)$"")))"),"DEN")</f>
        <v>DEN</v>
      </c>
      <c r="C239" s="7">
        <f>Pts_PA*G239+Pts_PC*H239+Pts_PY*I239+Pts_PTD*J239+Pts_PI*K239+Pts_P2*L239+Pts_RA*M239+Pts_RY*N239+Pts_RTD*O239+Pts_R2*P239+Pts_Res*Q239+Pts_ReY*R239+Pts_ReTD*S239+Pts_Re2*T239+Pts_FL*U239+Pts_FTD*V239</f>
        <v>0.8</v>
      </c>
      <c r="D239" s="7" t="s">
        <v>286</v>
      </c>
      <c r="E239" s="8" t="s">
        <v>112</v>
      </c>
      <c r="F239" s="9">
        <v>0.0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1.0</v>
      </c>
      <c r="R239" s="7">
        <v>3.0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DeAndre Carter</v>
      </c>
      <c r="B240" s="7" t="str">
        <f>IFERROR(__xludf.DUMMYFUNCTION("INDEX(IFNA(REGEXEXTRACT(D240, ""([^ ]+)$"")))"),"CHI")</f>
        <v>CHI</v>
      </c>
      <c r="C240" s="7">
        <f>Pts_PA*G240+Pts_PC*H240+Pts_PY*I240+Pts_PTD*J240+Pts_PI*K240+Pts_P2*L240+Pts_RA*M240+Pts_RY*N240+Pts_RTD*O240+Pts_R2*P240+Pts_Res*Q240+Pts_ReY*R240+Pts_ReTD*S240+Pts_Re2*T240+Pts_FL*U240+Pts_FTD*V240</f>
        <v>1.1</v>
      </c>
      <c r="D240" s="7" t="s">
        <v>287</v>
      </c>
      <c r="E240" s="10" t="s">
        <v>157</v>
      </c>
      <c r="F240" s="9">
        <v>0.0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0.0</v>
      </c>
      <c r="N240" s="7">
        <v>0.0</v>
      </c>
      <c r="O240" s="7">
        <v>0.0</v>
      </c>
      <c r="P240" s="11">
        <v>0.0</v>
      </c>
      <c r="Q240" s="10">
        <v>1.0</v>
      </c>
      <c r="R240" s="7">
        <v>6.0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Tyler Conklin</v>
      </c>
      <c r="B241" s="7" t="str">
        <f>IFERROR(__xludf.DUMMYFUNCTION("INDEX(IFNA(REGEXEXTRACT(D241, ""([^ ]+)$"")))"),"NYJ")</f>
        <v>NYJ</v>
      </c>
      <c r="C241" s="7">
        <f>Pts_PA*G241+Pts_PC*H241+Pts_PY*I241+Pts_PTD*J241+Pts_PI*K241+Pts_P2*L241+Pts_RA*M241+Pts_RY*N241+Pts_RTD*O241+Pts_R2*P241+Pts_Res*Q241+Pts_ReY*R241+Pts_ReTD*S241+Pts_Re2*T241+Pts_FL*U241+Pts_FTD*V241</f>
        <v>1.1</v>
      </c>
      <c r="D241" s="7" t="s">
        <v>288</v>
      </c>
      <c r="E241" s="10" t="s">
        <v>39</v>
      </c>
      <c r="F241" s="9">
        <v>0.0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0.0</v>
      </c>
      <c r="N241" s="7">
        <v>0.0</v>
      </c>
      <c r="O241" s="7">
        <v>0.0</v>
      </c>
      <c r="P241" s="11">
        <v>0.0</v>
      </c>
      <c r="Q241" s="10">
        <v>1.0</v>
      </c>
      <c r="R241" s="7">
        <v>6.0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Jamison Crowder</v>
      </c>
      <c r="B242" s="7" t="str">
        <f>IFERROR(__xludf.DUMMYFUNCTION("INDEX(IFNA(REGEXEXTRACT(D242, ""([^ ]+)$"")))"),"WAS")</f>
        <v>WAS</v>
      </c>
      <c r="C242" s="7">
        <f>Pts_PA*G242+Pts_PC*H242+Pts_PY*I242+Pts_PTD*J242+Pts_PI*K242+Pts_P2*L242+Pts_RA*M242+Pts_RY*N242+Pts_RTD*O242+Pts_R2*P242+Pts_Res*Q242+Pts_ReY*R242+Pts_ReTD*S242+Pts_Re2*T242+Pts_FL*U242+Pts_FTD*V242</f>
        <v>1</v>
      </c>
      <c r="D242" s="7" t="s">
        <v>289</v>
      </c>
      <c r="E242" s="10" t="s">
        <v>31</v>
      </c>
      <c r="F242" s="9">
        <v>0.0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0.0</v>
      </c>
      <c r="N242" s="7">
        <v>0.0</v>
      </c>
      <c r="O242" s="7">
        <v>0.0</v>
      </c>
      <c r="P242" s="11">
        <v>0.0</v>
      </c>
      <c r="Q242" s="10">
        <v>1.0</v>
      </c>
      <c r="R242" s="7">
        <v>5.0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Andy Dalton</v>
      </c>
      <c r="B243" s="7" t="str">
        <f>IFERROR(__xludf.DUMMYFUNCTION("INDEX(IFNA(REGEXEXTRACT(D243, ""([^ ]+)$"")))"),"CAR")</f>
        <v>CAR</v>
      </c>
      <c r="C243" s="7">
        <f>Pts_PA*G243+Pts_PC*H243+Pts_PY*I243+Pts_PTD*J243+Pts_PI*K243+Pts_P2*L243+Pts_RA*M243+Pts_RY*N243+Pts_RTD*O243+Pts_R2*P243+Pts_Res*Q243+Pts_ReY*R243+Pts_ReTD*S243+Pts_Re2*T243+Pts_FL*U243+Pts_FTD*V243</f>
        <v>0</v>
      </c>
      <c r="D243" s="7" t="s">
        <v>290</v>
      </c>
      <c r="E243" s="8" t="s">
        <v>129</v>
      </c>
      <c r="F243" s="9">
        <v>0.0</v>
      </c>
      <c r="G243" s="10">
        <v>1.0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0.0</v>
      </c>
      <c r="R243" s="7">
        <v>0.0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Derius Davis</v>
      </c>
      <c r="B244" s="7" t="str">
        <f>IFERROR(__xludf.DUMMYFUNCTION("INDEX(IFNA(REGEXEXTRACT(D244, ""([^ ]+)$"")))"),"LAC")</f>
        <v>LAC</v>
      </c>
      <c r="C244" s="7">
        <f>Pts_PA*G244+Pts_PC*H244+Pts_PY*I244+Pts_PTD*J244+Pts_PI*K244+Pts_P2*L244+Pts_RA*M244+Pts_RY*N244+Pts_RTD*O244+Pts_R2*P244+Pts_Res*Q244+Pts_ReY*R244+Pts_ReTD*S244+Pts_Re2*T244+Pts_FL*U244+Pts_FTD*V244</f>
        <v>0.9</v>
      </c>
      <c r="D244" s="7" t="s">
        <v>291</v>
      </c>
      <c r="E244" s="10" t="s">
        <v>46</v>
      </c>
      <c r="F244" s="9">
        <v>0.0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2.0</v>
      </c>
      <c r="N244" s="7">
        <v>9.0</v>
      </c>
      <c r="O244" s="7">
        <v>0.0</v>
      </c>
      <c r="P244" s="11">
        <v>0.0</v>
      </c>
      <c r="Q244" s="10">
        <v>0.0</v>
      </c>
      <c r="R244" s="7">
        <v>0.0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Devin Duvernay</v>
      </c>
      <c r="B245" s="7" t="str">
        <f>IFERROR(__xludf.DUMMYFUNCTION("INDEX(IFNA(REGEXEXTRACT(D245, ""([^ ]+)$"")))"),"JAX")</f>
        <v>JAX</v>
      </c>
      <c r="C245" s="7">
        <f>Pts_PA*G245+Pts_PC*H245+Pts_PY*I245+Pts_PTD*J245+Pts_PI*K245+Pts_P2*L245+Pts_RA*M245+Pts_RY*N245+Pts_RTD*O245+Pts_R2*P245+Pts_Res*Q245+Pts_ReY*R245+Pts_ReTD*S245+Pts_Re2*T245+Pts_FL*U245+Pts_FTD*V245</f>
        <v>0.3</v>
      </c>
      <c r="D245" s="7" t="s">
        <v>292</v>
      </c>
      <c r="E245" s="10" t="s">
        <v>92</v>
      </c>
      <c r="F245" s="9">
        <v>0.0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1.0</v>
      </c>
      <c r="N245" s="7">
        <v>3.0</v>
      </c>
      <c r="O245" s="7">
        <v>0.0</v>
      </c>
      <c r="P245" s="11">
        <v>0.0</v>
      </c>
      <c r="Q245" s="10">
        <v>0.0</v>
      </c>
      <c r="R245" s="7">
        <v>0.0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Evan Engram</v>
      </c>
      <c r="B246" s="7" t="str">
        <f>IFERROR(__xludf.DUMMYFUNCTION("INDEX(IFNA(REGEXEXTRACT(D246, ""([^ ]+)$"")))"),"JAX")</f>
        <v>JAX</v>
      </c>
      <c r="C246" s="7">
        <f>Pts_PA*G246+Pts_PC*H246+Pts_PY*I246+Pts_PTD*J246+Pts_PI*K246+Pts_P2*L246+Pts_RA*M246+Pts_RY*N246+Pts_RTD*O246+Pts_R2*P246+Pts_Res*Q246+Pts_ReY*R246+Pts_ReTD*S246+Pts_Re2*T246+Pts_FL*U246+Pts_FTD*V246</f>
        <v>1</v>
      </c>
      <c r="D246" s="7" t="s">
        <v>293</v>
      </c>
      <c r="E246" s="8" t="s">
        <v>92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0.0</v>
      </c>
      <c r="N246" s="7">
        <v>0.0</v>
      </c>
      <c r="O246" s="7">
        <v>0.0</v>
      </c>
      <c r="P246" s="11">
        <v>0.0</v>
      </c>
      <c r="Q246" s="10">
        <v>1.0</v>
      </c>
      <c r="R246" s="7">
        <v>5.0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Gerald Everett</v>
      </c>
      <c r="B247" s="7" t="str">
        <f>IFERROR(__xludf.DUMMYFUNCTION("INDEX(IFNA(REGEXEXTRACT(D247, ""([^ ]+)$"")))"),"CHI")</f>
        <v>CHI</v>
      </c>
      <c r="C247" s="7">
        <f>Pts_PA*G247+Pts_PC*H247+Pts_PY*I247+Pts_PTD*J247+Pts_PI*K247+Pts_P2*L247+Pts_RA*M247+Pts_RY*N247+Pts_RTD*O247+Pts_R2*P247+Pts_Res*Q247+Pts_ReY*R247+Pts_ReTD*S247+Pts_Re2*T247+Pts_FL*U247+Pts_FTD*V247</f>
        <v>0.4</v>
      </c>
      <c r="D247" s="7" t="s">
        <v>294</v>
      </c>
      <c r="E247" s="8" t="s">
        <v>157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0.0</v>
      </c>
      <c r="N247" s="7">
        <v>0.0</v>
      </c>
      <c r="O247" s="7">
        <v>0.0</v>
      </c>
      <c r="P247" s="11">
        <v>0.0</v>
      </c>
      <c r="Q247" s="10">
        <v>1.0</v>
      </c>
      <c r="R247" s="7">
        <v>-1.0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Myles Gaskin</v>
      </c>
      <c r="B248" s="7" t="str">
        <f>IFERROR(__xludf.DUMMYFUNCTION("INDEX(IFNA(REGEXEXTRACT(D248, ""([^ ]+)$"")))"),"JAX")</f>
        <v>JAX</v>
      </c>
      <c r="C248" s="7">
        <f>Pts_PA*G248+Pts_PC*H248+Pts_PY*I248+Pts_PTD*J248+Pts_PI*K248+Pts_P2*L248+Pts_RA*M248+Pts_RY*N248+Pts_RTD*O248+Pts_R2*P248+Pts_Res*Q248+Pts_ReY*R248+Pts_ReTD*S248+Pts_Re2*T248+Pts_FL*U248+Pts_FTD*V248</f>
        <v>-0.3</v>
      </c>
      <c r="D248" s="7" t="s">
        <v>295</v>
      </c>
      <c r="E248" s="8" t="s">
        <v>53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1.0</v>
      </c>
      <c r="N248" s="7">
        <v>-3.0</v>
      </c>
      <c r="O248" s="7">
        <v>0.0</v>
      </c>
      <c r="P248" s="11">
        <v>0.0</v>
      </c>
      <c r="Q248" s="10">
        <v>0.0</v>
      </c>
      <c r="R248" s="7">
        <v>0.0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Eric Gray</v>
      </c>
      <c r="B249" s="7" t="str">
        <f>IFERROR(__xludf.DUMMYFUNCTION("INDEX(IFNA(REGEXEXTRACT(D249, ""([^ ]+)$"")))"),"NYG")</f>
        <v>NYG</v>
      </c>
      <c r="C249" s="7">
        <f>Pts_PA*G249+Pts_PC*H249+Pts_PY*I249+Pts_PTD*J249+Pts_PI*K249+Pts_P2*L249+Pts_RA*M249+Pts_RY*N249+Pts_RTD*O249+Pts_R2*P249+Pts_Res*Q249+Pts_ReY*R249+Pts_ReTD*S249+Pts_Re2*T249+Pts_FL*U249+Pts_FTD*V249</f>
        <v>2</v>
      </c>
      <c r="D249" s="7" t="s">
        <v>296</v>
      </c>
      <c r="E249" s="10" t="s">
        <v>155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2.0</v>
      </c>
      <c r="N249" s="7">
        <v>6.0</v>
      </c>
      <c r="O249" s="7">
        <v>0.0</v>
      </c>
      <c r="P249" s="11">
        <v>0.0</v>
      </c>
      <c r="Q249" s="10">
        <v>1.0</v>
      </c>
      <c r="R249" s="7">
        <v>9.0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Jake Haener</v>
      </c>
      <c r="B250" s="7" t="str">
        <f>IFERROR(__xludf.DUMMYFUNCTION("INDEX(IFNA(REGEXEXTRACT(D250, ""([^ ]+)$"")))"),"NO")</f>
        <v>NO</v>
      </c>
      <c r="C250" s="7">
        <f>Pts_PA*G250+Pts_PC*H250+Pts_PY*I250+Pts_PTD*J250+Pts_PI*K250+Pts_P2*L250+Pts_RA*M250+Pts_RY*N250+Pts_RTD*O250+Pts_R2*P250+Pts_Res*Q250+Pts_ReY*R250+Pts_ReTD*S250+Pts_Re2*T250+Pts_FL*U250+Pts_FTD*V250</f>
        <v>0</v>
      </c>
      <c r="D250" s="7" t="s">
        <v>297</v>
      </c>
      <c r="E250" s="10" t="s">
        <v>29</v>
      </c>
      <c r="F250" s="9">
        <v>0.0</v>
      </c>
      <c r="G250" s="10">
        <v>1.0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0.0</v>
      </c>
      <c r="N250" s="7">
        <v>0.0</v>
      </c>
      <c r="O250" s="7">
        <v>0.0</v>
      </c>
      <c r="P250" s="11">
        <v>0.0</v>
      </c>
      <c r="Q250" s="10">
        <v>0.0</v>
      </c>
      <c r="R250" s="7">
        <v>0.0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C.J. Ham</v>
      </c>
      <c r="B251" s="7" t="str">
        <f>IFERROR(__xludf.DUMMYFUNCTION("INDEX(IFNA(REGEXEXTRACT(D251, ""([^ ]+)$"")))"),"MIN")</f>
        <v>MIN</v>
      </c>
      <c r="C251" s="7">
        <f>Pts_PA*G251+Pts_PC*H251+Pts_PY*I251+Pts_PTD*J251+Pts_PI*K251+Pts_P2*L251+Pts_RA*M251+Pts_RY*N251+Pts_RTD*O251+Pts_R2*P251+Pts_Res*Q251+Pts_ReY*R251+Pts_ReTD*S251+Pts_Re2*T251+Pts_FL*U251+Pts_FTD*V251</f>
        <v>0.1</v>
      </c>
      <c r="D251" s="7" t="s">
        <v>298</v>
      </c>
      <c r="E251" s="10" t="s">
        <v>53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2.0</v>
      </c>
      <c r="R251" s="7">
        <v>11.0</v>
      </c>
      <c r="S251" s="7">
        <v>0.0</v>
      </c>
      <c r="T251" s="11">
        <v>0.0</v>
      </c>
      <c r="U251" s="10">
        <v>1.0</v>
      </c>
      <c r="V251" s="11">
        <v>0.0</v>
      </c>
    </row>
    <row r="252">
      <c r="A252" s="7" t="str">
        <f t="shared" si="1"/>
        <v>Marvin Harrison</v>
      </c>
      <c r="B252" s="7" t="str">
        <f>IFERROR(__xludf.DUMMYFUNCTION("INDEX(IFNA(REGEXEXTRACT(D252, ""([^ ]+)$"")))"),"ARI")</f>
        <v>ARI</v>
      </c>
      <c r="C252" s="7">
        <f>Pts_PA*G252+Pts_PC*H252+Pts_PY*I252+Pts_PTD*J252+Pts_PI*K252+Pts_P2*L252+Pts_RA*M252+Pts_RY*N252+Pts_RTD*O252+Pts_R2*P252+Pts_Res*Q252+Pts_ReY*R252+Pts_ReTD*S252+Pts_Re2*T252+Pts_FL*U252+Pts_FTD*V252</f>
        <v>0.9</v>
      </c>
      <c r="D252" s="7" t="s">
        <v>299</v>
      </c>
      <c r="E252" s="10" t="s">
        <v>65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0.0</v>
      </c>
      <c r="N252" s="7">
        <v>0.0</v>
      </c>
      <c r="O252" s="7">
        <v>0.0</v>
      </c>
      <c r="P252" s="11">
        <v>0.0</v>
      </c>
      <c r="Q252" s="10">
        <v>1.0</v>
      </c>
      <c r="R252" s="7">
        <v>4.0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Khalil Herbert</v>
      </c>
      <c r="B253" s="7" t="str">
        <f>IFERROR(__xludf.DUMMYFUNCTION("INDEX(IFNA(REGEXEXTRACT(D253, ""([^ ]+)$"")))"),"CIN")</f>
        <v>CIN</v>
      </c>
      <c r="C253" s="7">
        <f>Pts_PA*G253+Pts_PC*H253+Pts_PY*I253+Pts_PTD*J253+Pts_PI*K253+Pts_P2*L253+Pts_RA*M253+Pts_RY*N253+Pts_RTD*O253+Pts_R2*P253+Pts_Res*Q253+Pts_ReY*R253+Pts_ReTD*S253+Pts_Re2*T253+Pts_FL*U253+Pts_FTD*V253</f>
        <v>0.4</v>
      </c>
      <c r="D253" s="7" t="s">
        <v>300</v>
      </c>
      <c r="E253" s="8" t="s">
        <v>76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2.0</v>
      </c>
      <c r="N253" s="7">
        <v>4.0</v>
      </c>
      <c r="O253" s="7">
        <v>0.0</v>
      </c>
      <c r="P253" s="11">
        <v>0.0</v>
      </c>
      <c r="Q253" s="10">
        <v>0.0</v>
      </c>
      <c r="R253" s="7">
        <v>0.0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Julian Hill</v>
      </c>
      <c r="B254" s="7" t="str">
        <f>IFERROR(__xludf.DUMMYFUNCTION("INDEX(IFNA(REGEXEXTRACT(D254, ""([^ ]+)$"")))"),"MIA")</f>
        <v>MIA</v>
      </c>
      <c r="C254" s="7">
        <f>Pts_PA*G254+Pts_PC*H254+Pts_PY*I254+Pts_PTD*J254+Pts_PI*K254+Pts_P2*L254+Pts_RA*M254+Pts_RY*N254+Pts_RTD*O254+Pts_R2*P254+Pts_Res*Q254+Pts_ReY*R254+Pts_ReTD*S254+Pts_Re2*T254+Pts_FL*U254+Pts_FTD*V254</f>
        <v>1.1</v>
      </c>
      <c r="D254" s="7" t="s">
        <v>301</v>
      </c>
      <c r="E254" s="8" t="s">
        <v>44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0.0</v>
      </c>
      <c r="N254" s="7">
        <v>0.0</v>
      </c>
      <c r="O254" s="7">
        <v>0.0</v>
      </c>
      <c r="P254" s="11">
        <v>0.0</v>
      </c>
      <c r="Q254" s="10">
        <v>1.0</v>
      </c>
      <c r="R254" s="7">
        <v>6.0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DeAndre Hopkins</v>
      </c>
      <c r="B255" s="7" t="str">
        <f>IFERROR(__xludf.DUMMYFUNCTION("INDEX(IFNA(REGEXEXTRACT(D255, ""([^ ]+)$"")))"),"KC")</f>
        <v>KC</v>
      </c>
      <c r="C255" s="7">
        <f>Pts_PA*G255+Pts_PC*H255+Pts_PY*I255+Pts_PTD*J255+Pts_PI*K255+Pts_P2*L255+Pts_RA*M255+Pts_RY*N255+Pts_RTD*O255+Pts_R2*P255+Pts_Res*Q255+Pts_ReY*R255+Pts_ReTD*S255+Pts_Re2*T255+Pts_FL*U255+Pts_FTD*V255</f>
        <v>1.3</v>
      </c>
      <c r="D255" s="7" t="s">
        <v>302</v>
      </c>
      <c r="E255" s="10" t="s">
        <v>76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0.0</v>
      </c>
      <c r="N255" s="7">
        <v>0.0</v>
      </c>
      <c r="O255" s="7">
        <v>0.0</v>
      </c>
      <c r="P255" s="11">
        <v>0.0</v>
      </c>
      <c r="Q255" s="10">
        <v>1.0</v>
      </c>
      <c r="R255" s="7">
        <v>8.0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Tanner Hudson</v>
      </c>
      <c r="B256" s="7" t="str">
        <f>IFERROR(__xludf.DUMMYFUNCTION("INDEX(IFNA(REGEXEXTRACT(D256, ""([^ ]+)$"")))"),"CIN")</f>
        <v>CIN</v>
      </c>
      <c r="C256" s="7">
        <f>Pts_PA*G256+Pts_PC*H256+Pts_PY*I256+Pts_PTD*J256+Pts_PI*K256+Pts_P2*L256+Pts_RA*M256+Pts_RY*N256+Pts_RTD*O256+Pts_R2*P256+Pts_Res*Q256+Pts_ReY*R256+Pts_ReTD*S256+Pts_Re2*T256+Pts_FL*U256+Pts_FTD*V256</f>
        <v>0.8</v>
      </c>
      <c r="D256" s="7" t="s">
        <v>303</v>
      </c>
      <c r="E256" s="10" t="s">
        <v>101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0.0</v>
      </c>
      <c r="N256" s="7">
        <v>0.0</v>
      </c>
      <c r="O256" s="7">
        <v>0.0</v>
      </c>
      <c r="P256" s="11">
        <v>0.0</v>
      </c>
      <c r="Q256" s="10">
        <v>2.0</v>
      </c>
      <c r="R256" s="7">
        <v>18.0</v>
      </c>
      <c r="S256" s="7">
        <v>0.0</v>
      </c>
      <c r="T256" s="11">
        <v>0.0</v>
      </c>
      <c r="U256" s="10">
        <v>1.0</v>
      </c>
      <c r="V256" s="11">
        <v>0.0</v>
      </c>
    </row>
    <row r="257">
      <c r="A257" s="7" t="str">
        <f t="shared" si="1"/>
        <v>Xavier Hutchinson</v>
      </c>
      <c r="B257" s="7" t="str">
        <f>IFERROR(__xludf.DUMMYFUNCTION("INDEX(IFNA(REGEXEXTRACT(D257, ""([^ ]+)$"")))"),"HOU")</f>
        <v>HOU</v>
      </c>
      <c r="C257" s="7">
        <f>Pts_PA*G257+Pts_PC*H257+Pts_PY*I257+Pts_PTD*J257+Pts_PI*K257+Pts_P2*L257+Pts_RA*M257+Pts_RY*N257+Pts_RTD*O257+Pts_R2*P257+Pts_Res*Q257+Pts_ReY*R257+Pts_ReTD*S257+Pts_Re2*T257+Pts_FL*U257+Pts_FTD*V257</f>
        <v>0.8</v>
      </c>
      <c r="D257" s="7" t="s">
        <v>304</v>
      </c>
      <c r="E257" s="10" t="s">
        <v>35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0.0</v>
      </c>
      <c r="N257" s="7">
        <v>0.0</v>
      </c>
      <c r="O257" s="7">
        <v>0.0</v>
      </c>
      <c r="P257" s="11">
        <v>0.0</v>
      </c>
      <c r="Q257" s="10">
        <v>1.0</v>
      </c>
      <c r="R257" s="7">
        <v>3.0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Alec Ingold</v>
      </c>
      <c r="B258" s="7" t="str">
        <f>IFERROR(__xludf.DUMMYFUNCTION("INDEX(IFNA(REGEXEXTRACT(D258, ""([^ ]+)$"")))"),"MIA")</f>
        <v>MIA</v>
      </c>
      <c r="C258" s="7">
        <f>Pts_PA*G258+Pts_PC*H258+Pts_PY*I258+Pts_PTD*J258+Pts_PI*K258+Pts_P2*L258+Pts_RA*M258+Pts_RY*N258+Pts_RTD*O258+Pts_R2*P258+Pts_Res*Q258+Pts_ReY*R258+Pts_ReTD*S258+Pts_Re2*T258+Pts_FL*U258+Pts_FTD*V258</f>
        <v>0.8</v>
      </c>
      <c r="D258" s="7" t="s">
        <v>305</v>
      </c>
      <c r="E258" s="8" t="s">
        <v>44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2.0</v>
      </c>
      <c r="N258" s="7">
        <v>8.0</v>
      </c>
      <c r="O258" s="7">
        <v>0.0</v>
      </c>
      <c r="P258" s="11">
        <v>0.0</v>
      </c>
      <c r="Q258" s="10">
        <v>0.0</v>
      </c>
      <c r="R258" s="7">
        <v>0.0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Trenton Irwin</v>
      </c>
      <c r="B259" s="7" t="str">
        <f>IFERROR(__xludf.DUMMYFUNCTION("INDEX(IFNA(REGEXEXTRACT(D259, ""([^ ]+)$"")))"),"CAR")</f>
        <v>CAR</v>
      </c>
      <c r="C259" s="7">
        <f>Pts_PA*G259+Pts_PC*H259+Pts_PY*I259+Pts_PTD*J259+Pts_PI*K259+Pts_P2*L259+Pts_RA*M259+Pts_RY*N259+Pts_RTD*O259+Pts_R2*P259+Pts_Res*Q259+Pts_ReY*R259+Pts_ReTD*S259+Pts_Re2*T259+Pts_FL*U259+Pts_FTD*V259</f>
        <v>1.1</v>
      </c>
      <c r="D259" s="7" t="s">
        <v>306</v>
      </c>
      <c r="E259" s="10" t="s">
        <v>59</v>
      </c>
      <c r="F259" s="9">
        <v>0.0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0.0</v>
      </c>
      <c r="N259" s="7">
        <v>0.0</v>
      </c>
      <c r="O259" s="7">
        <v>0.0</v>
      </c>
      <c r="P259" s="11">
        <v>0.0</v>
      </c>
      <c r="Q259" s="10">
        <v>1.0</v>
      </c>
      <c r="R259" s="7">
        <v>6.0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Van Jefferson</v>
      </c>
      <c r="B260" s="7" t="str">
        <f>IFERROR(__xludf.DUMMYFUNCTION("INDEX(IFNA(REGEXEXTRACT(D260, ""([^ ]+)$"")))"),"PIT")</f>
        <v>PIT</v>
      </c>
      <c r="C260" s="7">
        <f>Pts_PA*G260+Pts_PC*H260+Pts_PY*I260+Pts_PTD*J260+Pts_PI*K260+Pts_P2*L260+Pts_RA*M260+Pts_RY*N260+Pts_RTD*O260+Pts_R2*P260+Pts_Res*Q260+Pts_ReY*R260+Pts_ReTD*S260+Pts_Re2*T260+Pts_FL*U260+Pts_FTD*V260</f>
        <v>0.6</v>
      </c>
      <c r="D260" s="7" t="s">
        <v>307</v>
      </c>
      <c r="E260" s="10" t="s">
        <v>96</v>
      </c>
      <c r="F260" s="9">
        <v>0.0</v>
      </c>
      <c r="G260" s="10">
        <v>0.0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0.0</v>
      </c>
      <c r="N260" s="7">
        <v>0.0</v>
      </c>
      <c r="O260" s="7">
        <v>0.0</v>
      </c>
      <c r="P260" s="11">
        <v>0.0</v>
      </c>
      <c r="Q260" s="10">
        <v>1.0</v>
      </c>
      <c r="R260" s="7">
        <v>1.0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Kameron Johnson</v>
      </c>
      <c r="B261" s="7" t="str">
        <f>IFERROR(__xludf.DUMMYFUNCTION("INDEX(IFNA(REGEXEXTRACT(D261, ""([^ ]+)$"")))"),"TB")</f>
        <v>TB</v>
      </c>
      <c r="C261" s="7">
        <f>Pts_PA*G261+Pts_PC*H261+Pts_PY*I261+Pts_PTD*J261+Pts_PI*K261+Pts_P2*L261+Pts_RA*M261+Pts_RY*N261+Pts_RTD*O261+Pts_R2*P261+Pts_Res*Q261+Pts_ReY*R261+Pts_ReTD*S261+Pts_Re2*T261+Pts_FL*U261+Pts_FTD*V261</f>
        <v>0</v>
      </c>
      <c r="D261" s="7" t="s">
        <v>308</v>
      </c>
      <c r="E261" s="10" t="s">
        <v>19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1.0</v>
      </c>
      <c r="N261" s="7">
        <v>0.0</v>
      </c>
      <c r="O261" s="7">
        <v>0.0</v>
      </c>
      <c r="P261" s="11">
        <v>0.0</v>
      </c>
      <c r="Q261" s="10">
        <v>0.0</v>
      </c>
      <c r="R261" s="7">
        <v>0.0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Ty Johnson</v>
      </c>
      <c r="B262" s="7" t="str">
        <f>IFERROR(__xludf.DUMMYFUNCTION("INDEX(IFNA(REGEXEXTRACT(D262, ""([^ ]+)$"")))"),"BUF")</f>
        <v>BUF</v>
      </c>
      <c r="C262" s="7">
        <f>Pts_PA*G262+Pts_PC*H262+Pts_PY*I262+Pts_PTD*J262+Pts_PI*K262+Pts_P2*L262+Pts_RA*M262+Pts_RY*N262+Pts_RTD*O262+Pts_R2*P262+Pts_Res*Q262+Pts_ReY*R262+Pts_ReTD*S262+Pts_Re2*T262+Pts_FL*U262+Pts_FTD*V262</f>
        <v>0.7</v>
      </c>
      <c r="D262" s="7" t="s">
        <v>309</v>
      </c>
      <c r="E262" s="8" t="s">
        <v>21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2.0</v>
      </c>
      <c r="N262" s="7">
        <v>7.0</v>
      </c>
      <c r="O262" s="7">
        <v>0.0</v>
      </c>
      <c r="P262" s="11">
        <v>0.0</v>
      </c>
      <c r="Q262" s="10">
        <v>0.0</v>
      </c>
      <c r="R262" s="7">
        <v>0.0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Velus Jones</v>
      </c>
      <c r="B263" s="7" t="str">
        <f>IFERROR(__xludf.DUMMYFUNCTION("INDEX(IFNA(REGEXEXTRACT(D263, ""([^ ]+)$"")))"),"CAR")</f>
        <v>CAR</v>
      </c>
      <c r="C263" s="7">
        <f>Pts_PA*G263+Pts_PC*H263+Pts_PY*I263+Pts_PTD*J263+Pts_PI*K263+Pts_P2*L263+Pts_RA*M263+Pts_RY*N263+Pts_RTD*O263+Pts_R2*P263+Pts_Res*Q263+Pts_ReY*R263+Pts_ReTD*S263+Pts_Re2*T263+Pts_FL*U263+Pts_FTD*V263</f>
        <v>0.4</v>
      </c>
      <c r="D263" s="7" t="s">
        <v>310</v>
      </c>
      <c r="E263" s="10" t="s">
        <v>76</v>
      </c>
      <c r="F263" s="9">
        <v>0.0</v>
      </c>
      <c r="G263" s="10">
        <v>0.0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2.0</v>
      </c>
      <c r="N263" s="7">
        <v>11.0</v>
      </c>
      <c r="O263" s="7">
        <v>0.0</v>
      </c>
      <c r="P263" s="11">
        <v>0.0</v>
      </c>
      <c r="Q263" s="10">
        <v>1.0</v>
      </c>
      <c r="R263" s="7">
        <v>8.0</v>
      </c>
      <c r="S263" s="7">
        <v>0.0</v>
      </c>
      <c r="T263" s="11">
        <v>0.0</v>
      </c>
      <c r="U263" s="10">
        <v>1.0</v>
      </c>
      <c r="V263" s="11">
        <v>0.0</v>
      </c>
    </row>
    <row r="264">
      <c r="A264" s="7" t="str">
        <f t="shared" si="1"/>
        <v>Brevin Jordan</v>
      </c>
      <c r="B264" s="7" t="str">
        <f>IFERROR(__xludf.DUMMYFUNCTION("INDEX(IFNA(REGEXEXTRACT(D264, ""([^ ]+)$"")))"),"HOU")</f>
        <v>HOU</v>
      </c>
      <c r="C264" s="7">
        <f>Pts_PA*G264+Pts_PC*H264+Pts_PY*I264+Pts_PTD*J264+Pts_PI*K264+Pts_P2*L264+Pts_RA*M264+Pts_RY*N264+Pts_RTD*O264+Pts_R2*P264+Pts_Res*Q264+Pts_ReY*R264+Pts_ReTD*S264+Pts_Re2*T264+Pts_FL*U264+Pts_FTD*V264</f>
        <v>0.8</v>
      </c>
      <c r="D264" s="7" t="s">
        <v>311</v>
      </c>
      <c r="E264" s="10" t="s">
        <v>35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0.0</v>
      </c>
      <c r="N264" s="7">
        <v>0.0</v>
      </c>
      <c r="O264" s="7">
        <v>0.0</v>
      </c>
      <c r="P264" s="11">
        <v>0.0</v>
      </c>
      <c r="Q264" s="10">
        <v>1.0</v>
      </c>
      <c r="R264" s="7">
        <v>3.0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Cole Kmet</v>
      </c>
      <c r="B265" s="7" t="str">
        <f>IFERROR(__xludf.DUMMYFUNCTION("INDEX(IFNA(REGEXEXTRACT(D265, ""([^ ]+)$"")))"),"CHI")</f>
        <v>CHI</v>
      </c>
      <c r="C265" s="7">
        <f>Pts_PA*G265+Pts_PC*H265+Pts_PY*I265+Pts_PTD*J265+Pts_PI*K265+Pts_P2*L265+Pts_RA*M265+Pts_RY*N265+Pts_RTD*O265+Pts_R2*P265+Pts_Res*Q265+Pts_ReY*R265+Pts_ReTD*S265+Pts_Re2*T265+Pts_FL*U265+Pts_FTD*V265</f>
        <v>0.9</v>
      </c>
      <c r="D265" s="7" t="s">
        <v>312</v>
      </c>
      <c r="E265" s="8" t="s">
        <v>157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0.0</v>
      </c>
      <c r="N265" s="7">
        <v>0.0</v>
      </c>
      <c r="O265" s="7">
        <v>0.0</v>
      </c>
      <c r="P265" s="11">
        <v>0.0</v>
      </c>
      <c r="Q265" s="10">
        <v>1.0</v>
      </c>
      <c r="R265" s="7">
        <v>4.0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Michael Mayer</v>
      </c>
      <c r="B266" s="7" t="str">
        <f>IFERROR(__xludf.DUMMYFUNCTION("INDEX(IFNA(REGEXEXTRACT(D266, ""([^ ]+)$"")))"),"LV")</f>
        <v>LV</v>
      </c>
      <c r="C266" s="7">
        <f>Pts_PA*G266+Pts_PC*H266+Pts_PY*I266+Pts_PTD*J266+Pts_PI*K266+Pts_P2*L266+Pts_RA*M266+Pts_RY*N266+Pts_RTD*O266+Pts_R2*P266+Pts_Res*Q266+Pts_ReY*R266+Pts_ReTD*S266+Pts_Re2*T266+Pts_FL*U266+Pts_FTD*V266</f>
        <v>1.3</v>
      </c>
      <c r="D266" s="7" t="s">
        <v>313</v>
      </c>
      <c r="E266" s="8" t="s">
        <v>82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0.0</v>
      </c>
      <c r="N266" s="7">
        <v>0.0</v>
      </c>
      <c r="O266" s="7">
        <v>0.0</v>
      </c>
      <c r="P266" s="11">
        <v>0.0</v>
      </c>
      <c r="Q266" s="10">
        <v>2.0</v>
      </c>
      <c r="R266" s="7">
        <v>3.0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Adonai Mitchell</v>
      </c>
      <c r="B267" s="7" t="str">
        <f>IFERROR(__xludf.DUMMYFUNCTION("INDEX(IFNA(REGEXEXTRACT(D267, ""([^ ]+)$"")))"),"IND")</f>
        <v>IND</v>
      </c>
      <c r="C267" s="7">
        <f>Pts_PA*G267+Pts_PC*H267+Pts_PY*I267+Pts_PTD*J267+Pts_PI*K267+Pts_P2*L267+Pts_RA*M267+Pts_RY*N267+Pts_RTD*O267+Pts_R2*P267+Pts_Res*Q267+Pts_ReY*R267+Pts_ReTD*S267+Pts_Re2*T267+Pts_FL*U267+Pts_FTD*V267</f>
        <v>0.7</v>
      </c>
      <c r="D267" s="7" t="s">
        <v>314</v>
      </c>
      <c r="E267" s="10" t="s">
        <v>25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0.0</v>
      </c>
      <c r="N267" s="7">
        <v>0.0</v>
      </c>
      <c r="O267" s="7">
        <v>0.0</v>
      </c>
      <c r="P267" s="11">
        <v>0.0</v>
      </c>
      <c r="Q267" s="10">
        <v>1.0</v>
      </c>
      <c r="R267" s="7">
        <v>2.0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Elijah Moore</v>
      </c>
      <c r="B268" s="7" t="str">
        <f>IFERROR(__xludf.DUMMYFUNCTION("INDEX(IFNA(REGEXEXTRACT(D268, ""([^ ]+)$"")))"),"CLE")</f>
        <v>CLE</v>
      </c>
      <c r="C268" s="7">
        <f>Pts_PA*G268+Pts_PC*H268+Pts_PY*I268+Pts_PTD*J268+Pts_PI*K268+Pts_P2*L268+Pts_RA*M268+Pts_RY*N268+Pts_RTD*O268+Pts_R2*P268+Pts_Res*Q268+Pts_ReY*R268+Pts_ReTD*S268+Pts_Re2*T268+Pts_FL*U268+Pts_FTD*V268</f>
        <v>2.4</v>
      </c>
      <c r="D268" s="7" t="s">
        <v>315</v>
      </c>
      <c r="E268" s="8" t="s">
        <v>89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0.0</v>
      </c>
      <c r="N268" s="7">
        <v>0.0</v>
      </c>
      <c r="O268" s="7">
        <v>0.0</v>
      </c>
      <c r="P268" s="11">
        <v>0.0</v>
      </c>
      <c r="Q268" s="10">
        <v>3.0</v>
      </c>
      <c r="R268" s="7">
        <v>9.0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Dare Ogunbowale</v>
      </c>
      <c r="B269" s="7" t="str">
        <f>IFERROR(__xludf.DUMMYFUNCTION("INDEX(IFNA(REGEXEXTRACT(D269, ""([^ ]+)$"")))"),"HOU")</f>
        <v>HOU</v>
      </c>
      <c r="C269" s="7">
        <f>Pts_PA*G269+Pts_PC*H269+Pts_PY*I269+Pts_PTD*J269+Pts_PI*K269+Pts_P2*L269+Pts_RA*M269+Pts_RY*N269+Pts_RTD*O269+Pts_R2*P269+Pts_Res*Q269+Pts_ReY*R269+Pts_ReTD*S269+Pts_Re2*T269+Pts_FL*U269+Pts_FTD*V269</f>
        <v>0.8</v>
      </c>
      <c r="D269" s="7" t="s">
        <v>316</v>
      </c>
      <c r="E269" s="10" t="s">
        <v>35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0.0</v>
      </c>
      <c r="N269" s="7">
        <v>0.0</v>
      </c>
      <c r="O269" s="7">
        <v>0.0</v>
      </c>
      <c r="P269" s="11">
        <v>0.0</v>
      </c>
      <c r="Q269" s="10">
        <v>1.0</v>
      </c>
      <c r="R269" s="7">
        <v>3.0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Cade Otton</v>
      </c>
      <c r="B270" s="7" t="str">
        <f>IFERROR(__xludf.DUMMYFUNCTION("INDEX(IFNA(REGEXEXTRACT(D270, ""([^ ]+)$"")))"),"TB")</f>
        <v>TB</v>
      </c>
      <c r="C270" s="7">
        <f>Pts_PA*G270+Pts_PC*H270+Pts_PY*I270+Pts_PTD*J270+Pts_PI*K270+Pts_P2*L270+Pts_RA*M270+Pts_RY*N270+Pts_RTD*O270+Pts_R2*P270+Pts_Res*Q270+Pts_ReY*R270+Pts_ReTD*S270+Pts_Re2*T270+Pts_FL*U270+Pts_FTD*V270</f>
        <v>1</v>
      </c>
      <c r="D270" s="7" t="s">
        <v>317</v>
      </c>
      <c r="E270" s="10" t="s">
        <v>19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0.0</v>
      </c>
      <c r="N270" s="7">
        <v>0.0</v>
      </c>
      <c r="O270" s="7">
        <v>0.0</v>
      </c>
      <c r="P270" s="11">
        <v>0.0</v>
      </c>
      <c r="Q270" s="10">
        <v>1.0</v>
      </c>
      <c r="R270" s="7">
        <v>5.0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Ja'Lynn Polk</v>
      </c>
      <c r="B271" s="7" t="str">
        <f>IFERROR(__xludf.DUMMYFUNCTION("INDEX(IFNA(REGEXEXTRACT(D271, ""([^ ]+)$"")))"),"NE")</f>
        <v>NE</v>
      </c>
      <c r="C271" s="7">
        <f>Pts_PA*G271+Pts_PC*H271+Pts_PY*I271+Pts_PTD*J271+Pts_PI*K271+Pts_P2*L271+Pts_RA*M271+Pts_RY*N271+Pts_RTD*O271+Pts_R2*P271+Pts_Res*Q271+Pts_ReY*R271+Pts_ReTD*S271+Pts_Re2*T271+Pts_FL*U271+Pts_FTD*V271</f>
        <v>1.1</v>
      </c>
      <c r="D271" s="7" t="s">
        <v>318</v>
      </c>
      <c r="E271" s="8" t="s">
        <v>59</v>
      </c>
      <c r="F271" s="9">
        <v>0.0</v>
      </c>
      <c r="G271" s="10">
        <v>0.0</v>
      </c>
      <c r="H271" s="7">
        <v>0.0</v>
      </c>
      <c r="I271" s="7">
        <v>0.0</v>
      </c>
      <c r="J271" s="7">
        <v>0.0</v>
      </c>
      <c r="K271" s="7">
        <v>0.0</v>
      </c>
      <c r="L271" s="11">
        <v>0.0</v>
      </c>
      <c r="M271" s="10">
        <v>0.0</v>
      </c>
      <c r="N271" s="7">
        <v>0.0</v>
      </c>
      <c r="O271" s="7">
        <v>0.0</v>
      </c>
      <c r="P271" s="11">
        <v>0.0</v>
      </c>
      <c r="Q271" s="10">
        <v>1.0</v>
      </c>
      <c r="R271" s="7">
        <v>6.0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MyCole Pruitt</v>
      </c>
      <c r="B272" s="7" t="str">
        <f>IFERROR(__xludf.DUMMYFUNCTION("INDEX(IFNA(REGEXEXTRACT(D272, ""([^ ]+)$"")))"),"PIT")</f>
        <v>PIT</v>
      </c>
      <c r="C272" s="7">
        <f>Pts_PA*G272+Pts_PC*H272+Pts_PY*I272+Pts_PTD*J272+Pts_PI*K272+Pts_P2*L272+Pts_RA*M272+Pts_RY*N272+Pts_RTD*O272+Pts_R2*P272+Pts_Res*Q272+Pts_ReY*R272+Pts_ReTD*S272+Pts_Re2*T272+Pts_FL*U272+Pts_FTD*V272</f>
        <v>1.4</v>
      </c>
      <c r="D272" s="7" t="s">
        <v>319</v>
      </c>
      <c r="E272" s="10" t="s">
        <v>96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0.0</v>
      </c>
      <c r="N272" s="7">
        <v>0.0</v>
      </c>
      <c r="O272" s="7">
        <v>0.0</v>
      </c>
      <c r="P272" s="11">
        <v>0.0</v>
      </c>
      <c r="Q272" s="10">
        <v>1.0</v>
      </c>
      <c r="R272" s="7">
        <v>9.0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Cooper Rush</v>
      </c>
      <c r="B273" s="7" t="str">
        <f>IFERROR(__xludf.DUMMYFUNCTION("INDEX(IFNA(REGEXEXTRACT(D273, ""([^ ]+)$"")))"),"DAL")</f>
        <v>DAL</v>
      </c>
      <c r="C273" s="7">
        <f>Pts_PA*G273+Pts_PC*H273+Pts_PY*I273+Pts_PTD*J273+Pts_PI*K273+Pts_P2*L273+Pts_RA*M273+Pts_RY*N273+Pts_RTD*O273+Pts_R2*P273+Pts_Res*Q273+Pts_ReY*R273+Pts_ReTD*S273+Pts_Re2*T273+Pts_FL*U273+Pts_FTD*V273</f>
        <v>-0.1</v>
      </c>
      <c r="D273" s="7" t="s">
        <v>320</v>
      </c>
      <c r="E273" s="8" t="s">
        <v>85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1.0</v>
      </c>
      <c r="N273" s="7">
        <v>-1.0</v>
      </c>
      <c r="O273" s="7">
        <v>0.0</v>
      </c>
      <c r="P273" s="11">
        <v>0.0</v>
      </c>
      <c r="Q273" s="10">
        <v>0.0</v>
      </c>
      <c r="R273" s="7">
        <v>0.0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Ja'Tavion Sanders</v>
      </c>
      <c r="B274" s="7" t="str">
        <f>IFERROR(__xludf.DUMMYFUNCTION("INDEX(IFNA(REGEXEXTRACT(D274, ""([^ ]+)$"")))"),"CAR")</f>
        <v>CAR</v>
      </c>
      <c r="C274" s="7">
        <f>Pts_PA*G274+Pts_PC*H274+Pts_PY*I274+Pts_PTD*J274+Pts_PI*K274+Pts_P2*L274+Pts_RA*M274+Pts_RY*N274+Pts_RTD*O274+Pts_R2*P274+Pts_Res*Q274+Pts_ReY*R274+Pts_ReTD*S274+Pts_Re2*T274+Pts_FL*U274+Pts_FTD*V274</f>
        <v>0.9</v>
      </c>
      <c r="D274" s="7" t="s">
        <v>321</v>
      </c>
      <c r="E274" s="8" t="s">
        <v>129</v>
      </c>
      <c r="F274" s="9">
        <v>0.0</v>
      </c>
      <c r="G274" s="10">
        <v>0.0</v>
      </c>
      <c r="H274" s="7">
        <v>0.0</v>
      </c>
      <c r="I274" s="7">
        <v>0.0</v>
      </c>
      <c r="J274" s="7">
        <v>0.0</v>
      </c>
      <c r="K274" s="7">
        <v>0.0</v>
      </c>
      <c r="L274" s="11">
        <v>0.0</v>
      </c>
      <c r="M274" s="10">
        <v>0.0</v>
      </c>
      <c r="N274" s="7">
        <v>0.0</v>
      </c>
      <c r="O274" s="7">
        <v>0.0</v>
      </c>
      <c r="P274" s="11">
        <v>0.0</v>
      </c>
      <c r="Q274" s="10">
        <v>1.0</v>
      </c>
      <c r="R274" s="7">
        <v>4.0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Laviska Shenault</v>
      </c>
      <c r="B275" s="7" t="str">
        <f>IFERROR(__xludf.DUMMYFUNCTION("INDEX(IFNA(REGEXEXTRACT(D275, ""([^ ]+)$"")))"),"LAC")</f>
        <v>LAC</v>
      </c>
      <c r="C275" s="7">
        <f>Pts_PA*G275+Pts_PC*H275+Pts_PY*I275+Pts_PTD*J275+Pts_PI*K275+Pts_P2*L275+Pts_RA*M275+Pts_RY*N275+Pts_RTD*O275+Pts_R2*P275+Pts_Res*Q275+Pts_ReY*R275+Pts_ReTD*S275+Pts_Re2*T275+Pts_FL*U275+Pts_FTD*V275</f>
        <v>0.6</v>
      </c>
      <c r="D275" s="7" t="s">
        <v>322</v>
      </c>
      <c r="E275" s="10" t="s">
        <v>112</v>
      </c>
      <c r="F275" s="9">
        <v>0.0</v>
      </c>
      <c r="G275" s="10">
        <v>0.0</v>
      </c>
      <c r="H275" s="7">
        <v>0.0</v>
      </c>
      <c r="I275" s="7">
        <v>0.0</v>
      </c>
      <c r="J275" s="7">
        <v>0.0</v>
      </c>
      <c r="K275" s="7">
        <v>0.0</v>
      </c>
      <c r="L275" s="11">
        <v>0.0</v>
      </c>
      <c r="M275" s="10">
        <v>1.0</v>
      </c>
      <c r="N275" s="7">
        <v>1.0</v>
      </c>
      <c r="O275" s="7">
        <v>0.0</v>
      </c>
      <c r="P275" s="11">
        <v>0.0</v>
      </c>
      <c r="Q275" s="10">
        <v>1.0</v>
      </c>
      <c r="R275" s="7">
        <v>0.0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Jonnu Smith</v>
      </c>
      <c r="B276" s="7" t="str">
        <f>IFERROR(__xludf.DUMMYFUNCTION("INDEX(IFNA(REGEXEXTRACT(D276, ""([^ ]+)$"")))"),"MIA")</f>
        <v>MIA</v>
      </c>
      <c r="C276" s="7">
        <f>Pts_PA*G276+Pts_PC*H276+Pts_PY*I276+Pts_PTD*J276+Pts_PI*K276+Pts_P2*L276+Pts_RA*M276+Pts_RY*N276+Pts_RTD*O276+Pts_R2*P276+Pts_Res*Q276+Pts_ReY*R276+Pts_ReTD*S276+Pts_Re2*T276+Pts_FL*U276+Pts_FTD*V276</f>
        <v>1.2</v>
      </c>
      <c r="D276" s="7" t="s">
        <v>323</v>
      </c>
      <c r="E276" s="8" t="s">
        <v>44</v>
      </c>
      <c r="F276" s="9">
        <v>0.0</v>
      </c>
      <c r="G276" s="10">
        <v>0.0</v>
      </c>
      <c r="H276" s="7">
        <v>0.0</v>
      </c>
      <c r="I276" s="7">
        <v>0.0</v>
      </c>
      <c r="J276" s="7">
        <v>0.0</v>
      </c>
      <c r="K276" s="7">
        <v>0.0</v>
      </c>
      <c r="L276" s="11">
        <v>0.0</v>
      </c>
      <c r="M276" s="10">
        <v>0.0</v>
      </c>
      <c r="N276" s="7">
        <v>0.0</v>
      </c>
      <c r="O276" s="7">
        <v>0.0</v>
      </c>
      <c r="P276" s="11">
        <v>0.0</v>
      </c>
      <c r="Q276" s="10">
        <v>1.0</v>
      </c>
      <c r="R276" s="7">
        <v>7.0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Carson Steele</v>
      </c>
      <c r="B277" s="7" t="str">
        <f>IFERROR(__xludf.DUMMYFUNCTION("INDEX(IFNA(REGEXEXTRACT(D277, ""([^ ]+)$"")))"),"KC")</f>
        <v>KC</v>
      </c>
      <c r="C277" s="7">
        <f>Pts_PA*G277+Pts_PC*H277+Pts_PY*I277+Pts_PTD*J277+Pts_PI*K277+Pts_P2*L277+Pts_RA*M277+Pts_RY*N277+Pts_RTD*O277+Pts_R2*P277+Pts_Res*Q277+Pts_ReY*R277+Pts_ReTD*S277+Pts_Re2*T277+Pts_FL*U277+Pts_FTD*V277</f>
        <v>0.3</v>
      </c>
      <c r="D277" s="7" t="s">
        <v>324</v>
      </c>
      <c r="E277" s="8" t="s">
        <v>61</v>
      </c>
      <c r="F277" s="9">
        <v>0.0</v>
      </c>
      <c r="G277" s="10">
        <v>0.0</v>
      </c>
      <c r="H277" s="7">
        <v>0.0</v>
      </c>
      <c r="I277" s="7">
        <v>0.0</v>
      </c>
      <c r="J277" s="7">
        <v>0.0</v>
      </c>
      <c r="K277" s="7">
        <v>0.0</v>
      </c>
      <c r="L277" s="11">
        <v>0.0</v>
      </c>
      <c r="M277" s="10">
        <v>2.0</v>
      </c>
      <c r="N277" s="7">
        <v>3.0</v>
      </c>
      <c r="O277" s="7">
        <v>0.0</v>
      </c>
      <c r="P277" s="11">
        <v>0.0</v>
      </c>
      <c r="Q277" s="10">
        <v>0.0</v>
      </c>
      <c r="R277" s="7">
        <v>0.0</v>
      </c>
      <c r="S277" s="7">
        <v>0.0</v>
      </c>
      <c r="T277" s="11">
        <v>0.0</v>
      </c>
      <c r="U277" s="10">
        <v>0.0</v>
      </c>
      <c r="V277" s="11">
        <v>0.0</v>
      </c>
    </row>
    <row r="278">
      <c r="A278" s="7" t="str">
        <f t="shared" si="1"/>
        <v>Cedric Tillman</v>
      </c>
      <c r="B278" s="7" t="str">
        <f>IFERROR(__xludf.DUMMYFUNCTION("INDEX(IFNA(REGEXEXTRACT(D278, ""([^ ]+)$"")))"),"CLE")</f>
        <v>CLE</v>
      </c>
      <c r="C278" s="7">
        <f>Pts_PA*G278+Pts_PC*H278+Pts_PY*I278+Pts_PTD*J278+Pts_PI*K278+Pts_P2*L278+Pts_RA*M278+Pts_RY*N278+Pts_RTD*O278+Pts_R2*P278+Pts_Res*Q278+Pts_ReY*R278+Pts_ReTD*S278+Pts_Re2*T278+Pts_FL*U278+Pts_FTD*V278</f>
        <v>0.8</v>
      </c>
      <c r="D278" s="7" t="s">
        <v>325</v>
      </c>
      <c r="E278" s="10" t="s">
        <v>89</v>
      </c>
      <c r="F278" s="9">
        <v>0.0</v>
      </c>
      <c r="G278" s="10">
        <v>0.0</v>
      </c>
      <c r="H278" s="7">
        <v>0.0</v>
      </c>
      <c r="I278" s="7">
        <v>0.0</v>
      </c>
      <c r="J278" s="7">
        <v>0.0</v>
      </c>
      <c r="K278" s="7">
        <v>0.0</v>
      </c>
      <c r="L278" s="11">
        <v>0.0</v>
      </c>
      <c r="M278" s="10">
        <v>0.0</v>
      </c>
      <c r="N278" s="7">
        <v>0.0</v>
      </c>
      <c r="O278" s="7">
        <v>0.0</v>
      </c>
      <c r="P278" s="11">
        <v>0.0</v>
      </c>
      <c r="Q278" s="10">
        <v>1.0</v>
      </c>
      <c r="R278" s="7">
        <v>3.0</v>
      </c>
      <c r="S278" s="7">
        <v>0.0</v>
      </c>
      <c r="T278" s="11">
        <v>0.0</v>
      </c>
      <c r="U278" s="10">
        <v>0.0</v>
      </c>
      <c r="V278" s="11">
        <v>0.0</v>
      </c>
    </row>
    <row r="279">
      <c r="A279" s="7" t="str">
        <f t="shared" si="1"/>
        <v>Mason Tipton</v>
      </c>
      <c r="B279" s="7" t="str">
        <f>IFERROR(__xludf.DUMMYFUNCTION("INDEX(IFNA(REGEXEXTRACT(D279, ""([^ ]+)$"")))"),"NO")</f>
        <v>NO</v>
      </c>
      <c r="C279" s="7">
        <f>Pts_PA*G279+Pts_PC*H279+Pts_PY*I279+Pts_PTD*J279+Pts_PI*K279+Pts_P2*L279+Pts_RA*M279+Pts_RY*N279+Pts_RTD*O279+Pts_R2*P279+Pts_Res*Q279+Pts_ReY*R279+Pts_ReTD*S279+Pts_Re2*T279+Pts_FL*U279+Pts_FTD*V279</f>
        <v>1.1</v>
      </c>
      <c r="D279" s="7" t="s">
        <v>326</v>
      </c>
      <c r="E279" s="8" t="s">
        <v>29</v>
      </c>
      <c r="F279" s="9">
        <v>0.0</v>
      </c>
      <c r="G279" s="10">
        <v>0.0</v>
      </c>
      <c r="H279" s="7">
        <v>0.0</v>
      </c>
      <c r="I279" s="7">
        <v>0.0</v>
      </c>
      <c r="J279" s="7">
        <v>0.0</v>
      </c>
      <c r="K279" s="7">
        <v>0.0</v>
      </c>
      <c r="L279" s="11">
        <v>0.0</v>
      </c>
      <c r="M279" s="10">
        <v>0.0</v>
      </c>
      <c r="N279" s="7">
        <v>0.0</v>
      </c>
      <c r="O279" s="7">
        <v>0.0</v>
      </c>
      <c r="P279" s="11">
        <v>0.0</v>
      </c>
      <c r="Q279" s="10">
        <v>1.0</v>
      </c>
      <c r="R279" s="7">
        <v>6.0</v>
      </c>
      <c r="S279" s="7">
        <v>0.0</v>
      </c>
      <c r="T279" s="11">
        <v>0.0</v>
      </c>
      <c r="U279" s="10">
        <v>0.0</v>
      </c>
      <c r="V279" s="11">
        <v>0.0</v>
      </c>
    </row>
    <row r="280">
      <c r="A280" s="7" t="str">
        <f t="shared" si="1"/>
        <v>Tyrone Tracy</v>
      </c>
      <c r="B280" s="7" t="str">
        <f>IFERROR(__xludf.DUMMYFUNCTION("INDEX(IFNA(REGEXEXTRACT(D280, ""([^ ]+)$"")))"),"NYG")</f>
        <v>NYG</v>
      </c>
      <c r="C280" s="7">
        <f>Pts_PA*G280+Pts_PC*H280+Pts_PY*I280+Pts_PTD*J280+Pts_PI*K280+Pts_P2*L280+Pts_RA*M280+Pts_RY*N280+Pts_RTD*O280+Pts_R2*P280+Pts_Res*Q280+Pts_ReY*R280+Pts_ReTD*S280+Pts_Re2*T280+Pts_FL*U280+Pts_FTD*V280</f>
        <v>1.2</v>
      </c>
      <c r="D280" s="7" t="s">
        <v>327</v>
      </c>
      <c r="E280" s="8" t="s">
        <v>155</v>
      </c>
      <c r="F280" s="9">
        <v>0.0</v>
      </c>
      <c r="G280" s="10">
        <v>0.0</v>
      </c>
      <c r="H280" s="7">
        <v>0.0</v>
      </c>
      <c r="I280" s="7">
        <v>0.0</v>
      </c>
      <c r="J280" s="7">
        <v>0.0</v>
      </c>
      <c r="K280" s="7">
        <v>0.0</v>
      </c>
      <c r="L280" s="11">
        <v>0.0</v>
      </c>
      <c r="M280" s="10">
        <v>2.0</v>
      </c>
      <c r="N280" s="7">
        <v>2.0</v>
      </c>
      <c r="O280" s="7">
        <v>0.0</v>
      </c>
      <c r="P280" s="11">
        <v>0.0</v>
      </c>
      <c r="Q280" s="10">
        <v>1.0</v>
      </c>
      <c r="R280" s="7">
        <v>5.0</v>
      </c>
      <c r="S280" s="7">
        <v>0.0</v>
      </c>
      <c r="T280" s="11">
        <v>0.0</v>
      </c>
      <c r="U280" s="10">
        <v>0.0</v>
      </c>
      <c r="V280" s="11">
        <v>0.0</v>
      </c>
    </row>
    <row r="281">
      <c r="A281" s="7" t="str">
        <f t="shared" si="1"/>
        <v>Kyle Trask</v>
      </c>
      <c r="B281" s="7" t="str">
        <f>IFERROR(__xludf.DUMMYFUNCTION("INDEX(IFNA(REGEXEXTRACT(D281, ""([^ ]+)$"")))"),"TB")</f>
        <v>TB</v>
      </c>
      <c r="C281" s="7">
        <f>Pts_PA*G281+Pts_PC*H281+Pts_PY*I281+Pts_PTD*J281+Pts_PI*K281+Pts_P2*L281+Pts_RA*M281+Pts_RY*N281+Pts_RTD*O281+Pts_R2*P281+Pts_Res*Q281+Pts_ReY*R281+Pts_ReTD*S281+Pts_Re2*T281+Pts_FL*U281+Pts_FTD*V281</f>
        <v>-0.2</v>
      </c>
      <c r="D281" s="7" t="s">
        <v>328</v>
      </c>
      <c r="E281" s="10" t="s">
        <v>19</v>
      </c>
      <c r="F281" s="9">
        <v>0.0</v>
      </c>
      <c r="G281" s="10">
        <v>0.0</v>
      </c>
      <c r="H281" s="7">
        <v>0.0</v>
      </c>
      <c r="I281" s="7">
        <v>0.0</v>
      </c>
      <c r="J281" s="7">
        <v>0.0</v>
      </c>
      <c r="K281" s="7">
        <v>0.0</v>
      </c>
      <c r="L281" s="11">
        <v>0.0</v>
      </c>
      <c r="M281" s="10">
        <v>2.0</v>
      </c>
      <c r="N281" s="7">
        <v>-2.0</v>
      </c>
      <c r="O281" s="7">
        <v>0.0</v>
      </c>
      <c r="P281" s="11">
        <v>0.0</v>
      </c>
      <c r="Q281" s="10">
        <v>0.0</v>
      </c>
      <c r="R281" s="7">
        <v>0.0</v>
      </c>
      <c r="S281" s="7">
        <v>0.0</v>
      </c>
      <c r="T281" s="11">
        <v>0.0</v>
      </c>
      <c r="U281" s="10">
        <v>0.0</v>
      </c>
      <c r="V281" s="11">
        <v>0.0</v>
      </c>
    </row>
    <row r="282">
      <c r="A282" s="7" t="str">
        <f t="shared" si="1"/>
        <v>D.J. Turner</v>
      </c>
      <c r="B282" s="7" t="str">
        <f>IFERROR(__xludf.DUMMYFUNCTION("INDEX(IFNA(REGEXEXTRACT(D282, ""([^ ]+)$"")))"),"LV")</f>
        <v>LV</v>
      </c>
      <c r="C282" s="7">
        <f>Pts_PA*G282+Pts_PC*H282+Pts_PY*I282+Pts_PTD*J282+Pts_PI*K282+Pts_P2*L282+Pts_RA*M282+Pts_RY*N282+Pts_RTD*O282+Pts_R2*P282+Pts_Res*Q282+Pts_ReY*R282+Pts_ReTD*S282+Pts_Re2*T282+Pts_FL*U282+Pts_FTD*V282</f>
        <v>1.4</v>
      </c>
      <c r="D282" s="7" t="s">
        <v>329</v>
      </c>
      <c r="E282" s="10" t="s">
        <v>82</v>
      </c>
      <c r="F282" s="9">
        <v>0.0</v>
      </c>
      <c r="G282" s="10">
        <v>0.0</v>
      </c>
      <c r="H282" s="7">
        <v>0.0</v>
      </c>
      <c r="I282" s="7">
        <v>0.0</v>
      </c>
      <c r="J282" s="7">
        <v>0.0</v>
      </c>
      <c r="K282" s="7">
        <v>0.0</v>
      </c>
      <c r="L282" s="11">
        <v>0.0</v>
      </c>
      <c r="M282" s="10">
        <v>0.0</v>
      </c>
      <c r="N282" s="7">
        <v>0.0</v>
      </c>
      <c r="O282" s="7">
        <v>0.0</v>
      </c>
      <c r="P282" s="11">
        <v>0.0</v>
      </c>
      <c r="Q282" s="10">
        <v>1.0</v>
      </c>
      <c r="R282" s="7">
        <v>9.0</v>
      </c>
      <c r="S282" s="7">
        <v>0.0</v>
      </c>
      <c r="T282" s="11">
        <v>0.0</v>
      </c>
      <c r="U282" s="10">
        <v>0.0</v>
      </c>
      <c r="V282" s="11">
        <v>0.0</v>
      </c>
    </row>
    <row r="283">
      <c r="A283" s="7" t="str">
        <f t="shared" si="1"/>
        <v>Deuce Vaughn</v>
      </c>
      <c r="B283" s="7" t="str">
        <f>IFERROR(__xludf.DUMMYFUNCTION("INDEX(IFNA(REGEXEXTRACT(D283, ""([^ ]+)$"")))"),"DAL")</f>
        <v>DAL</v>
      </c>
      <c r="C283" s="7">
        <f>Pts_PA*G283+Pts_PC*H283+Pts_PY*I283+Pts_PTD*J283+Pts_PI*K283+Pts_P2*L283+Pts_RA*M283+Pts_RY*N283+Pts_RTD*O283+Pts_R2*P283+Pts_Res*Q283+Pts_ReY*R283+Pts_ReTD*S283+Pts_Re2*T283+Pts_FL*U283+Pts_FTD*V283</f>
        <v>0.4</v>
      </c>
      <c r="D283" s="7" t="s">
        <v>330</v>
      </c>
      <c r="E283" s="10" t="s">
        <v>85</v>
      </c>
      <c r="F283" s="9">
        <v>0.0</v>
      </c>
      <c r="G283" s="10">
        <v>0.0</v>
      </c>
      <c r="H283" s="7">
        <v>0.0</v>
      </c>
      <c r="I283" s="7">
        <v>0.0</v>
      </c>
      <c r="J283" s="7">
        <v>0.0</v>
      </c>
      <c r="K283" s="7">
        <v>0.0</v>
      </c>
      <c r="L283" s="11">
        <v>0.0</v>
      </c>
      <c r="M283" s="10">
        <v>1.0</v>
      </c>
      <c r="N283" s="7">
        <v>4.0</v>
      </c>
      <c r="O283" s="7">
        <v>0.0</v>
      </c>
      <c r="P283" s="11">
        <v>0.0</v>
      </c>
      <c r="Q283" s="10">
        <v>0.0</v>
      </c>
      <c r="R283" s="7">
        <v>0.0</v>
      </c>
      <c r="S283" s="7">
        <v>0.0</v>
      </c>
      <c r="T283" s="11">
        <v>0.0</v>
      </c>
      <c r="U283" s="10">
        <v>0.0</v>
      </c>
      <c r="V283" s="11">
        <v>0.0</v>
      </c>
    </row>
    <row r="284">
      <c r="A284" s="7" t="str">
        <f t="shared" si="1"/>
        <v>Darnell Washington</v>
      </c>
      <c r="B284" s="7" t="str">
        <f>IFERROR(__xludf.DUMMYFUNCTION("INDEX(IFNA(REGEXEXTRACT(D284, ""([^ ]+)$"")))"),"PIT")</f>
        <v>PIT</v>
      </c>
      <c r="C284" s="7">
        <f>Pts_PA*G284+Pts_PC*H284+Pts_PY*I284+Pts_PTD*J284+Pts_PI*K284+Pts_P2*L284+Pts_RA*M284+Pts_RY*N284+Pts_RTD*O284+Pts_R2*P284+Pts_Res*Q284+Pts_ReY*R284+Pts_ReTD*S284+Pts_Re2*T284+Pts_FL*U284+Pts_FTD*V284</f>
        <v>1</v>
      </c>
      <c r="D284" s="7" t="s">
        <v>331</v>
      </c>
      <c r="E284" s="10" t="s">
        <v>96</v>
      </c>
      <c r="F284" s="9">
        <v>0.0</v>
      </c>
      <c r="G284" s="10">
        <v>0.0</v>
      </c>
      <c r="H284" s="7">
        <v>0.0</v>
      </c>
      <c r="I284" s="7">
        <v>0.0</v>
      </c>
      <c r="J284" s="7">
        <v>0.0</v>
      </c>
      <c r="K284" s="7">
        <v>0.0</v>
      </c>
      <c r="L284" s="11">
        <v>0.0</v>
      </c>
      <c r="M284" s="10">
        <v>0.0</v>
      </c>
      <c r="N284" s="7">
        <v>0.0</v>
      </c>
      <c r="O284" s="7">
        <v>0.0</v>
      </c>
      <c r="P284" s="11">
        <v>0.0</v>
      </c>
      <c r="Q284" s="10">
        <v>1.0</v>
      </c>
      <c r="R284" s="7">
        <v>5.0</v>
      </c>
      <c r="S284" s="7">
        <v>0.0</v>
      </c>
      <c r="T284" s="11">
        <v>0.0</v>
      </c>
      <c r="U284" s="10">
        <v>0.0</v>
      </c>
      <c r="V284" s="11">
        <v>0.0</v>
      </c>
    </row>
    <row r="285">
      <c r="A285" s="7" t="str">
        <f t="shared" si="1"/>
        <v>Parker Washington</v>
      </c>
      <c r="B285" s="7" t="str">
        <f>IFERROR(__xludf.DUMMYFUNCTION("INDEX(IFNA(REGEXEXTRACT(D285, ""([^ ]+)$"")))"),"JAX")</f>
        <v>JAX</v>
      </c>
      <c r="C285" s="7">
        <f>Pts_PA*G285+Pts_PC*H285+Pts_PY*I285+Pts_PTD*J285+Pts_PI*K285+Pts_P2*L285+Pts_RA*M285+Pts_RY*N285+Pts_RTD*O285+Pts_R2*P285+Pts_Res*Q285+Pts_ReY*R285+Pts_ReTD*S285+Pts_Re2*T285+Pts_FL*U285+Pts_FTD*V285</f>
        <v>0.8</v>
      </c>
      <c r="D285" s="7" t="s">
        <v>332</v>
      </c>
      <c r="E285" s="10" t="s">
        <v>92</v>
      </c>
      <c r="F285" s="9">
        <v>0.0</v>
      </c>
      <c r="G285" s="10">
        <v>0.0</v>
      </c>
      <c r="H285" s="7">
        <v>0.0</v>
      </c>
      <c r="I285" s="7">
        <v>0.0</v>
      </c>
      <c r="J285" s="7">
        <v>0.0</v>
      </c>
      <c r="K285" s="7">
        <v>0.0</v>
      </c>
      <c r="L285" s="11">
        <v>0.0</v>
      </c>
      <c r="M285" s="10">
        <v>0.0</v>
      </c>
      <c r="N285" s="7">
        <v>0.0</v>
      </c>
      <c r="O285" s="7">
        <v>0.0</v>
      </c>
      <c r="P285" s="11">
        <v>0.0</v>
      </c>
      <c r="Q285" s="10">
        <v>1.0</v>
      </c>
      <c r="R285" s="7">
        <v>3.0</v>
      </c>
      <c r="S285" s="7">
        <v>0.0</v>
      </c>
      <c r="T285" s="11">
        <v>0.0</v>
      </c>
      <c r="U285" s="10">
        <v>0.0</v>
      </c>
      <c r="V285" s="11">
        <v>0.0</v>
      </c>
    </row>
    <row r="286">
      <c r="A286" s="7" t="str">
        <f t="shared" si="1"/>
        <v>Malik Willis</v>
      </c>
      <c r="B286" s="7" t="str">
        <f>IFERROR(__xludf.DUMMYFUNCTION("INDEX(IFNA(REGEXEXTRACT(D286, ""([^ ]+)$"")))"),"GB")</f>
        <v>GB</v>
      </c>
      <c r="C286" s="7">
        <f>Pts_PA*G286+Pts_PC*H286+Pts_PY*I286+Pts_PTD*J286+Pts_PI*K286+Pts_P2*L286+Pts_RA*M286+Pts_RY*N286+Pts_RTD*O286+Pts_R2*P286+Pts_Res*Q286+Pts_ReY*R286+Pts_ReTD*S286+Pts_Re2*T286+Pts_FL*U286+Pts_FTD*V286</f>
        <v>0</v>
      </c>
      <c r="D286" s="7" t="s">
        <v>333</v>
      </c>
      <c r="E286" s="8" t="s">
        <v>27</v>
      </c>
      <c r="F286" s="9">
        <v>0.0</v>
      </c>
      <c r="G286" s="10">
        <v>1.0</v>
      </c>
      <c r="H286" s="7">
        <v>0.0</v>
      </c>
      <c r="I286" s="7">
        <v>0.0</v>
      </c>
      <c r="J286" s="7">
        <v>0.0</v>
      </c>
      <c r="K286" s="7">
        <v>0.0</v>
      </c>
      <c r="L286" s="11">
        <v>0.0</v>
      </c>
      <c r="M286" s="10">
        <v>0.0</v>
      </c>
      <c r="N286" s="7">
        <v>0.0</v>
      </c>
      <c r="O286" s="7">
        <v>0.0</v>
      </c>
      <c r="P286" s="11">
        <v>0.0</v>
      </c>
      <c r="Q286" s="10">
        <v>0.0</v>
      </c>
      <c r="R286" s="7">
        <v>0.0</v>
      </c>
      <c r="S286" s="7">
        <v>0.0</v>
      </c>
      <c r="T286" s="11">
        <v>0.0</v>
      </c>
      <c r="U286" s="10">
        <v>0.0</v>
      </c>
      <c r="V286" s="11">
        <v>0.0</v>
      </c>
    </row>
    <row r="287">
      <c r="A287" s="7" t="str">
        <f t="shared" si="1"/>
        <v>Charlie Woerner</v>
      </c>
      <c r="B287" s="7" t="str">
        <f>IFERROR(__xludf.DUMMYFUNCTION("INDEX(IFNA(REGEXEXTRACT(D287, ""([^ ]+)$"")))"),"ATL")</f>
        <v>ATL</v>
      </c>
      <c r="C287" s="7">
        <f>Pts_PA*G287+Pts_PC*H287+Pts_PY*I287+Pts_PTD*J287+Pts_PI*K287+Pts_P2*L287+Pts_RA*M287+Pts_RY*N287+Pts_RTD*O287+Pts_R2*P287+Pts_Res*Q287+Pts_ReY*R287+Pts_ReTD*S287+Pts_Re2*T287+Pts_FL*U287+Pts_FTD*V287</f>
        <v>0.9</v>
      </c>
      <c r="D287" s="7" t="s">
        <v>334</v>
      </c>
      <c r="E287" s="12" t="s">
        <v>116</v>
      </c>
      <c r="F287" s="7">
        <v>0.0</v>
      </c>
      <c r="G287" s="10">
        <v>0.0</v>
      </c>
      <c r="H287" s="7">
        <v>0.0</v>
      </c>
      <c r="I287" s="7">
        <v>0.0</v>
      </c>
      <c r="J287" s="7">
        <v>0.0</v>
      </c>
      <c r="K287" s="7">
        <v>0.0</v>
      </c>
      <c r="L287" s="11">
        <v>0.0</v>
      </c>
      <c r="M287" s="10">
        <v>0.0</v>
      </c>
      <c r="N287" s="7">
        <v>0.0</v>
      </c>
      <c r="O287" s="7">
        <v>0.0</v>
      </c>
      <c r="P287" s="11">
        <v>0.0</v>
      </c>
      <c r="Q287" s="10">
        <v>1.0</v>
      </c>
      <c r="R287" s="7">
        <v>4.0</v>
      </c>
      <c r="S287" s="7">
        <v>0.0</v>
      </c>
      <c r="T287" s="11">
        <v>0.0</v>
      </c>
      <c r="U287" s="10">
        <v>0.0</v>
      </c>
      <c r="V287" s="11">
        <v>0.0</v>
      </c>
    </row>
    <row r="288">
      <c r="A288" s="7" t="str">
        <f t="shared" si="1"/>
        <v>Brock Wright</v>
      </c>
      <c r="B288" s="7" t="str">
        <f>IFERROR(__xludf.DUMMYFUNCTION("INDEX(IFNA(REGEXEXTRACT(D288, ""([^ ]+)$"")))"),"DET")</f>
        <v>DET</v>
      </c>
      <c r="C288" s="7">
        <f>Pts_PA*G288+Pts_PC*H288+Pts_PY*I288+Pts_PTD*J288+Pts_PI*K288+Pts_P2*L288+Pts_RA*M288+Pts_RY*N288+Pts_RTD*O288+Pts_R2*P288+Pts_Res*Q288+Pts_ReY*R288+Pts_ReTD*S288+Pts_Re2*T288+Pts_FL*U288+Pts_FTD*V288</f>
        <v>0.7</v>
      </c>
      <c r="D288" s="13" t="s">
        <v>335</v>
      </c>
      <c r="E288" s="14" t="s">
        <v>51</v>
      </c>
      <c r="F288" s="14">
        <v>0.0</v>
      </c>
      <c r="G288" s="14">
        <v>0.0</v>
      </c>
      <c r="H288" s="13">
        <v>0.0</v>
      </c>
      <c r="I288" s="13">
        <v>0.0</v>
      </c>
      <c r="J288" s="13">
        <v>0.0</v>
      </c>
      <c r="K288" s="13">
        <v>0.0</v>
      </c>
      <c r="L288" s="15">
        <v>0.0</v>
      </c>
      <c r="M288" s="14">
        <v>0.0</v>
      </c>
      <c r="N288" s="13">
        <v>0.0</v>
      </c>
      <c r="O288" s="13">
        <v>0.0</v>
      </c>
      <c r="P288" s="15">
        <v>0.0</v>
      </c>
      <c r="Q288" s="14">
        <v>1.0</v>
      </c>
      <c r="R288" s="13">
        <v>2.0</v>
      </c>
      <c r="S288" s="13">
        <v>0.0</v>
      </c>
      <c r="T288" s="15">
        <v>0.0</v>
      </c>
      <c r="U288" s="14">
        <v>0.0</v>
      </c>
      <c r="V288" s="15">
        <v>0.0</v>
      </c>
    </row>
    <row r="289">
      <c r="A289" s="7" t="str">
        <f t="shared" si="1"/>
        <v>Charlie Jones</v>
      </c>
      <c r="B289" s="7" t="str">
        <f>IFERROR(__xludf.DUMMYFUNCTION("INDEX(IFNA(REGEXEXTRACT(D289, ""([^ ]+)$"")))"),"CIN")</f>
        <v>CIN</v>
      </c>
      <c r="C289" s="7">
        <f>Pts_PA*G289+Pts_PC*H289+Pts_PY*I289+Pts_PTD*J289+Pts_PI*K289+Pts_P2*L289+Pts_RA*M289+Pts_RY*N289+Pts_RTD*O289+Pts_R2*P289+Pts_Res*Q289+Pts_ReY*R289+Pts_ReTD*S289+Pts_Re2*T289+Pts_FL*U289+Pts_FTD*V289</f>
        <v>-1</v>
      </c>
      <c r="D289" s="13" t="s">
        <v>336</v>
      </c>
      <c r="E289" s="14" t="s">
        <v>101</v>
      </c>
      <c r="F289" s="14">
        <v>-1.0</v>
      </c>
      <c r="G289" s="14">
        <v>0.0</v>
      </c>
      <c r="H289" s="13">
        <v>0.0</v>
      </c>
      <c r="I289" s="13">
        <v>0.0</v>
      </c>
      <c r="J289" s="13">
        <v>0.0</v>
      </c>
      <c r="K289" s="13">
        <v>0.0</v>
      </c>
      <c r="L289" s="15">
        <v>0.0</v>
      </c>
      <c r="M289" s="14">
        <v>0.0</v>
      </c>
      <c r="N289" s="13">
        <v>0.0</v>
      </c>
      <c r="O289" s="13">
        <v>0.0</v>
      </c>
      <c r="P289" s="15">
        <v>0.0</v>
      </c>
      <c r="Q289" s="14">
        <v>1.0</v>
      </c>
      <c r="R289" s="13">
        <v>5.0</v>
      </c>
      <c r="S289" s="13">
        <v>0.0</v>
      </c>
      <c r="T289" s="15">
        <v>0.0</v>
      </c>
      <c r="U289" s="14">
        <v>1.0</v>
      </c>
      <c r="V289" s="15">
        <v>0.0</v>
      </c>
    </row>
    <row r="290">
      <c r="A290" s="7" t="str">
        <f t="shared" si="1"/>
        <v>Cedrick Wilson</v>
      </c>
      <c r="B290" s="7" t="str">
        <f>IFERROR(__xludf.DUMMYFUNCTION("INDEX(IFNA(REGEXEXTRACT(D290, ""([^ ]+)$"")))"),"NO")</f>
        <v>NO</v>
      </c>
      <c r="C290" s="7">
        <f>Pts_PA*G290+Pts_PC*H290+Pts_PY*I290+Pts_PTD*J290+Pts_PI*K290+Pts_P2*L290+Pts_RA*M290+Pts_RY*N290+Pts_RTD*O290+Pts_R2*P290+Pts_Res*Q290+Pts_ReY*R290+Pts_ReTD*S290+Pts_Re2*T290+Pts_FL*U290+Pts_FTD*V290</f>
        <v>-2</v>
      </c>
      <c r="D290" s="13" t="s">
        <v>337</v>
      </c>
      <c r="E290" s="14" t="s">
        <v>29</v>
      </c>
      <c r="F290" s="14">
        <v>-1.0</v>
      </c>
      <c r="G290" s="14">
        <v>0.0</v>
      </c>
      <c r="H290" s="13">
        <v>0.0</v>
      </c>
      <c r="I290" s="13">
        <v>0.0</v>
      </c>
      <c r="J290" s="13">
        <v>0.0</v>
      </c>
      <c r="K290" s="13">
        <v>0.0</v>
      </c>
      <c r="L290" s="15">
        <v>0.0</v>
      </c>
      <c r="M290" s="14">
        <v>0.0</v>
      </c>
      <c r="N290" s="13">
        <v>0.0</v>
      </c>
      <c r="O290" s="13">
        <v>0.0</v>
      </c>
      <c r="P290" s="15">
        <v>0.0</v>
      </c>
      <c r="Q290" s="14">
        <v>0.0</v>
      </c>
      <c r="R290" s="13">
        <v>0.0</v>
      </c>
      <c r="S290" s="13">
        <v>0.0</v>
      </c>
      <c r="T290" s="15">
        <v>0.0</v>
      </c>
      <c r="U290" s="14">
        <v>1.0</v>
      </c>
      <c r="V290" s="15">
        <v>0.0</v>
      </c>
    </row>
  </sheetData>
  <autoFilter ref="$A$2:$V$290"/>
  <mergeCells count="4">
    <mergeCell ref="G1:L1"/>
    <mergeCell ref="M1:P1"/>
    <mergeCell ref="Q1:T1"/>
    <mergeCell ref="U1:V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90" si="1">LEFT(D3,LEN(D3)-LEN(B3)-1)</f>
        <v>Alvin Kamara</v>
      </c>
      <c r="B3" s="7" t="str">
        <f>IFERROR(__xludf.DUMMYFUNCTION("INDEX(IFNA(REGEXEXTRACT(D3, ""([^ ]+)$"")))"),"NO")</f>
        <v>NO</v>
      </c>
      <c r="C3" s="7">
        <f>Pts_PA*G3+Pts_PC*H3+Pts_PY*I3+Pts_PTD*J3+Pts_PI*K3+Pts_P2*L3+Pts_RA*M3+Pts_RY*N3+Pts_RTD*O3+Pts_R2*P3+Pts_Res*Q3+Pts_ReY*R3+Pts_ReTD*S3+Pts_Re2*T3+Pts_FL*U3+Pts_FTD*V3</f>
        <v>43</v>
      </c>
      <c r="D3" s="7" t="s">
        <v>67</v>
      </c>
      <c r="E3" s="8" t="s">
        <v>338</v>
      </c>
      <c r="F3" s="9">
        <v>41.0</v>
      </c>
      <c r="G3" s="10">
        <v>0.0</v>
      </c>
      <c r="H3" s="7">
        <v>0.0</v>
      </c>
      <c r="I3" s="7">
        <v>0.0</v>
      </c>
      <c r="J3" s="7">
        <v>0.0</v>
      </c>
      <c r="K3" s="7">
        <v>0.0</v>
      </c>
      <c r="L3" s="11">
        <v>0.0</v>
      </c>
      <c r="M3" s="10">
        <v>20.0</v>
      </c>
      <c r="N3" s="7">
        <v>115.0</v>
      </c>
      <c r="O3" s="7">
        <v>3.0</v>
      </c>
      <c r="P3" s="11">
        <v>0.0</v>
      </c>
      <c r="Q3" s="10">
        <v>2.0</v>
      </c>
      <c r="R3" s="7">
        <v>65.0</v>
      </c>
      <c r="S3" s="7">
        <v>1.0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Kyler Murray</v>
      </c>
      <c r="B4" s="7" t="str">
        <f>IFERROR(__xludf.DUMMYFUNCTION("INDEX(IFNA(REGEXEXTRACT(D4, ""([^ ]+)$"")))"),"ARI")</f>
        <v>ARI</v>
      </c>
      <c r="C4" s="7">
        <f>Pts_PA*G4+Pts_PC*H4+Pts_PY*I4+Pts_PTD*J4+Pts_PI*K4+Pts_P2*L4+Pts_RA*M4+Pts_RY*N4+Pts_RTD*O4+Pts_R2*P4+Pts_Res*Q4+Pts_ReY*R4+Pts_ReTD*S4+Pts_Re2*T4+Pts_FL*U4+Pts_FTD*V4</f>
        <v>28.54</v>
      </c>
      <c r="D4" s="7" t="s">
        <v>68</v>
      </c>
      <c r="E4" s="10" t="s">
        <v>51</v>
      </c>
      <c r="F4" s="9">
        <v>33.0</v>
      </c>
      <c r="G4" s="10">
        <v>21.0</v>
      </c>
      <c r="H4" s="7">
        <v>17.0</v>
      </c>
      <c r="I4" s="7">
        <v>266.0</v>
      </c>
      <c r="J4" s="7">
        <v>3.0</v>
      </c>
      <c r="K4" s="7">
        <v>0.0</v>
      </c>
      <c r="L4" s="11">
        <v>0.0</v>
      </c>
      <c r="M4" s="10">
        <v>5.0</v>
      </c>
      <c r="N4" s="7">
        <v>59.0</v>
      </c>
      <c r="O4" s="7">
        <v>0.0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James Cook</v>
      </c>
      <c r="B5" s="7" t="str">
        <f>IFERROR(__xludf.DUMMYFUNCTION("INDEX(IFNA(REGEXEXTRACT(D5, ""([^ ]+)$"")))"),"BUF")</f>
        <v>BUF</v>
      </c>
      <c r="C5" s="7">
        <f>Pts_PA*G5+Pts_PC*H5+Pts_PY*I5+Pts_PTD*J5+Pts_PI*K5+Pts_P2*L5+Pts_RA*M5+Pts_RY*N5+Pts_RTD*O5+Pts_R2*P5+Pts_Res*Q5+Pts_ReY*R5+Pts_ReTD*S5+Pts_Re2*T5+Pts_FL*U5+Pts_FTD*V5</f>
        <v>28</v>
      </c>
      <c r="D5" s="7" t="s">
        <v>104</v>
      </c>
      <c r="E5" s="8" t="s">
        <v>92</v>
      </c>
      <c r="F5" s="9">
        <v>26.0</v>
      </c>
      <c r="G5" s="10">
        <v>0.0</v>
      </c>
      <c r="H5" s="7">
        <v>0.0</v>
      </c>
      <c r="I5" s="7">
        <v>0.0</v>
      </c>
      <c r="J5" s="7">
        <v>0.0</v>
      </c>
      <c r="K5" s="7">
        <v>0.0</v>
      </c>
      <c r="L5" s="11">
        <v>0.0</v>
      </c>
      <c r="M5" s="10">
        <v>11.0</v>
      </c>
      <c r="N5" s="7">
        <v>78.0</v>
      </c>
      <c r="O5" s="7">
        <v>2.0</v>
      </c>
      <c r="P5" s="11">
        <v>0.0</v>
      </c>
      <c r="Q5" s="10">
        <v>1.0</v>
      </c>
      <c r="R5" s="7">
        <v>17.0</v>
      </c>
      <c r="S5" s="7">
        <v>1.0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Derek Carr</v>
      </c>
      <c r="B6" s="7" t="str">
        <f>IFERROR(__xludf.DUMMYFUNCTION("INDEX(IFNA(REGEXEXTRACT(D6, ""([^ ]+)$"")))"),"NO")</f>
        <v>NO</v>
      </c>
      <c r="C6" s="7">
        <f>Pts_PA*G6+Pts_PC*H6+Pts_PY*I6+Pts_PTD*J6+Pts_PI*K6+Pts_P2*L6+Pts_RA*M6+Pts_RY*N6+Pts_RTD*O6+Pts_R2*P6+Pts_Res*Q6+Pts_ReY*R6+Pts_ReTD*S6+Pts_Re2*T6+Pts_FL*U6+Pts_FTD*V6</f>
        <v>21.82</v>
      </c>
      <c r="D6" s="7" t="s">
        <v>28</v>
      </c>
      <c r="E6" s="10" t="s">
        <v>338</v>
      </c>
      <c r="F6" s="9">
        <v>25.0</v>
      </c>
      <c r="G6" s="10">
        <v>16.0</v>
      </c>
      <c r="H6" s="7">
        <v>11.0</v>
      </c>
      <c r="I6" s="7">
        <v>243.0</v>
      </c>
      <c r="J6" s="7">
        <v>2.0</v>
      </c>
      <c r="K6" s="7">
        <v>1.0</v>
      </c>
      <c r="L6" s="11">
        <v>0.0</v>
      </c>
      <c r="M6" s="10">
        <v>1.0</v>
      </c>
      <c r="N6" s="7">
        <v>1.0</v>
      </c>
      <c r="O6" s="7">
        <v>1.0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Marvin Harrison</v>
      </c>
      <c r="B7" s="7" t="str">
        <f>IFERROR(__xludf.DUMMYFUNCTION("INDEX(IFNA(REGEXEXTRACT(D7, ""([^ ]+)$"")))"),"ARI")</f>
        <v>ARI</v>
      </c>
      <c r="C7" s="7">
        <f>Pts_PA*G7+Pts_PC*H7+Pts_PY*I7+Pts_PTD*J7+Pts_PI*K7+Pts_P2*L7+Pts_RA*M7+Pts_RY*N7+Pts_RTD*O7+Pts_R2*P7+Pts_Res*Q7+Pts_ReY*R7+Pts_ReTD*S7+Pts_Re2*T7+Pts_FL*U7+Pts_FTD*V7</f>
        <v>27</v>
      </c>
      <c r="D7" s="7" t="s">
        <v>299</v>
      </c>
      <c r="E7" s="10" t="s">
        <v>51</v>
      </c>
      <c r="F7" s="9">
        <v>25.0</v>
      </c>
      <c r="G7" s="10">
        <v>0.0</v>
      </c>
      <c r="H7" s="7">
        <v>0.0</v>
      </c>
      <c r="I7" s="7">
        <v>0.0</v>
      </c>
      <c r="J7" s="7">
        <v>0.0</v>
      </c>
      <c r="K7" s="7">
        <v>0.0</v>
      </c>
      <c r="L7" s="11">
        <v>0.0</v>
      </c>
      <c r="M7" s="10">
        <v>0.0</v>
      </c>
      <c r="N7" s="7">
        <v>0.0</v>
      </c>
      <c r="O7" s="7">
        <v>0.0</v>
      </c>
      <c r="P7" s="11">
        <v>0.0</v>
      </c>
      <c r="Q7" s="10">
        <v>4.0</v>
      </c>
      <c r="R7" s="7">
        <v>130.0</v>
      </c>
      <c r="S7" s="7">
        <v>2.0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Jalen Hurts</v>
      </c>
      <c r="B8" s="7" t="str">
        <f>IFERROR(__xludf.DUMMYFUNCTION("INDEX(IFNA(REGEXEXTRACT(D8, ""([^ ]+)$"")))"),"PHI")</f>
        <v>PHI</v>
      </c>
      <c r="C8" s="7">
        <f>Pts_PA*G8+Pts_PC*H8+Pts_PY*I8+Pts_PTD*J8+Pts_PI*K8+Pts_P2*L8+Pts_RA*M8+Pts_RY*N8+Pts_RTD*O8+Pts_R2*P8+Pts_Res*Q8+Pts_ReY*R8+Pts_ReTD*S8+Pts_Re2*T8+Pts_FL*U8+Pts_FTD*V8</f>
        <v>23.82</v>
      </c>
      <c r="D8" s="7" t="s">
        <v>37</v>
      </c>
      <c r="E8" s="10" t="s">
        <v>339</v>
      </c>
      <c r="F8" s="9">
        <v>25.0</v>
      </c>
      <c r="G8" s="10">
        <v>30.0</v>
      </c>
      <c r="H8" s="7">
        <v>23.0</v>
      </c>
      <c r="I8" s="7">
        <v>183.0</v>
      </c>
      <c r="J8" s="7">
        <v>1.0</v>
      </c>
      <c r="K8" s="7">
        <v>1.0</v>
      </c>
      <c r="L8" s="11">
        <v>0.0</v>
      </c>
      <c r="M8" s="10">
        <v>13.0</v>
      </c>
      <c r="N8" s="7">
        <v>85.0</v>
      </c>
      <c r="O8" s="7">
        <v>1.0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Sam Darnold</v>
      </c>
      <c r="B9" s="7" t="str">
        <f>IFERROR(__xludf.DUMMYFUNCTION("INDEX(IFNA(REGEXEXTRACT(D9, ""([^ ]+)$"")))"),"MIN")</f>
        <v>MIN</v>
      </c>
      <c r="C9" s="7">
        <f>Pts_PA*G9+Pts_PC*H9+Pts_PY*I9+Pts_PTD*J9+Pts_PI*K9+Pts_P2*L9+Pts_RA*M9+Pts_RY*N9+Pts_RTD*O9+Pts_R2*P9+Pts_Res*Q9+Pts_ReY*R9+Pts_ReTD*S9+Pts_Re2*T9+Pts_FL*U9+Pts_FTD*V9</f>
        <v>19.92</v>
      </c>
      <c r="D9" s="7" t="s">
        <v>52</v>
      </c>
      <c r="E9" s="10" t="s">
        <v>340</v>
      </c>
      <c r="F9" s="9">
        <v>23.0</v>
      </c>
      <c r="G9" s="10">
        <v>26.0</v>
      </c>
      <c r="H9" s="7">
        <v>17.0</v>
      </c>
      <c r="I9" s="7">
        <v>268.0</v>
      </c>
      <c r="J9" s="7">
        <v>2.0</v>
      </c>
      <c r="K9" s="7">
        <v>1.0</v>
      </c>
      <c r="L9" s="11">
        <v>0.0</v>
      </c>
      <c r="M9" s="10">
        <v>5.0</v>
      </c>
      <c r="N9" s="7">
        <v>32.0</v>
      </c>
      <c r="O9" s="7">
        <v>0.0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Daniel Jones</v>
      </c>
      <c r="B10" s="7" t="str">
        <f>IFERROR(__xludf.DUMMYFUNCTION("INDEX(IFNA(REGEXEXTRACT(D10, ""([^ ]+)$"")))"),"MIN")</f>
        <v>MIN</v>
      </c>
      <c r="C10" s="7">
        <f>Pts_PA*G10+Pts_PC*H10+Pts_PY*I10+Pts_PTD*J10+Pts_PI*K10+Pts_P2*L10+Pts_RA*M10+Pts_RY*N10+Pts_RTD*O10+Pts_R2*P10+Pts_Res*Q10+Pts_ReY*R10+Pts_ReTD*S10+Pts_Re2*T10+Pts_FL*U10+Pts_FTD*V10</f>
        <v>18.32</v>
      </c>
      <c r="D10" s="7" t="s">
        <v>173</v>
      </c>
      <c r="E10" s="10" t="s">
        <v>341</v>
      </c>
      <c r="F10" s="9">
        <v>22.0</v>
      </c>
      <c r="G10" s="10">
        <v>28.0</v>
      </c>
      <c r="H10" s="7">
        <v>16.0</v>
      </c>
      <c r="I10" s="7">
        <v>178.0</v>
      </c>
      <c r="J10" s="7">
        <v>2.0</v>
      </c>
      <c r="K10" s="7">
        <v>0.0</v>
      </c>
      <c r="L10" s="11">
        <v>0.0</v>
      </c>
      <c r="M10" s="10">
        <v>5.0</v>
      </c>
      <c r="N10" s="7">
        <v>32.0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De'Von Achane</v>
      </c>
      <c r="B11" s="7" t="str">
        <f>IFERROR(__xludf.DUMMYFUNCTION("INDEX(IFNA(REGEXEXTRACT(D11, ""([^ ]+)$"")))"),"MIA")</f>
        <v>MIA</v>
      </c>
      <c r="C11" s="7">
        <f>Pts_PA*G11+Pts_PC*H11+Pts_PY*I11+Pts_PTD*J11+Pts_PI*K11+Pts_P2*L11+Pts_RA*M11+Pts_RY*N11+Pts_RTD*O11+Pts_R2*P11+Pts_Res*Q11+Pts_ReY*R11+Pts_ReTD*S11+Pts_Re2*T11+Pts_FL*U11+Pts_FTD*V11</f>
        <v>26</v>
      </c>
      <c r="D11" s="7" t="s">
        <v>71</v>
      </c>
      <c r="E11" s="8" t="s">
        <v>342</v>
      </c>
      <c r="F11" s="9">
        <v>21.0</v>
      </c>
      <c r="G11" s="10">
        <v>0.0</v>
      </c>
      <c r="H11" s="7">
        <v>0.0</v>
      </c>
      <c r="I11" s="7">
        <v>0.0</v>
      </c>
      <c r="J11" s="7">
        <v>0.0</v>
      </c>
      <c r="K11" s="7">
        <v>0.0</v>
      </c>
      <c r="L11" s="11">
        <v>0.0</v>
      </c>
      <c r="M11" s="10">
        <v>22.0</v>
      </c>
      <c r="N11" s="7">
        <v>96.0</v>
      </c>
      <c r="O11" s="7">
        <v>0.0</v>
      </c>
      <c r="P11" s="11">
        <v>0.0</v>
      </c>
      <c r="Q11" s="10">
        <v>7.0</v>
      </c>
      <c r="R11" s="7">
        <v>69.0</v>
      </c>
      <c r="S11" s="7">
        <v>1.0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Joe Burrow</v>
      </c>
      <c r="B12" s="7" t="str">
        <f>IFERROR(__xludf.DUMMYFUNCTION("INDEX(IFNA(REGEXEXTRACT(D12, ""([^ ]+)$"")))"),"CIN")</f>
        <v>CIN</v>
      </c>
      <c r="C12" s="7">
        <f>Pts_PA*G12+Pts_PC*H12+Pts_PY*I12+Pts_PTD*J12+Pts_PI*K12+Pts_P2*L12+Pts_RA*M12+Pts_RY*N12+Pts_RTD*O12+Pts_R2*P12+Pts_Res*Q12+Pts_ReY*R12+Pts_ReTD*S12+Pts_Re2*T12+Pts_FL*U12+Pts_FTD*V12</f>
        <v>17.22</v>
      </c>
      <c r="D12" s="7" t="s">
        <v>141</v>
      </c>
      <c r="E12" s="8" t="s">
        <v>33</v>
      </c>
      <c r="F12" s="9">
        <v>21.0</v>
      </c>
      <c r="G12" s="10">
        <v>36.0</v>
      </c>
      <c r="H12" s="7">
        <v>23.0</v>
      </c>
      <c r="I12" s="7">
        <v>258.0</v>
      </c>
      <c r="J12" s="7">
        <v>2.0</v>
      </c>
      <c r="K12" s="7">
        <v>0.0</v>
      </c>
      <c r="L12" s="11">
        <v>0.0</v>
      </c>
      <c r="M12" s="10">
        <v>6.0</v>
      </c>
      <c r="N12" s="7">
        <v>9.0</v>
      </c>
      <c r="O12" s="7">
        <v>0.0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1.0</v>
      </c>
      <c r="V12" s="11">
        <v>0.0</v>
      </c>
    </row>
    <row r="13">
      <c r="A13" s="7" t="str">
        <f t="shared" si="1"/>
        <v>Kirk Cousins</v>
      </c>
      <c r="B13" s="7" t="str">
        <f>IFERROR(__xludf.DUMMYFUNCTION("INDEX(IFNA(REGEXEXTRACT(D13, ""([^ ]+)$"")))"),"ATL")</f>
        <v>ATL</v>
      </c>
      <c r="C13" s="7">
        <f>Pts_PA*G13+Pts_PC*H13+Pts_PY*I13+Pts_PTD*J13+Pts_PI*K13+Pts_P2*L13+Pts_RA*M13+Pts_RY*N13+Pts_RTD*O13+Pts_R2*P13+Pts_Res*Q13+Pts_ReY*R13+Pts_ReTD*S13+Pts_Re2*T13+Pts_FL*U13+Pts_FTD*V13</f>
        <v>17.54</v>
      </c>
      <c r="D13" s="7" t="s">
        <v>130</v>
      </c>
      <c r="E13" s="8" t="s">
        <v>27</v>
      </c>
      <c r="F13" s="9">
        <v>21.0</v>
      </c>
      <c r="G13" s="10">
        <v>29.0</v>
      </c>
      <c r="H13" s="7">
        <v>20.0</v>
      </c>
      <c r="I13" s="7">
        <v>241.0</v>
      </c>
      <c r="J13" s="7">
        <v>2.0</v>
      </c>
      <c r="K13" s="7">
        <v>0.0</v>
      </c>
      <c r="L13" s="11">
        <v>0.0</v>
      </c>
      <c r="M13" s="10">
        <v>4.0</v>
      </c>
      <c r="N13" s="7">
        <v>-1.0</v>
      </c>
      <c r="O13" s="7">
        <v>0.0</v>
      </c>
      <c r="P13" s="11">
        <v>0.0</v>
      </c>
      <c r="Q13" s="10">
        <v>0.0</v>
      </c>
      <c r="R13" s="7">
        <v>0.0</v>
      </c>
      <c r="S13" s="7">
        <v>0.0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Baker Mayfield</v>
      </c>
      <c r="B14" s="7" t="str">
        <f>IFERROR(__xludf.DUMMYFUNCTION("INDEX(IFNA(REGEXEXTRACT(D14, ""([^ ]+)$"")))"),"TB")</f>
        <v>TB</v>
      </c>
      <c r="C14" s="7">
        <f>Pts_PA*G14+Pts_PC*H14+Pts_PY*I14+Pts_PTD*J14+Pts_PI*K14+Pts_P2*L14+Pts_RA*M14+Pts_RY*N14+Pts_RTD*O14+Pts_R2*P14+Pts_Res*Q14+Pts_ReY*R14+Pts_ReTD*S14+Pts_Re2*T14+Pts_FL*U14+Pts_FTD*V14</f>
        <v>18.8</v>
      </c>
      <c r="D14" s="7" t="s">
        <v>18</v>
      </c>
      <c r="E14" s="8" t="s">
        <v>56</v>
      </c>
      <c r="F14" s="9">
        <v>20.0</v>
      </c>
      <c r="G14" s="10">
        <v>19.0</v>
      </c>
      <c r="H14" s="7">
        <v>12.0</v>
      </c>
      <c r="I14" s="7">
        <v>185.0</v>
      </c>
      <c r="J14" s="7">
        <v>1.0</v>
      </c>
      <c r="K14" s="7">
        <v>1.0</v>
      </c>
      <c r="L14" s="11">
        <v>0.0</v>
      </c>
      <c r="M14" s="10">
        <v>5.0</v>
      </c>
      <c r="N14" s="7">
        <v>34.0</v>
      </c>
      <c r="O14" s="7">
        <v>1.0</v>
      </c>
      <c r="P14" s="11">
        <v>0.0</v>
      </c>
      <c r="Q14" s="10">
        <v>0.0</v>
      </c>
      <c r="R14" s="7">
        <v>0.0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Calvin Ridley</v>
      </c>
      <c r="B15" s="7" t="str">
        <f>IFERROR(__xludf.DUMMYFUNCTION("INDEX(IFNA(REGEXEXTRACT(D15, ""([^ ]+)$"")))"),"TEN")</f>
        <v>TEN</v>
      </c>
      <c r="C15" s="7">
        <f>Pts_PA*G15+Pts_PC*H15+Pts_PY*I15+Pts_PTD*J15+Pts_PI*K15+Pts_P2*L15+Pts_RA*M15+Pts_RY*N15+Pts_RTD*O15+Pts_R2*P15+Pts_Res*Q15+Pts_ReY*R15+Pts_ReTD*S15+Pts_Re2*T15+Pts_FL*U15+Pts_FTD*V15</f>
        <v>22.7</v>
      </c>
      <c r="D15" s="7" t="s">
        <v>168</v>
      </c>
      <c r="E15" s="10" t="s">
        <v>42</v>
      </c>
      <c r="F15" s="9">
        <v>20.0</v>
      </c>
      <c r="G15" s="10">
        <v>0.0</v>
      </c>
      <c r="H15" s="7">
        <v>0.0</v>
      </c>
      <c r="I15" s="7">
        <v>0.0</v>
      </c>
      <c r="J15" s="7">
        <v>0.0</v>
      </c>
      <c r="K15" s="7">
        <v>0.0</v>
      </c>
      <c r="L15" s="11">
        <v>0.0</v>
      </c>
      <c r="M15" s="10">
        <v>1.0</v>
      </c>
      <c r="N15" s="7">
        <v>10.0</v>
      </c>
      <c r="O15" s="7">
        <v>1.0</v>
      </c>
      <c r="P15" s="11">
        <v>0.0</v>
      </c>
      <c r="Q15" s="10">
        <v>4.0</v>
      </c>
      <c r="R15" s="7">
        <v>77.0</v>
      </c>
      <c r="S15" s="7">
        <v>1.0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Nico Collins</v>
      </c>
      <c r="B16" s="7" t="str">
        <f>IFERROR(__xludf.DUMMYFUNCTION("INDEX(IFNA(REGEXEXTRACT(D16, ""([^ ]+)$"")))"),"HOU")</f>
        <v>HOU</v>
      </c>
      <c r="C16" s="7">
        <f>Pts_PA*G16+Pts_PC*H16+Pts_PY*I16+Pts_PTD*J16+Pts_PI*K16+Pts_P2*L16+Pts_RA*M16+Pts_RY*N16+Pts_RTD*O16+Pts_R2*P16+Pts_Res*Q16+Pts_ReY*R16+Pts_ReTD*S16+Pts_Re2*T16+Pts_FL*U16+Pts_FTD*V16</f>
        <v>23.5</v>
      </c>
      <c r="D16" s="7" t="s">
        <v>93</v>
      </c>
      <c r="E16" s="10" t="s">
        <v>343</v>
      </c>
      <c r="F16" s="9">
        <v>19.0</v>
      </c>
      <c r="G16" s="10">
        <v>0.0</v>
      </c>
      <c r="H16" s="7">
        <v>0.0</v>
      </c>
      <c r="I16" s="7">
        <v>0.0</v>
      </c>
      <c r="J16" s="7">
        <v>0.0</v>
      </c>
      <c r="K16" s="7">
        <v>0.0</v>
      </c>
      <c r="L16" s="11">
        <v>0.0</v>
      </c>
      <c r="M16" s="10">
        <v>0.0</v>
      </c>
      <c r="N16" s="7">
        <v>0.0</v>
      </c>
      <c r="O16" s="7">
        <v>0.0</v>
      </c>
      <c r="P16" s="11">
        <v>0.0</v>
      </c>
      <c r="Q16" s="10">
        <v>8.0</v>
      </c>
      <c r="R16" s="7">
        <v>135.0</v>
      </c>
      <c r="S16" s="7">
        <v>1.0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J.K. Dobbins</v>
      </c>
      <c r="B17" s="7" t="str">
        <f>IFERROR(__xludf.DUMMYFUNCTION("INDEX(IFNA(REGEXEXTRACT(D17, ""([^ ]+)$"")))"),"LAC")</f>
        <v>LAC</v>
      </c>
      <c r="C17" s="7">
        <f>Pts_PA*G17+Pts_PC*H17+Pts_PY*I17+Pts_PTD*J17+Pts_PI*K17+Pts_P2*L17+Pts_RA*M17+Pts_RY*N17+Pts_RTD*O17+Pts_R2*P17+Pts_Res*Q17+Pts_ReY*R17+Pts_ReTD*S17+Pts_Re2*T17+Pts_FL*U17+Pts_FTD*V17</f>
        <v>19.6</v>
      </c>
      <c r="D17" s="7" t="s">
        <v>45</v>
      </c>
      <c r="E17" s="10" t="s">
        <v>344</v>
      </c>
      <c r="F17" s="9">
        <v>19.0</v>
      </c>
      <c r="G17" s="10">
        <v>0.0</v>
      </c>
      <c r="H17" s="7">
        <v>0.0</v>
      </c>
      <c r="I17" s="7">
        <v>0.0</v>
      </c>
      <c r="J17" s="7">
        <v>0.0</v>
      </c>
      <c r="K17" s="7">
        <v>0.0</v>
      </c>
      <c r="L17" s="11">
        <v>0.0</v>
      </c>
      <c r="M17" s="10">
        <v>17.0</v>
      </c>
      <c r="N17" s="7">
        <v>131.0</v>
      </c>
      <c r="O17" s="7">
        <v>1.0</v>
      </c>
      <c r="P17" s="11">
        <v>0.0</v>
      </c>
      <c r="Q17" s="10">
        <v>1.0</v>
      </c>
      <c r="R17" s="7">
        <v>0.0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Justin Jefferson</v>
      </c>
      <c r="B18" s="7" t="str">
        <f>IFERROR(__xludf.DUMMYFUNCTION("INDEX(IFNA(REGEXEXTRACT(D18, ""([^ ]+)$"")))"),"MIN")</f>
        <v>MIN</v>
      </c>
      <c r="C18" s="7">
        <f>Pts_PA*G18+Pts_PC*H18+Pts_PY*I18+Pts_PTD*J18+Pts_PI*K18+Pts_P2*L18+Pts_RA*M18+Pts_RY*N18+Pts_RTD*O18+Pts_R2*P18+Pts_Res*Q18+Pts_ReY*R18+Pts_ReTD*S18+Pts_Re2*T18+Pts_FL*U18+Pts_FTD*V18</f>
        <v>21.3</v>
      </c>
      <c r="D18" s="7" t="s">
        <v>98</v>
      </c>
      <c r="E18" s="10" t="s">
        <v>340</v>
      </c>
      <c r="F18" s="9">
        <v>19.0</v>
      </c>
      <c r="G18" s="10">
        <v>0.0</v>
      </c>
      <c r="H18" s="7">
        <v>0.0</v>
      </c>
      <c r="I18" s="7">
        <v>0.0</v>
      </c>
      <c r="J18" s="7">
        <v>0.0</v>
      </c>
      <c r="K18" s="7">
        <v>0.0</v>
      </c>
      <c r="L18" s="11">
        <v>0.0</v>
      </c>
      <c r="M18" s="10">
        <v>0.0</v>
      </c>
      <c r="N18" s="7">
        <v>0.0</v>
      </c>
      <c r="O18" s="7">
        <v>0.0</v>
      </c>
      <c r="P18" s="11">
        <v>0.0</v>
      </c>
      <c r="Q18" s="10">
        <v>4.0</v>
      </c>
      <c r="R18" s="7">
        <v>133.0</v>
      </c>
      <c r="S18" s="7">
        <v>1.0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Aaron Rodgers</v>
      </c>
      <c r="B19" s="7" t="str">
        <f>IFERROR(__xludf.DUMMYFUNCTION("INDEX(IFNA(REGEXEXTRACT(D19, ""([^ ]+)$"")))"),"NYJ")</f>
        <v>NYJ</v>
      </c>
      <c r="C19" s="7">
        <f>Pts_PA*G19+Pts_PC*H19+Pts_PY*I19+Pts_PTD*J19+Pts_PI*K19+Pts_P2*L19+Pts_RA*M19+Pts_RY*N19+Pts_RTD*O19+Pts_R2*P19+Pts_Res*Q19+Pts_ReY*R19+Pts_ReTD*S19+Pts_Re2*T19+Pts_FL*U19+Pts_FTD*V19</f>
        <v>15.14</v>
      </c>
      <c r="D19" s="7" t="s">
        <v>117</v>
      </c>
      <c r="E19" s="8" t="s">
        <v>345</v>
      </c>
      <c r="F19" s="9">
        <v>19.0</v>
      </c>
      <c r="G19" s="10">
        <v>30.0</v>
      </c>
      <c r="H19" s="7">
        <v>18.0</v>
      </c>
      <c r="I19" s="7">
        <v>176.0</v>
      </c>
      <c r="J19" s="7">
        <v>2.0</v>
      </c>
      <c r="K19" s="7">
        <v>0.0</v>
      </c>
      <c r="L19" s="11">
        <v>0.0</v>
      </c>
      <c r="M19" s="10">
        <v>2.0</v>
      </c>
      <c r="N19" s="7">
        <v>1.0</v>
      </c>
      <c r="O19" s="7">
        <v>0.0</v>
      </c>
      <c r="P19" s="11">
        <v>0.0</v>
      </c>
      <c r="Q19" s="10">
        <v>0.0</v>
      </c>
      <c r="R19" s="7">
        <v>0.0</v>
      </c>
      <c r="S19" s="7">
        <v>0.0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Geno Smith</v>
      </c>
      <c r="B20" s="7" t="str">
        <f>IFERROR(__xludf.DUMMYFUNCTION("INDEX(IFNA(REGEXEXTRACT(D20, ""([^ ]+)$"")))"),"SEA")</f>
        <v>SEA</v>
      </c>
      <c r="C20" s="7">
        <f>Pts_PA*G20+Pts_PC*H20+Pts_PY*I20+Pts_PTD*J20+Pts_PI*K20+Pts_P2*L20+Pts_RA*M20+Pts_RY*N20+Pts_RTD*O20+Pts_R2*P20+Pts_Res*Q20+Pts_ReY*R20+Pts_ReTD*S20+Pts_Re2*T20+Pts_FL*U20+Pts_FTD*V20</f>
        <v>17.88</v>
      </c>
      <c r="D20" s="7" t="s">
        <v>48</v>
      </c>
      <c r="E20" s="8" t="s">
        <v>346</v>
      </c>
      <c r="F20" s="9">
        <v>19.0</v>
      </c>
      <c r="G20" s="10">
        <v>44.0</v>
      </c>
      <c r="H20" s="7">
        <v>33.0</v>
      </c>
      <c r="I20" s="7">
        <v>327.0</v>
      </c>
      <c r="J20" s="7">
        <v>1.0</v>
      </c>
      <c r="K20" s="7">
        <v>0.0</v>
      </c>
      <c r="L20" s="11">
        <v>0.0</v>
      </c>
      <c r="M20" s="10">
        <v>5.0</v>
      </c>
      <c r="N20" s="7">
        <v>8.0</v>
      </c>
      <c r="O20" s="7">
        <v>0.0</v>
      </c>
      <c r="P20" s="11">
        <v>0.0</v>
      </c>
      <c r="Q20" s="10">
        <v>0.0</v>
      </c>
      <c r="R20" s="7">
        <v>0.0</v>
      </c>
      <c r="S20" s="7">
        <v>0.0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James Conner</v>
      </c>
      <c r="B21" s="7" t="str">
        <f>IFERROR(__xludf.DUMMYFUNCTION("INDEX(IFNA(REGEXEXTRACT(D21, ""([^ ]+)$"")))"),"ARI")</f>
        <v>ARI</v>
      </c>
      <c r="C21" s="7">
        <f>Pts_PA*G21+Pts_PC*H21+Pts_PY*I21+Pts_PTD*J21+Pts_PI*K21+Pts_P2*L21+Pts_RA*M21+Pts_RY*N21+Pts_RTD*O21+Pts_R2*P21+Pts_Res*Q21+Pts_ReY*R21+Pts_ReTD*S21+Pts_Re2*T21+Pts_FL*U21+Pts_FTD*V21</f>
        <v>18.9</v>
      </c>
      <c r="D21" s="7" t="s">
        <v>64</v>
      </c>
      <c r="E21" s="8" t="s">
        <v>51</v>
      </c>
      <c r="F21" s="9">
        <v>18.0</v>
      </c>
      <c r="G21" s="10">
        <v>0.0</v>
      </c>
      <c r="H21" s="7">
        <v>0.0</v>
      </c>
      <c r="I21" s="7">
        <v>0.0</v>
      </c>
      <c r="J21" s="7">
        <v>0.0</v>
      </c>
      <c r="K21" s="7">
        <v>0.0</v>
      </c>
      <c r="L21" s="11">
        <v>0.0</v>
      </c>
      <c r="M21" s="10">
        <v>21.0</v>
      </c>
      <c r="N21" s="7">
        <v>122.0</v>
      </c>
      <c r="O21" s="7">
        <v>1.0</v>
      </c>
      <c r="P21" s="11">
        <v>0.0</v>
      </c>
      <c r="Q21" s="10">
        <v>1.0</v>
      </c>
      <c r="R21" s="7">
        <v>2.0</v>
      </c>
      <c r="S21" s="7">
        <v>0.0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D.K. Metcalf</v>
      </c>
      <c r="B22" s="7" t="str">
        <f>IFERROR(__xludf.DUMMYFUNCTION("INDEX(IFNA(REGEXEXTRACT(D22, ""([^ ]+)$"")))"),"SEA")</f>
        <v>SEA</v>
      </c>
      <c r="C22" s="7">
        <f>Pts_PA*G22+Pts_PC*H22+Pts_PY*I22+Pts_PTD*J22+Pts_PI*K22+Pts_P2*L22+Pts_RA*M22+Pts_RY*N22+Pts_RTD*O22+Pts_R2*P22+Pts_Res*Q22+Pts_ReY*R22+Pts_ReTD*S22+Pts_Re2*T22+Pts_FL*U22+Pts_FTD*V22</f>
        <v>23.9</v>
      </c>
      <c r="D22" s="7" t="s">
        <v>219</v>
      </c>
      <c r="E22" s="8" t="s">
        <v>346</v>
      </c>
      <c r="F22" s="9">
        <v>18.0</v>
      </c>
      <c r="G22" s="10">
        <v>0.0</v>
      </c>
      <c r="H22" s="7">
        <v>0.0</v>
      </c>
      <c r="I22" s="7">
        <v>0.0</v>
      </c>
      <c r="J22" s="7">
        <v>0.0</v>
      </c>
      <c r="K22" s="7">
        <v>0.0</v>
      </c>
      <c r="L22" s="11">
        <v>0.0</v>
      </c>
      <c r="M22" s="10">
        <v>0.0</v>
      </c>
      <c r="N22" s="7">
        <v>0.0</v>
      </c>
      <c r="O22" s="7">
        <v>0.0</v>
      </c>
      <c r="P22" s="11">
        <v>0.0</v>
      </c>
      <c r="Q22" s="10">
        <v>10.0</v>
      </c>
      <c r="R22" s="7">
        <v>129.0</v>
      </c>
      <c r="S22" s="7">
        <v>1.0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Malik Nabers</v>
      </c>
      <c r="B23" s="7" t="str">
        <f>IFERROR(__xludf.DUMMYFUNCTION("INDEX(IFNA(REGEXEXTRACT(D23, ""([^ ]+)$"")))"),"NYG")</f>
        <v>NYG</v>
      </c>
      <c r="C23" s="7">
        <f>Pts_PA*G23+Pts_PC*H23+Pts_PY*I23+Pts_PTD*J23+Pts_PI*K23+Pts_P2*L23+Pts_RA*M23+Pts_RY*N23+Pts_RTD*O23+Pts_R2*P23+Pts_Res*Q23+Pts_ReY*R23+Pts_ReTD*S23+Pts_Re2*T23+Pts_FL*U23+Pts_FTD*V23</f>
        <v>23.7</v>
      </c>
      <c r="D23" s="7" t="s">
        <v>154</v>
      </c>
      <c r="E23" s="10" t="s">
        <v>341</v>
      </c>
      <c r="F23" s="9">
        <v>18.0</v>
      </c>
      <c r="G23" s="10">
        <v>0.0</v>
      </c>
      <c r="H23" s="7">
        <v>0.0</v>
      </c>
      <c r="I23" s="7">
        <v>0.0</v>
      </c>
      <c r="J23" s="7">
        <v>0.0</v>
      </c>
      <c r="K23" s="7">
        <v>0.0</v>
      </c>
      <c r="L23" s="11">
        <v>0.0</v>
      </c>
      <c r="M23" s="10">
        <v>0.0</v>
      </c>
      <c r="N23" s="7">
        <v>0.0</v>
      </c>
      <c r="O23" s="7">
        <v>0.0</v>
      </c>
      <c r="P23" s="11">
        <v>0.0</v>
      </c>
      <c r="Q23" s="10">
        <v>10.0</v>
      </c>
      <c r="R23" s="7">
        <v>127.0</v>
      </c>
      <c r="S23" s="7">
        <v>1.0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Davante Adams</v>
      </c>
      <c r="B24" s="7" t="str">
        <f>IFERROR(__xludf.DUMMYFUNCTION("INDEX(IFNA(REGEXEXTRACT(D24, ""([^ ]+)$"")))"),"NYJ")</f>
        <v>NYJ</v>
      </c>
      <c r="C24" s="7">
        <f>Pts_PA*G24+Pts_PC*H24+Pts_PY*I24+Pts_PTD*J24+Pts_PI*K24+Pts_P2*L24+Pts_RA*M24+Pts_RY*N24+Pts_RTD*O24+Pts_R2*P24+Pts_Res*Q24+Pts_ReY*R24+Pts_ReTD*S24+Pts_Re2*T24+Pts_FL*U24+Pts_FTD*V24</f>
        <v>21.5</v>
      </c>
      <c r="D24" s="7" t="s">
        <v>160</v>
      </c>
      <c r="E24" s="10" t="s">
        <v>347</v>
      </c>
      <c r="F24" s="9">
        <v>17.0</v>
      </c>
      <c r="G24" s="10">
        <v>0.0</v>
      </c>
      <c r="H24" s="7">
        <v>0.0</v>
      </c>
      <c r="I24" s="7">
        <v>0.0</v>
      </c>
      <c r="J24" s="7">
        <v>0.0</v>
      </c>
      <c r="K24" s="7">
        <v>0.0</v>
      </c>
      <c r="L24" s="11">
        <v>0.0</v>
      </c>
      <c r="M24" s="10">
        <v>0.0</v>
      </c>
      <c r="N24" s="7">
        <v>0.0</v>
      </c>
      <c r="O24" s="7">
        <v>0.0</v>
      </c>
      <c r="P24" s="11">
        <v>0.0</v>
      </c>
      <c r="Q24" s="10">
        <v>9.0</v>
      </c>
      <c r="R24" s="7">
        <v>110.0</v>
      </c>
      <c r="S24" s="7">
        <v>1.0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Braelon Allen</v>
      </c>
      <c r="B25" s="7" t="str">
        <f>IFERROR(__xludf.DUMMYFUNCTION("INDEX(IFNA(REGEXEXTRACT(D25, ""([^ ]+)$"")))"),"NYJ")</f>
        <v>NYJ</v>
      </c>
      <c r="C25" s="7">
        <f>Pts_PA*G25+Pts_PC*H25+Pts_PY*I25+Pts_PTD*J25+Pts_PI*K25+Pts_P2*L25+Pts_RA*M25+Pts_RY*N25+Pts_RTD*O25+Pts_R2*P25+Pts_Res*Q25+Pts_ReY*R25+Pts_ReTD*S25+Pts_Re2*T25+Pts_FL*U25+Pts_FTD*V25</f>
        <v>18.6</v>
      </c>
      <c r="D25" s="7" t="s">
        <v>280</v>
      </c>
      <c r="E25" s="8" t="s">
        <v>345</v>
      </c>
      <c r="F25" s="9">
        <v>17.0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7.0</v>
      </c>
      <c r="N25" s="7">
        <v>33.0</v>
      </c>
      <c r="O25" s="7">
        <v>1.0</v>
      </c>
      <c r="P25" s="11">
        <v>0.0</v>
      </c>
      <c r="Q25" s="10">
        <v>2.0</v>
      </c>
      <c r="R25" s="7">
        <v>23.0</v>
      </c>
      <c r="S25" s="7">
        <v>1.0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Chris Godwin</v>
      </c>
      <c r="B26" s="7" t="str">
        <f>IFERROR(__xludf.DUMMYFUNCTION("INDEX(IFNA(REGEXEXTRACT(D26, ""([^ ]+)$"")))"),"TB")</f>
        <v>TB</v>
      </c>
      <c r="C26" s="7">
        <f>Pts_PA*G26+Pts_PC*H26+Pts_PY*I26+Pts_PTD*J26+Pts_PI*K26+Pts_P2*L26+Pts_RA*M26+Pts_RY*N26+Pts_RTD*O26+Pts_R2*P26+Pts_Res*Q26+Pts_ReY*R26+Pts_ReTD*S26+Pts_Re2*T26+Pts_FL*U26+Pts_FTD*V26</f>
        <v>21.2</v>
      </c>
      <c r="D26" s="7" t="s">
        <v>77</v>
      </c>
      <c r="E26" s="10" t="s">
        <v>56</v>
      </c>
      <c r="F26" s="9">
        <v>17.0</v>
      </c>
      <c r="G26" s="10">
        <v>0.0</v>
      </c>
      <c r="H26" s="7">
        <v>0.0</v>
      </c>
      <c r="I26" s="7">
        <v>0.0</v>
      </c>
      <c r="J26" s="7">
        <v>0.0</v>
      </c>
      <c r="K26" s="7">
        <v>0.0</v>
      </c>
      <c r="L26" s="11">
        <v>0.0</v>
      </c>
      <c r="M26" s="10">
        <v>0.0</v>
      </c>
      <c r="N26" s="7">
        <v>0.0</v>
      </c>
      <c r="O26" s="7">
        <v>0.0</v>
      </c>
      <c r="P26" s="11">
        <v>0.0</v>
      </c>
      <c r="Q26" s="10">
        <v>7.0</v>
      </c>
      <c r="R26" s="7">
        <v>117.0</v>
      </c>
      <c r="S26" s="7">
        <v>1.0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Breece Hall</v>
      </c>
      <c r="B27" s="7" t="str">
        <f>IFERROR(__xludf.DUMMYFUNCTION("INDEX(IFNA(REGEXEXTRACT(D27, ""([^ ]+)$"")))"),"NYJ")</f>
        <v>NYJ</v>
      </c>
      <c r="C27" s="7">
        <f>Pts_PA*G27+Pts_PC*H27+Pts_PY*I27+Pts_PTD*J27+Pts_PI*K27+Pts_P2*L27+Pts_RA*M27+Pts_RY*N27+Pts_RTD*O27+Pts_R2*P27+Pts_Res*Q27+Pts_ReY*R27+Pts_ReTD*S27+Pts_Re2*T27+Pts_FL*U27+Pts_FTD*V27</f>
        <v>20.9</v>
      </c>
      <c r="D27" s="7" t="s">
        <v>80</v>
      </c>
      <c r="E27" s="10" t="s">
        <v>345</v>
      </c>
      <c r="F27" s="9">
        <v>17.0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14.0</v>
      </c>
      <c r="N27" s="7">
        <v>62.0</v>
      </c>
      <c r="O27" s="7">
        <v>0.0</v>
      </c>
      <c r="P27" s="11">
        <v>0.0</v>
      </c>
      <c r="Q27" s="10">
        <v>7.0</v>
      </c>
      <c r="R27" s="7">
        <v>52.0</v>
      </c>
      <c r="S27" s="7">
        <v>1.0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Lamar Jackson</v>
      </c>
      <c r="B28" s="7" t="str">
        <f>IFERROR(__xludf.DUMMYFUNCTION("INDEX(IFNA(REGEXEXTRACT(D28, ""([^ ]+)$"")))"),"BAL")</f>
        <v>BAL</v>
      </c>
      <c r="C28" s="7">
        <f>Pts_PA*G28+Pts_PC*H28+Pts_PY*I28+Pts_PTD*J28+Pts_PI*K28+Pts_P2*L28+Pts_RA*M28+Pts_RY*N28+Pts_RTD*O28+Pts_R2*P28+Pts_Res*Q28+Pts_ReY*R28+Pts_ReTD*S28+Pts_Re2*T28+Pts_FL*U28+Pts_FTD*V28</f>
        <v>16.38</v>
      </c>
      <c r="D28" s="7" t="s">
        <v>32</v>
      </c>
      <c r="E28" s="8" t="s">
        <v>46</v>
      </c>
      <c r="F28" s="9">
        <v>17.0</v>
      </c>
      <c r="G28" s="10">
        <v>34.0</v>
      </c>
      <c r="H28" s="7">
        <v>21.0</v>
      </c>
      <c r="I28" s="7">
        <v>247.0</v>
      </c>
      <c r="J28" s="7">
        <v>1.0</v>
      </c>
      <c r="K28" s="7">
        <v>1.0</v>
      </c>
      <c r="L28" s="11">
        <v>0.0</v>
      </c>
      <c r="M28" s="10">
        <v>5.0</v>
      </c>
      <c r="N28" s="7">
        <v>45.0</v>
      </c>
      <c r="O28" s="7">
        <v>0.0</v>
      </c>
      <c r="P28" s="11">
        <v>0.0</v>
      </c>
      <c r="Q28" s="10">
        <v>0.0</v>
      </c>
      <c r="R28" s="7">
        <v>0.0</v>
      </c>
      <c r="S28" s="7">
        <v>0.0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Quentin Johnston</v>
      </c>
      <c r="B29" s="7" t="str">
        <f>IFERROR(__xludf.DUMMYFUNCTION("INDEX(IFNA(REGEXEXTRACT(D29, ""([^ ]+)$"")))"),"LAC")</f>
        <v>LAC</v>
      </c>
      <c r="C29" s="7">
        <f>Pts_PA*G29+Pts_PC*H29+Pts_PY*I29+Pts_PTD*J29+Pts_PI*K29+Pts_P2*L29+Pts_RA*M29+Pts_RY*N29+Pts_RTD*O29+Pts_R2*P29+Pts_Res*Q29+Pts_ReY*R29+Pts_ReTD*S29+Pts_Re2*T29+Pts_FL*U29+Pts_FTD*V29</f>
        <v>19.6</v>
      </c>
      <c r="D29" s="7" t="s">
        <v>192</v>
      </c>
      <c r="E29" s="10" t="s">
        <v>344</v>
      </c>
      <c r="F29" s="9">
        <v>17.0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0.0</v>
      </c>
      <c r="N29" s="7">
        <v>0.0</v>
      </c>
      <c r="O29" s="7">
        <v>0.0</v>
      </c>
      <c r="P29" s="11">
        <v>0.0</v>
      </c>
      <c r="Q29" s="10">
        <v>5.0</v>
      </c>
      <c r="R29" s="7">
        <v>51.0</v>
      </c>
      <c r="S29" s="7">
        <v>2.0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Patrick Mahomes</v>
      </c>
      <c r="B30" s="7" t="str">
        <f>IFERROR(__xludf.DUMMYFUNCTION("INDEX(IFNA(REGEXEXTRACT(D30, ""([^ ]+)$"")))"),"KC")</f>
        <v>KC</v>
      </c>
      <c r="C30" s="7">
        <f>Pts_PA*G30+Pts_PC*H30+Pts_PY*I30+Pts_PTD*J30+Pts_PI*K30+Pts_P2*L30+Pts_RA*M30+Pts_RY*N30+Pts_RTD*O30+Pts_R2*P30+Pts_Res*Q30+Pts_ReY*R30+Pts_ReTD*S30+Pts_Re2*T30+Pts_FL*U30+Pts_FTD*V30</f>
        <v>12.94</v>
      </c>
      <c r="D30" s="7" t="s">
        <v>73</v>
      </c>
      <c r="E30" s="8" t="s">
        <v>348</v>
      </c>
      <c r="F30" s="9">
        <v>16.0</v>
      </c>
      <c r="G30" s="10">
        <v>25.0</v>
      </c>
      <c r="H30" s="7">
        <v>18.0</v>
      </c>
      <c r="I30" s="7">
        <v>151.0</v>
      </c>
      <c r="J30" s="7">
        <v>2.0</v>
      </c>
      <c r="K30" s="7">
        <v>2.0</v>
      </c>
      <c r="L30" s="11">
        <v>0.0</v>
      </c>
      <c r="M30" s="10">
        <v>4.0</v>
      </c>
      <c r="N30" s="7">
        <v>29.0</v>
      </c>
      <c r="O30" s="7">
        <v>0.0</v>
      </c>
      <c r="P30" s="11">
        <v>0.0</v>
      </c>
      <c r="Q30" s="10">
        <v>0.0</v>
      </c>
      <c r="R30" s="7">
        <v>0.0</v>
      </c>
      <c r="S30" s="7">
        <v>0.0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Jordan Mason</v>
      </c>
      <c r="B31" s="7" t="str">
        <f>IFERROR(__xludf.DUMMYFUNCTION("INDEX(IFNA(REGEXEXTRACT(D31, ""([^ ]+)$"")))"),"SF")</f>
        <v>SF</v>
      </c>
      <c r="C31" s="7">
        <f>Pts_PA*G31+Pts_PC*H31+Pts_PY*I31+Pts_PTD*J31+Pts_PI*K31+Pts_P2*L31+Pts_RA*M31+Pts_RY*N31+Pts_RTD*O31+Pts_R2*P31+Pts_Res*Q31+Pts_ReY*R31+Pts_ReTD*S31+Pts_Re2*T31+Pts_FL*U31+Pts_FTD*V31</f>
        <v>16.9</v>
      </c>
      <c r="D31" s="7" t="s">
        <v>41</v>
      </c>
      <c r="E31" s="10" t="s">
        <v>349</v>
      </c>
      <c r="F31" s="9">
        <v>16.0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20.0</v>
      </c>
      <c r="N31" s="7">
        <v>100.0</v>
      </c>
      <c r="O31" s="7">
        <v>1.0</v>
      </c>
      <c r="P31" s="11">
        <v>0.0</v>
      </c>
      <c r="Q31" s="10">
        <v>1.0</v>
      </c>
      <c r="R31" s="7">
        <v>4.0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Brock Purdy</v>
      </c>
      <c r="B32" s="7" t="str">
        <f>IFERROR(__xludf.DUMMYFUNCTION("INDEX(IFNA(REGEXEXTRACT(D32, ""([^ ]+)$"")))"),"SF")</f>
        <v>SF</v>
      </c>
      <c r="C32" s="7">
        <f>Pts_PA*G32+Pts_PC*H32+Pts_PY*I32+Pts_PTD*J32+Pts_PI*K32+Pts_P2*L32+Pts_RA*M32+Pts_RY*N32+Pts_RTD*O32+Pts_R2*P32+Pts_Res*Q32+Pts_ReY*R32+Pts_ReTD*S32+Pts_Re2*T32+Pts_FL*U32+Pts_FTD*V32</f>
        <v>13.96</v>
      </c>
      <c r="D32" s="7" t="s">
        <v>113</v>
      </c>
      <c r="E32" s="8" t="s">
        <v>349</v>
      </c>
      <c r="F32" s="9">
        <v>16.0</v>
      </c>
      <c r="G32" s="10">
        <v>36.0</v>
      </c>
      <c r="H32" s="7">
        <v>28.0</v>
      </c>
      <c r="I32" s="7">
        <v>319.0</v>
      </c>
      <c r="J32" s="7">
        <v>1.0</v>
      </c>
      <c r="K32" s="7">
        <v>1.0</v>
      </c>
      <c r="L32" s="11">
        <v>0.0</v>
      </c>
      <c r="M32" s="10">
        <v>2.0</v>
      </c>
      <c r="N32" s="7">
        <v>12.0</v>
      </c>
      <c r="O32" s="7">
        <v>0.0</v>
      </c>
      <c r="P32" s="11">
        <v>0.0</v>
      </c>
      <c r="Q32" s="10">
        <v>0.0</v>
      </c>
      <c r="R32" s="7">
        <v>0.0</v>
      </c>
      <c r="S32" s="7">
        <v>0.0</v>
      </c>
      <c r="T32" s="11">
        <v>0.0</v>
      </c>
      <c r="U32" s="10">
        <v>1.0</v>
      </c>
      <c r="V32" s="11">
        <v>0.0</v>
      </c>
    </row>
    <row r="33">
      <c r="A33" s="7" t="str">
        <f t="shared" si="1"/>
        <v>Rashid Shaheed</v>
      </c>
      <c r="B33" s="7" t="str">
        <f>IFERROR(__xludf.DUMMYFUNCTION("INDEX(IFNA(REGEXEXTRACT(D33, ""([^ ]+)$"")))"),"NO")</f>
        <v>NO</v>
      </c>
      <c r="C33" s="7">
        <f>Pts_PA*G33+Pts_PC*H33+Pts_PY*I33+Pts_PTD*J33+Pts_PI*K33+Pts_P2*L33+Pts_RA*M33+Pts_RY*N33+Pts_RTD*O33+Pts_R2*P33+Pts_Res*Q33+Pts_ReY*R33+Pts_ReTD*S33+Pts_Re2*T33+Pts_FL*U33+Pts_FTD*V33</f>
        <v>18.9</v>
      </c>
      <c r="D33" s="7" t="s">
        <v>87</v>
      </c>
      <c r="E33" s="8" t="s">
        <v>338</v>
      </c>
      <c r="F33" s="9">
        <v>16.0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3.0</v>
      </c>
      <c r="N33" s="7">
        <v>13.0</v>
      </c>
      <c r="O33" s="7">
        <v>0.0</v>
      </c>
      <c r="P33" s="11">
        <v>0.0</v>
      </c>
      <c r="Q33" s="10">
        <v>4.0</v>
      </c>
      <c r="R33" s="7">
        <v>96.0</v>
      </c>
      <c r="S33" s="7">
        <v>1.0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C.J. Stroud</v>
      </c>
      <c r="B34" s="7" t="str">
        <f>IFERROR(__xludf.DUMMYFUNCTION("INDEX(IFNA(REGEXEXTRACT(D34, ""([^ ]+)$"")))"),"HOU")</f>
        <v>HOU</v>
      </c>
      <c r="C34" s="7">
        <f>Pts_PA*G34+Pts_PC*H34+Pts_PY*I34+Pts_PTD*J34+Pts_PI*K34+Pts_P2*L34+Pts_RA*M34+Pts_RY*N34+Pts_RTD*O34+Pts_R2*P34+Pts_Res*Q34+Pts_ReY*R34+Pts_ReTD*S34+Pts_Re2*T34+Pts_FL*U34+Pts_FTD*V34</f>
        <v>14.3</v>
      </c>
      <c r="D34" s="7" t="s">
        <v>36</v>
      </c>
      <c r="E34" s="8" t="s">
        <v>343</v>
      </c>
      <c r="F34" s="9">
        <v>16.0</v>
      </c>
      <c r="G34" s="10">
        <v>36.0</v>
      </c>
      <c r="H34" s="7">
        <v>23.0</v>
      </c>
      <c r="I34" s="7">
        <v>260.0</v>
      </c>
      <c r="J34" s="7">
        <v>1.0</v>
      </c>
      <c r="K34" s="7">
        <v>0.0</v>
      </c>
      <c r="L34" s="11">
        <v>0.0</v>
      </c>
      <c r="M34" s="10">
        <v>1.0</v>
      </c>
      <c r="N34" s="7">
        <v>-1.0</v>
      </c>
      <c r="O34" s="7">
        <v>0.0</v>
      </c>
      <c r="P34" s="11">
        <v>0.0</v>
      </c>
      <c r="Q34" s="10">
        <v>0.0</v>
      </c>
      <c r="R34" s="7">
        <v>0.0</v>
      </c>
      <c r="S34" s="7">
        <v>0.0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Zay Flowers</v>
      </c>
      <c r="B35" s="7" t="str">
        <f>IFERROR(__xludf.DUMMYFUNCTION("INDEX(IFNA(REGEXEXTRACT(D35, ""([^ ]+)$"")))"),"BAL")</f>
        <v>BAL</v>
      </c>
      <c r="C35" s="7">
        <f>Pts_PA*G35+Pts_PC*H35+Pts_PY*I35+Pts_PTD*J35+Pts_PI*K35+Pts_P2*L35+Pts_RA*M35+Pts_RY*N35+Pts_RTD*O35+Pts_R2*P35+Pts_Res*Q35+Pts_ReY*R35+Pts_ReTD*S35+Pts_Re2*T35+Pts_FL*U35+Pts_FTD*V35</f>
        <v>18.6</v>
      </c>
      <c r="D35" s="7" t="s">
        <v>172</v>
      </c>
      <c r="E35" s="8" t="s">
        <v>46</v>
      </c>
      <c r="F35" s="9">
        <v>15.0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0.0</v>
      </c>
      <c r="N35" s="7">
        <v>0.0</v>
      </c>
      <c r="O35" s="7">
        <v>0.0</v>
      </c>
      <c r="P35" s="11">
        <v>0.0</v>
      </c>
      <c r="Q35" s="10">
        <v>7.0</v>
      </c>
      <c r="R35" s="7">
        <v>91.0</v>
      </c>
      <c r="S35" s="7">
        <v>1.0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Derrick Henry</v>
      </c>
      <c r="B36" s="7" t="str">
        <f>IFERROR(__xludf.DUMMYFUNCTION("INDEX(IFNA(REGEXEXTRACT(D36, ""([^ ]+)$"")))"),"BAL")</f>
        <v>BAL</v>
      </c>
      <c r="C36" s="7">
        <f>Pts_PA*G36+Pts_PC*H36+Pts_PY*I36+Pts_PTD*J36+Pts_PI*K36+Pts_P2*L36+Pts_RA*M36+Pts_RY*N36+Pts_RTD*O36+Pts_R2*P36+Pts_Res*Q36+Pts_ReY*R36+Pts_ReTD*S36+Pts_Re2*T36+Pts_FL*U36+Pts_FTD*V36</f>
        <v>16.1</v>
      </c>
      <c r="D36" s="7" t="s">
        <v>108</v>
      </c>
      <c r="E36" s="8" t="s">
        <v>46</v>
      </c>
      <c r="F36" s="9">
        <v>15.0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18.0</v>
      </c>
      <c r="N36" s="7">
        <v>84.0</v>
      </c>
      <c r="O36" s="7">
        <v>1.0</v>
      </c>
      <c r="P36" s="11">
        <v>0.0</v>
      </c>
      <c r="Q36" s="10">
        <v>1.0</v>
      </c>
      <c r="R36" s="7">
        <v>12.0</v>
      </c>
      <c r="S36" s="7">
        <v>0.0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Justin Herbert</v>
      </c>
      <c r="B37" s="7" t="str">
        <f>IFERROR(__xludf.DUMMYFUNCTION("INDEX(IFNA(REGEXEXTRACT(D37, ""([^ ]+)$"")))"),"LAC")</f>
        <v>LAC</v>
      </c>
      <c r="C37" s="7">
        <f>Pts_PA*G37+Pts_PC*H37+Pts_PY*I37+Pts_PTD*J37+Pts_PI*K37+Pts_P2*L37+Pts_RA*M37+Pts_RY*N37+Pts_RTD*O37+Pts_R2*P37+Pts_Res*Q37+Pts_ReY*R37+Pts_ReTD*S37+Pts_Re2*T37+Pts_FL*U37+Pts_FTD*V37</f>
        <v>11</v>
      </c>
      <c r="D37" s="7" t="s">
        <v>97</v>
      </c>
      <c r="E37" s="8" t="s">
        <v>344</v>
      </c>
      <c r="F37" s="9">
        <v>15.0</v>
      </c>
      <c r="G37" s="10">
        <v>20.0</v>
      </c>
      <c r="H37" s="7">
        <v>14.0</v>
      </c>
      <c r="I37" s="7">
        <v>130.0</v>
      </c>
      <c r="J37" s="7">
        <v>2.0</v>
      </c>
      <c r="K37" s="7">
        <v>1.0</v>
      </c>
      <c r="L37" s="11">
        <v>0.0</v>
      </c>
      <c r="M37" s="10">
        <v>6.0</v>
      </c>
      <c r="N37" s="7">
        <v>18.0</v>
      </c>
      <c r="O37" s="7">
        <v>0.0</v>
      </c>
      <c r="P37" s="11">
        <v>0.0</v>
      </c>
      <c r="Q37" s="10">
        <v>0.0</v>
      </c>
      <c r="R37" s="7">
        <v>0.0</v>
      </c>
      <c r="S37" s="7">
        <v>0.0</v>
      </c>
      <c r="T37" s="11">
        <v>0.0</v>
      </c>
      <c r="U37" s="10">
        <v>1.0</v>
      </c>
      <c r="V37" s="11">
        <v>0.0</v>
      </c>
    </row>
    <row r="38">
      <c r="A38" s="7" t="str">
        <f t="shared" si="1"/>
        <v>CeeDee Lamb</v>
      </c>
      <c r="B38" s="7" t="str">
        <f>IFERROR(__xludf.DUMMYFUNCTION("INDEX(IFNA(REGEXEXTRACT(D38, ""([^ ]+)$"")))"),"DAL")</f>
        <v>DAL</v>
      </c>
      <c r="C38" s="7">
        <f>Pts_PA*G38+Pts_PC*H38+Pts_PY*I38+Pts_PTD*J38+Pts_PI*K38+Pts_P2*L38+Pts_RA*M38+Pts_RY*N38+Pts_RTD*O38+Pts_R2*P38+Pts_Res*Q38+Pts_ReY*R38+Pts_ReTD*S38+Pts_Re2*T38+Pts_FL*U38+Pts_FTD*V38</f>
        <v>17</v>
      </c>
      <c r="D38" s="7" t="s">
        <v>134</v>
      </c>
      <c r="E38" s="10" t="s">
        <v>350</v>
      </c>
      <c r="F38" s="9">
        <v>15.0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0.0</v>
      </c>
      <c r="N38" s="7">
        <v>0.0</v>
      </c>
      <c r="O38" s="7">
        <v>0.0</v>
      </c>
      <c r="P38" s="11">
        <v>0.0</v>
      </c>
      <c r="Q38" s="10">
        <v>4.0</v>
      </c>
      <c r="R38" s="7">
        <v>90.0</v>
      </c>
      <c r="S38" s="7">
        <v>1.0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Gardner Minshew</v>
      </c>
      <c r="B39" s="7" t="str">
        <f>IFERROR(__xludf.DUMMYFUNCTION("INDEX(IFNA(REGEXEXTRACT(D39, ""([^ ]+)$"")))"),"LV")</f>
        <v>LV</v>
      </c>
      <c r="C39" s="7">
        <f>Pts_PA*G39+Pts_PC*H39+Pts_PY*I39+Pts_PTD*J39+Pts_PI*K39+Pts_P2*L39+Pts_RA*M39+Pts_RY*N39+Pts_RTD*O39+Pts_R2*P39+Pts_Res*Q39+Pts_ReY*R39+Pts_ReTD*S39+Pts_Re2*T39+Pts_FL*U39+Pts_FTD*V39</f>
        <v>12.94</v>
      </c>
      <c r="D39" s="7" t="s">
        <v>81</v>
      </c>
      <c r="E39" s="10" t="s">
        <v>347</v>
      </c>
      <c r="F39" s="9">
        <v>15.0</v>
      </c>
      <c r="G39" s="10">
        <v>38.0</v>
      </c>
      <c r="H39" s="7">
        <v>30.0</v>
      </c>
      <c r="I39" s="7">
        <v>276.0</v>
      </c>
      <c r="J39" s="7">
        <v>1.0</v>
      </c>
      <c r="K39" s="7">
        <v>1.0</v>
      </c>
      <c r="L39" s="11">
        <v>0.0</v>
      </c>
      <c r="M39" s="10">
        <v>1.0</v>
      </c>
      <c r="N39" s="7">
        <v>-1.0</v>
      </c>
      <c r="O39" s="7">
        <v>0.0</v>
      </c>
      <c r="P39" s="11">
        <v>0.0</v>
      </c>
      <c r="Q39" s="10">
        <v>0.0</v>
      </c>
      <c r="R39" s="7">
        <v>0.0</v>
      </c>
      <c r="S39" s="7">
        <v>0.0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Deshaun Watson</v>
      </c>
      <c r="B40" s="7" t="str">
        <f>IFERROR(__xludf.DUMMYFUNCTION("INDEX(IFNA(REGEXEXTRACT(D40, ""([^ ]+)$"")))"),"CLE")</f>
        <v>CLE</v>
      </c>
      <c r="C40" s="7">
        <f>Pts_PA*G40+Pts_PC*H40+Pts_PY*I40+Pts_PTD*J40+Pts_PI*K40+Pts_P2*L40+Pts_RA*M40+Pts_RY*N40+Pts_RTD*O40+Pts_R2*P40+Pts_Res*Q40+Pts_ReY*R40+Pts_ReTD*S40+Pts_Re2*T40+Pts_FL*U40+Pts_FTD*V40</f>
        <v>15.44</v>
      </c>
      <c r="D40" s="7" t="s">
        <v>102</v>
      </c>
      <c r="E40" s="10" t="s">
        <v>351</v>
      </c>
      <c r="F40" s="9">
        <v>15.0</v>
      </c>
      <c r="G40" s="10">
        <v>34.0</v>
      </c>
      <c r="H40" s="7">
        <v>22.0</v>
      </c>
      <c r="I40" s="7">
        <v>186.0</v>
      </c>
      <c r="J40" s="7">
        <v>0.0</v>
      </c>
      <c r="K40" s="7">
        <v>0.0</v>
      </c>
      <c r="L40" s="11">
        <v>0.0</v>
      </c>
      <c r="M40" s="10">
        <v>5.0</v>
      </c>
      <c r="N40" s="7">
        <v>20.0</v>
      </c>
      <c r="O40" s="7">
        <v>1.0</v>
      </c>
      <c r="P40" s="11">
        <v>0.0</v>
      </c>
      <c r="Q40" s="10">
        <v>0.0</v>
      </c>
      <c r="R40" s="7">
        <v>0.0</v>
      </c>
      <c r="S40" s="7">
        <v>0.0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Josh Jacobs</v>
      </c>
      <c r="B41" s="7" t="str">
        <f>IFERROR(__xludf.DUMMYFUNCTION("INDEX(IFNA(REGEXEXTRACT(D41, ""([^ ]+)$"")))"),"GB")</f>
        <v>GB</v>
      </c>
      <c r="C41" s="7">
        <f>Pts_PA*G41+Pts_PC*H41+Pts_PY*I41+Pts_PTD*J41+Pts_PI*K41+Pts_P2*L41+Pts_RA*M41+Pts_RY*N41+Pts_RTD*O41+Pts_R2*P41+Pts_Res*Q41+Pts_ReY*R41+Pts_ReTD*S41+Pts_Re2*T41+Pts_FL*U41+Pts_FTD*V41</f>
        <v>13.1</v>
      </c>
      <c r="D41" s="7" t="s">
        <v>109</v>
      </c>
      <c r="E41" s="8" t="s">
        <v>352</v>
      </c>
      <c r="F41" s="9">
        <v>14.0</v>
      </c>
      <c r="G41" s="10">
        <v>0.0</v>
      </c>
      <c r="H41" s="7">
        <v>0.0</v>
      </c>
      <c r="I41" s="7">
        <v>0.0</v>
      </c>
      <c r="J41" s="7">
        <v>0.0</v>
      </c>
      <c r="K41" s="7">
        <v>0.0</v>
      </c>
      <c r="L41" s="11">
        <v>0.0</v>
      </c>
      <c r="M41" s="10">
        <v>32.0</v>
      </c>
      <c r="N41" s="7">
        <v>151.0</v>
      </c>
      <c r="O41" s="7">
        <v>0.0</v>
      </c>
      <c r="P41" s="11">
        <v>0.0</v>
      </c>
      <c r="Q41" s="10">
        <v>0.0</v>
      </c>
      <c r="R41" s="7">
        <v>0.0</v>
      </c>
      <c r="S41" s="7">
        <v>0.0</v>
      </c>
      <c r="T41" s="11">
        <v>0.0</v>
      </c>
      <c r="U41" s="10">
        <v>1.0</v>
      </c>
      <c r="V41" s="11">
        <v>0.0</v>
      </c>
    </row>
    <row r="42">
      <c r="A42" s="7" t="str">
        <f t="shared" si="1"/>
        <v>Darnell Mooney</v>
      </c>
      <c r="B42" s="7" t="str">
        <f>IFERROR(__xludf.DUMMYFUNCTION("INDEX(IFNA(REGEXEXTRACT(D42, ""([^ ]+)$"")))"),"ATL")</f>
        <v>ATL</v>
      </c>
      <c r="C42" s="7">
        <f>Pts_PA*G42+Pts_PC*H42+Pts_PY*I42+Pts_PTD*J42+Pts_PI*K42+Pts_P2*L42+Pts_RA*M42+Pts_RY*N42+Pts_RTD*O42+Pts_R2*P42+Pts_Res*Q42+Pts_ReY*R42+Pts_ReTD*S42+Pts_Re2*T42+Pts_FL*U42+Pts_FTD*V42</f>
        <v>16.3</v>
      </c>
      <c r="D42" s="7" t="s">
        <v>257</v>
      </c>
      <c r="E42" s="10" t="s">
        <v>27</v>
      </c>
      <c r="F42" s="9">
        <v>14.0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0.0</v>
      </c>
      <c r="N42" s="7">
        <v>0.0</v>
      </c>
      <c r="O42" s="7">
        <v>0.0</v>
      </c>
      <c r="P42" s="11">
        <v>0.0</v>
      </c>
      <c r="Q42" s="10">
        <v>3.0</v>
      </c>
      <c r="R42" s="7">
        <v>88.0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Dak Prescott</v>
      </c>
      <c r="B43" s="7" t="str">
        <f>IFERROR(__xludf.DUMMYFUNCTION("INDEX(IFNA(REGEXEXTRACT(D43, ""([^ ]+)$"")))"),"DAL")</f>
        <v>DAL</v>
      </c>
      <c r="C43" s="7">
        <f>Pts_PA*G43+Pts_PC*H43+Pts_PY*I43+Pts_PTD*J43+Pts_PI*K43+Pts_P2*L43+Pts_RA*M43+Pts_RY*N43+Pts_RTD*O43+Pts_R2*P43+Pts_Res*Q43+Pts_ReY*R43+Pts_ReTD*S43+Pts_Re2*T43+Pts_FL*U43+Pts_FTD*V43</f>
        <v>12.92</v>
      </c>
      <c r="D43" s="7" t="s">
        <v>84</v>
      </c>
      <c r="E43" s="8" t="s">
        <v>350</v>
      </c>
      <c r="F43" s="9">
        <v>14.0</v>
      </c>
      <c r="G43" s="10">
        <v>39.0</v>
      </c>
      <c r="H43" s="7">
        <v>27.0</v>
      </c>
      <c r="I43" s="7">
        <v>293.0</v>
      </c>
      <c r="J43" s="7">
        <v>1.0</v>
      </c>
      <c r="K43" s="7">
        <v>2.0</v>
      </c>
      <c r="L43" s="11">
        <v>0.0</v>
      </c>
      <c r="M43" s="10">
        <v>2.0</v>
      </c>
      <c r="N43" s="7">
        <v>12.0</v>
      </c>
      <c r="O43" s="7">
        <v>0.0</v>
      </c>
      <c r="P43" s="11">
        <v>0.0</v>
      </c>
      <c r="Q43" s="10">
        <v>0.0</v>
      </c>
      <c r="R43" s="7">
        <v>0.0</v>
      </c>
      <c r="S43" s="7">
        <v>0.0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Devin Singletary</v>
      </c>
      <c r="B44" s="7" t="str">
        <f>IFERROR(__xludf.DUMMYFUNCTION("INDEX(IFNA(REGEXEXTRACT(D44, ""([^ ]+)$"")))"),"NYG")</f>
        <v>NYG</v>
      </c>
      <c r="C44" s="7">
        <f>Pts_PA*G44+Pts_PC*H44+Pts_PY*I44+Pts_PTD*J44+Pts_PI*K44+Pts_P2*L44+Pts_RA*M44+Pts_RY*N44+Pts_RTD*O44+Pts_R2*P44+Pts_Res*Q44+Pts_ReY*R44+Pts_ReTD*S44+Pts_Re2*T44+Pts_FL*U44+Pts_FTD*V44</f>
        <v>14</v>
      </c>
      <c r="D44" s="7" t="s">
        <v>182</v>
      </c>
      <c r="E44" s="10" t="s">
        <v>341</v>
      </c>
      <c r="F44" s="9">
        <v>14.0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16.0</v>
      </c>
      <c r="N44" s="7">
        <v>95.0</v>
      </c>
      <c r="O44" s="7">
        <v>1.0</v>
      </c>
      <c r="P44" s="11">
        <v>0.0</v>
      </c>
      <c r="Q44" s="10">
        <v>1.0</v>
      </c>
      <c r="R44" s="7">
        <v>0.0</v>
      </c>
      <c r="S44" s="7">
        <v>0.0</v>
      </c>
      <c r="T44" s="11">
        <v>0.0</v>
      </c>
      <c r="U44" s="10">
        <v>1.0</v>
      </c>
      <c r="V44" s="11">
        <v>0.0</v>
      </c>
    </row>
    <row r="45">
      <c r="A45" s="7" t="str">
        <f t="shared" si="1"/>
        <v>Rhamondre Stevenson</v>
      </c>
      <c r="B45" s="7" t="str">
        <f>IFERROR(__xludf.DUMMYFUNCTION("INDEX(IFNA(REGEXEXTRACT(D45, ""([^ ]+)$"")))"),"NE")</f>
        <v>NE</v>
      </c>
      <c r="C45" s="7">
        <f>Pts_PA*G45+Pts_PC*H45+Pts_PY*I45+Pts_PTD*J45+Pts_PI*K45+Pts_P2*L45+Pts_RA*M45+Pts_RY*N45+Pts_RTD*O45+Pts_R2*P45+Pts_Res*Q45+Pts_ReY*R45+Pts_ReTD*S45+Pts_Re2*T45+Pts_FL*U45+Pts_FTD*V45</f>
        <v>16</v>
      </c>
      <c r="D45" s="7" t="s">
        <v>58</v>
      </c>
      <c r="E45" s="8" t="s">
        <v>353</v>
      </c>
      <c r="F45" s="9">
        <v>14.0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21.0</v>
      </c>
      <c r="N45" s="7">
        <v>81.0</v>
      </c>
      <c r="O45" s="7">
        <v>1.0</v>
      </c>
      <c r="P45" s="11">
        <v>0.0</v>
      </c>
      <c r="Q45" s="10">
        <v>2.0</v>
      </c>
      <c r="R45" s="7">
        <v>9.0</v>
      </c>
      <c r="S45" s="7">
        <v>0.0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Malik Willis</v>
      </c>
      <c r="B46" s="7" t="str">
        <f>IFERROR(__xludf.DUMMYFUNCTION("INDEX(IFNA(REGEXEXTRACT(D46, ""([^ ]+)$"")))"),"GB")</f>
        <v>GB</v>
      </c>
      <c r="C46" s="7">
        <f>Pts_PA*G46+Pts_PC*H46+Pts_PY*I46+Pts_PTD*J46+Pts_PI*K46+Pts_P2*L46+Pts_RA*M46+Pts_RY*N46+Pts_RTD*O46+Pts_R2*P46+Pts_Res*Q46+Pts_ReY*R46+Pts_ReTD*S46+Pts_Re2*T46+Pts_FL*U46+Pts_FTD*V46</f>
        <v>12.98</v>
      </c>
      <c r="D46" s="7" t="s">
        <v>333</v>
      </c>
      <c r="E46" s="10" t="s">
        <v>352</v>
      </c>
      <c r="F46" s="9">
        <v>14.0</v>
      </c>
      <c r="G46" s="10">
        <v>14.0</v>
      </c>
      <c r="H46" s="7">
        <v>12.0</v>
      </c>
      <c r="I46" s="7">
        <v>122.0</v>
      </c>
      <c r="J46" s="7">
        <v>1.0</v>
      </c>
      <c r="K46" s="7">
        <v>0.0</v>
      </c>
      <c r="L46" s="11">
        <v>0.0</v>
      </c>
      <c r="M46" s="10">
        <v>6.0</v>
      </c>
      <c r="N46" s="7">
        <v>41.0</v>
      </c>
      <c r="O46" s="7">
        <v>0.0</v>
      </c>
      <c r="P46" s="11">
        <v>0.0</v>
      </c>
      <c r="Q46" s="10">
        <v>0.0</v>
      </c>
      <c r="R46" s="7">
        <v>0.0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Saquon Barkley</v>
      </c>
      <c r="B47" s="7" t="str">
        <f>IFERROR(__xludf.DUMMYFUNCTION("INDEX(IFNA(REGEXEXTRACT(D47, ""([^ ]+)$"")))"),"PHI")</f>
        <v>PHI</v>
      </c>
      <c r="C47" s="7">
        <f>Pts_PA*G47+Pts_PC*H47+Pts_PY*I47+Pts_PTD*J47+Pts_PI*K47+Pts_P2*L47+Pts_RA*M47+Pts_RY*N47+Pts_RTD*O47+Pts_R2*P47+Pts_Res*Q47+Pts_ReY*R47+Pts_ReTD*S47+Pts_Re2*T47+Pts_FL*U47+Pts_FTD*V47</f>
        <v>15.6</v>
      </c>
      <c r="D47" s="7" t="s">
        <v>22</v>
      </c>
      <c r="E47" s="8" t="s">
        <v>339</v>
      </c>
      <c r="F47" s="9">
        <v>13.0</v>
      </c>
      <c r="G47" s="10">
        <v>0.0</v>
      </c>
      <c r="H47" s="7">
        <v>0.0</v>
      </c>
      <c r="I47" s="7">
        <v>0.0</v>
      </c>
      <c r="J47" s="7">
        <v>0.0</v>
      </c>
      <c r="K47" s="7">
        <v>0.0</v>
      </c>
      <c r="L47" s="11">
        <v>0.0</v>
      </c>
      <c r="M47" s="10">
        <v>22.0</v>
      </c>
      <c r="N47" s="7">
        <v>95.0</v>
      </c>
      <c r="O47" s="7">
        <v>0.0</v>
      </c>
      <c r="P47" s="11">
        <v>1.0</v>
      </c>
      <c r="Q47" s="10">
        <v>4.0</v>
      </c>
      <c r="R47" s="7">
        <v>21.0</v>
      </c>
      <c r="S47" s="7">
        <v>0.0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Jayden Daniels</v>
      </c>
      <c r="B48" s="7" t="str">
        <f>IFERROR(__xludf.DUMMYFUNCTION("INDEX(IFNA(REGEXEXTRACT(D48, ""([^ ]+)$"")))"),"WAS")</f>
        <v>WAS</v>
      </c>
      <c r="C48" s="7">
        <f>Pts_PA*G48+Pts_PC*H48+Pts_PY*I48+Pts_PTD*J48+Pts_PI*K48+Pts_P2*L48+Pts_RA*M48+Pts_RY*N48+Pts_RTD*O48+Pts_R2*P48+Pts_Res*Q48+Pts_ReY*R48+Pts_ReTD*S48+Pts_Re2*T48+Pts_FL*U48+Pts_FTD*V48</f>
        <v>13.44</v>
      </c>
      <c r="D48" s="7" t="s">
        <v>30</v>
      </c>
      <c r="E48" s="8" t="s">
        <v>354</v>
      </c>
      <c r="F48" s="9">
        <v>13.0</v>
      </c>
      <c r="G48" s="10">
        <v>29.0</v>
      </c>
      <c r="H48" s="7">
        <v>23.0</v>
      </c>
      <c r="I48" s="7">
        <v>226.0</v>
      </c>
      <c r="J48" s="7">
        <v>0.0</v>
      </c>
      <c r="K48" s="7">
        <v>0.0</v>
      </c>
      <c r="L48" s="11">
        <v>0.0</v>
      </c>
      <c r="M48" s="10">
        <v>10.0</v>
      </c>
      <c r="N48" s="7">
        <v>44.0</v>
      </c>
      <c r="O48" s="7">
        <v>0.0</v>
      </c>
      <c r="P48" s="11">
        <v>0.0</v>
      </c>
      <c r="Q48" s="10">
        <v>0.0</v>
      </c>
      <c r="R48" s="7">
        <v>0.0</v>
      </c>
      <c r="S48" s="7">
        <v>0.0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George Kittle</v>
      </c>
      <c r="B49" s="7" t="str">
        <f>IFERROR(__xludf.DUMMYFUNCTION("INDEX(IFNA(REGEXEXTRACT(D49, ""([^ ]+)$"")))"),"SF")</f>
        <v>SF</v>
      </c>
      <c r="C49" s="7">
        <f>Pts_PA*G49+Pts_PC*H49+Pts_PY*I49+Pts_PTD*J49+Pts_PI*K49+Pts_P2*L49+Pts_RA*M49+Pts_RY*N49+Pts_RTD*O49+Pts_R2*P49+Pts_Res*Q49+Pts_ReY*R49+Pts_ReTD*S49+Pts_Re2*T49+Pts_FL*U49+Pts_FTD*V49</f>
        <v>17.1</v>
      </c>
      <c r="D49" s="7" t="s">
        <v>175</v>
      </c>
      <c r="E49" s="10" t="s">
        <v>349</v>
      </c>
      <c r="F49" s="9">
        <v>13.0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0.0</v>
      </c>
      <c r="N49" s="7">
        <v>0.0</v>
      </c>
      <c r="O49" s="7">
        <v>0.0</v>
      </c>
      <c r="P49" s="11">
        <v>0.0</v>
      </c>
      <c r="Q49" s="10">
        <v>7.0</v>
      </c>
      <c r="R49" s="7">
        <v>76.0</v>
      </c>
      <c r="S49" s="7">
        <v>1.0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Will Levis</v>
      </c>
      <c r="B50" s="7" t="str">
        <f>IFERROR(__xludf.DUMMYFUNCTION("INDEX(IFNA(REGEXEXTRACT(D50, ""([^ ]+)$"")))"),"TEN")</f>
        <v>TEN</v>
      </c>
      <c r="C50" s="7">
        <f>Pts_PA*G50+Pts_PC*H50+Pts_PY*I50+Pts_PTD*J50+Pts_PI*K50+Pts_P2*L50+Pts_RA*M50+Pts_RY*N50+Pts_RTD*O50+Pts_R2*P50+Pts_Res*Q50+Pts_ReY*R50+Pts_ReTD*S50+Pts_Re2*T50+Pts_FL*U50+Pts_FTD*V50</f>
        <v>11.48</v>
      </c>
      <c r="D50" s="7" t="s">
        <v>125</v>
      </c>
      <c r="E50" s="10" t="s">
        <v>42</v>
      </c>
      <c r="F50" s="9">
        <v>13.0</v>
      </c>
      <c r="G50" s="10">
        <v>28.0</v>
      </c>
      <c r="H50" s="7">
        <v>19.0</v>
      </c>
      <c r="I50" s="7">
        <v>192.0</v>
      </c>
      <c r="J50" s="7">
        <v>1.0</v>
      </c>
      <c r="K50" s="7">
        <v>1.0</v>
      </c>
      <c r="L50" s="11">
        <v>0.0</v>
      </c>
      <c r="M50" s="10">
        <v>4.0</v>
      </c>
      <c r="N50" s="7">
        <v>38.0</v>
      </c>
      <c r="O50" s="7">
        <v>0.0</v>
      </c>
      <c r="P50" s="11">
        <v>0.0</v>
      </c>
      <c r="Q50" s="10">
        <v>0.0</v>
      </c>
      <c r="R50" s="7">
        <v>0.0</v>
      </c>
      <c r="S50" s="7">
        <v>0.0</v>
      </c>
      <c r="T50" s="11">
        <v>0.0</v>
      </c>
      <c r="U50" s="10">
        <v>1.0</v>
      </c>
      <c r="V50" s="11">
        <v>0.0</v>
      </c>
    </row>
    <row r="51">
      <c r="A51" s="7" t="str">
        <f t="shared" si="1"/>
        <v>Rashee Rice</v>
      </c>
      <c r="B51" s="7" t="str">
        <f>IFERROR(__xludf.DUMMYFUNCTION("INDEX(IFNA(REGEXEXTRACT(D51, ""([^ ]+)$"")))"),"KC")</f>
        <v>KC</v>
      </c>
      <c r="C51" s="7">
        <f>Pts_PA*G51+Pts_PC*H51+Pts_PY*I51+Pts_PTD*J51+Pts_PI*K51+Pts_P2*L51+Pts_RA*M51+Pts_RY*N51+Pts_RTD*O51+Pts_R2*P51+Pts_Res*Q51+Pts_ReY*R51+Pts_ReTD*S51+Pts_Re2*T51+Pts_FL*U51+Pts_FTD*V51</f>
        <v>16</v>
      </c>
      <c r="D51" s="7" t="s">
        <v>114</v>
      </c>
      <c r="E51" s="8" t="s">
        <v>348</v>
      </c>
      <c r="F51" s="9">
        <v>13.0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0.0</v>
      </c>
      <c r="N51" s="7">
        <v>0.0</v>
      </c>
      <c r="O51" s="7">
        <v>0.0</v>
      </c>
      <c r="P51" s="11">
        <v>0.0</v>
      </c>
      <c r="Q51" s="10">
        <v>5.0</v>
      </c>
      <c r="R51" s="7">
        <v>75.0</v>
      </c>
      <c r="S51" s="7">
        <v>1.0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Brian Robinson</v>
      </c>
      <c r="B52" s="7" t="str">
        <f>IFERROR(__xludf.DUMMYFUNCTION("INDEX(IFNA(REGEXEXTRACT(D52, ""([^ ]+)$"")))"),"WAS")</f>
        <v>WAS</v>
      </c>
      <c r="C52" s="7">
        <f>Pts_PA*G52+Pts_PC*H52+Pts_PY*I52+Pts_PTD*J52+Pts_PI*K52+Pts_P2*L52+Pts_RA*M52+Pts_RY*N52+Pts_RTD*O52+Pts_R2*P52+Pts_Res*Q52+Pts_ReY*R52+Pts_ReTD*S52+Pts_Re2*T52+Pts_FL*U52+Pts_FTD*V52</f>
        <v>14.1</v>
      </c>
      <c r="D52" s="7" t="s">
        <v>78</v>
      </c>
      <c r="E52" s="10" t="s">
        <v>354</v>
      </c>
      <c r="F52" s="9">
        <v>13.0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17.0</v>
      </c>
      <c r="N52" s="7">
        <v>133.0</v>
      </c>
      <c r="O52" s="7">
        <v>0.0</v>
      </c>
      <c r="P52" s="11">
        <v>0.0</v>
      </c>
      <c r="Q52" s="10">
        <v>1.0</v>
      </c>
      <c r="R52" s="7">
        <v>3.0</v>
      </c>
      <c r="S52" s="7">
        <v>0.0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DeVonta Smith</v>
      </c>
      <c r="B53" s="7" t="str">
        <f>IFERROR(__xludf.DUMMYFUNCTION("INDEX(IFNA(REGEXEXTRACT(D53, ""([^ ]+)$"")))"),"PHI")</f>
        <v>PHI</v>
      </c>
      <c r="C53" s="7">
        <f>Pts_PA*G53+Pts_PC*H53+Pts_PY*I53+Pts_PTD*J53+Pts_PI*K53+Pts_P2*L53+Pts_RA*M53+Pts_RY*N53+Pts_RTD*O53+Pts_R2*P53+Pts_Res*Q53+Pts_ReY*R53+Pts_ReTD*S53+Pts_Re2*T53+Pts_FL*U53+Pts_FTD*V53</f>
        <v>17.1</v>
      </c>
      <c r="D53" s="7" t="s">
        <v>138</v>
      </c>
      <c r="E53" s="10" t="s">
        <v>339</v>
      </c>
      <c r="F53" s="9">
        <v>13.0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0.0</v>
      </c>
      <c r="N53" s="7">
        <v>0.0</v>
      </c>
      <c r="O53" s="7">
        <v>0.0</v>
      </c>
      <c r="P53" s="11">
        <v>0.0</v>
      </c>
      <c r="Q53" s="10">
        <v>7.0</v>
      </c>
      <c r="R53" s="7">
        <v>76.0</v>
      </c>
      <c r="S53" s="7">
        <v>1.0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Jonathan Taylor</v>
      </c>
      <c r="B54" s="7" t="str">
        <f>IFERROR(__xludf.DUMMYFUNCTION("INDEX(IFNA(REGEXEXTRACT(D54, ""([^ ]+)$"")))"),"IND")</f>
        <v>IND</v>
      </c>
      <c r="C54" s="7">
        <f>Pts_PA*G54+Pts_PC*H54+Pts_PY*I54+Pts_PTD*J54+Pts_PI*K54+Pts_P2*L54+Pts_RA*M54+Pts_RY*N54+Pts_RTD*O54+Pts_R2*P54+Pts_Res*Q54+Pts_ReY*R54+Pts_ReTD*S54+Pts_Re2*T54+Pts_FL*U54+Pts_FTD*V54</f>
        <v>14.5</v>
      </c>
      <c r="D54" s="7" t="s">
        <v>119</v>
      </c>
      <c r="E54" s="10" t="s">
        <v>355</v>
      </c>
      <c r="F54" s="9">
        <v>13.0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12.0</v>
      </c>
      <c r="N54" s="7">
        <v>103.0</v>
      </c>
      <c r="O54" s="7">
        <v>0.0</v>
      </c>
      <c r="P54" s="11">
        <v>0.0</v>
      </c>
      <c r="Q54" s="10">
        <v>2.0</v>
      </c>
      <c r="R54" s="7">
        <v>32.0</v>
      </c>
      <c r="S54" s="7">
        <v>0.0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Zach Charbonnet</v>
      </c>
      <c r="B55" s="7" t="str">
        <f>IFERROR(__xludf.DUMMYFUNCTION("INDEX(IFNA(REGEXEXTRACT(D55, ""([^ ]+)$"")))"),"SEA")</f>
        <v>SEA</v>
      </c>
      <c r="C55" s="7">
        <f>Pts_PA*G55+Pts_PC*H55+Pts_PY*I55+Pts_PTD*J55+Pts_PI*K55+Pts_P2*L55+Pts_RA*M55+Pts_RY*N55+Pts_RTD*O55+Pts_R2*P55+Pts_Res*Q55+Pts_ReY*R55+Pts_ReTD*S55+Pts_Re2*T55+Pts_FL*U55+Pts_FTD*V55</f>
        <v>15.4</v>
      </c>
      <c r="D55" s="7" t="s">
        <v>124</v>
      </c>
      <c r="E55" s="10" t="s">
        <v>346</v>
      </c>
      <c r="F55" s="9">
        <v>12.0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14.0</v>
      </c>
      <c r="N55" s="7">
        <v>38.0</v>
      </c>
      <c r="O55" s="7">
        <v>1.0</v>
      </c>
      <c r="P55" s="11">
        <v>0.0</v>
      </c>
      <c r="Q55" s="10">
        <v>5.0</v>
      </c>
      <c r="R55" s="7">
        <v>31.0</v>
      </c>
      <c r="S55" s="7">
        <v>0.0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Justin Fields</v>
      </c>
      <c r="B56" s="7" t="str">
        <f>IFERROR(__xludf.DUMMYFUNCTION("INDEX(IFNA(REGEXEXTRACT(D56, ""([^ ]+)$"")))"),"PIT")</f>
        <v>PIT</v>
      </c>
      <c r="C56" s="7">
        <f>Pts_PA*G56+Pts_PC*H56+Pts_PY*I56+Pts_PTD*J56+Pts_PI*K56+Pts_P2*L56+Pts_RA*M56+Pts_RY*N56+Pts_RTD*O56+Pts_R2*P56+Pts_Res*Q56+Pts_ReY*R56+Pts_ReTD*S56+Pts_Re2*T56+Pts_FL*U56+Pts_FTD*V56</f>
        <v>11.38</v>
      </c>
      <c r="D56" s="7" t="s">
        <v>95</v>
      </c>
      <c r="E56" s="8" t="s">
        <v>356</v>
      </c>
      <c r="F56" s="9">
        <v>12.0</v>
      </c>
      <c r="G56" s="10">
        <v>20.0</v>
      </c>
      <c r="H56" s="7">
        <v>13.0</v>
      </c>
      <c r="I56" s="7">
        <v>117.0</v>
      </c>
      <c r="J56" s="7">
        <v>1.0</v>
      </c>
      <c r="K56" s="7">
        <v>0.0</v>
      </c>
      <c r="L56" s="11">
        <v>0.0</v>
      </c>
      <c r="M56" s="10">
        <v>8.0</v>
      </c>
      <c r="N56" s="7">
        <v>27.0</v>
      </c>
      <c r="O56" s="7">
        <v>0.0</v>
      </c>
      <c r="P56" s="11">
        <v>0.0</v>
      </c>
      <c r="Q56" s="10">
        <v>0.0</v>
      </c>
      <c r="R56" s="7">
        <v>0.0</v>
      </c>
      <c r="S56" s="7">
        <v>0.0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Andrei Iosivas</v>
      </c>
      <c r="B57" s="7" t="str">
        <f>IFERROR(__xludf.DUMMYFUNCTION("INDEX(IFNA(REGEXEXTRACT(D57, ""([^ ]+)$"")))"),"CIN")</f>
        <v>CIN</v>
      </c>
      <c r="C57" s="7">
        <f>Pts_PA*G57+Pts_PC*H57+Pts_PY*I57+Pts_PTD*J57+Pts_PI*K57+Pts_P2*L57+Pts_RA*M57+Pts_RY*N57+Pts_RTD*O57+Pts_R2*P57+Pts_Res*Q57+Pts_ReY*R57+Pts_ReTD*S57+Pts_Re2*T57+Pts_FL*U57+Pts_FTD*V57</f>
        <v>13.7</v>
      </c>
      <c r="D57" s="7" t="s">
        <v>217</v>
      </c>
      <c r="E57" s="10" t="s">
        <v>33</v>
      </c>
      <c r="F57" s="9">
        <v>12.0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0.0</v>
      </c>
      <c r="N57" s="7">
        <v>0.0</v>
      </c>
      <c r="O57" s="7">
        <v>0.0</v>
      </c>
      <c r="P57" s="11">
        <v>0.0</v>
      </c>
      <c r="Q57" s="10">
        <v>2.0</v>
      </c>
      <c r="R57" s="7">
        <v>7.0</v>
      </c>
      <c r="S57" s="7">
        <v>2.0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Trevor Lawrence</v>
      </c>
      <c r="B58" s="7" t="str">
        <f>IFERROR(__xludf.DUMMYFUNCTION("INDEX(IFNA(REGEXEXTRACT(D58, ""([^ ]+)$"")))"),"JAX")</f>
        <v>JAX</v>
      </c>
      <c r="C58" s="7">
        <f>Pts_PA*G58+Pts_PC*H58+Pts_PY*I58+Pts_PTD*J58+Pts_PI*K58+Pts_P2*L58+Pts_RA*M58+Pts_RY*N58+Pts_RTD*O58+Pts_R2*P58+Pts_Res*Q58+Pts_ReY*R58+Pts_ReTD*S58+Pts_Re2*T58+Pts_FL*U58+Pts_FTD*V58</f>
        <v>13.3</v>
      </c>
      <c r="D58" s="7" t="s">
        <v>91</v>
      </c>
      <c r="E58" s="8" t="s">
        <v>357</v>
      </c>
      <c r="F58" s="9">
        <v>12.0</v>
      </c>
      <c r="G58" s="10">
        <v>30.0</v>
      </c>
      <c r="H58" s="7">
        <v>14.0</v>
      </c>
      <c r="I58" s="7">
        <v>220.0</v>
      </c>
      <c r="J58" s="7">
        <v>0.0</v>
      </c>
      <c r="K58" s="7">
        <v>0.0</v>
      </c>
      <c r="L58" s="11">
        <v>0.0</v>
      </c>
      <c r="M58" s="10">
        <v>2.0</v>
      </c>
      <c r="N58" s="7">
        <v>45.0</v>
      </c>
      <c r="O58" s="7">
        <v>0.0</v>
      </c>
      <c r="P58" s="11">
        <v>0.0</v>
      </c>
      <c r="Q58" s="10">
        <v>0.0</v>
      </c>
      <c r="R58" s="7">
        <v>0.0</v>
      </c>
      <c r="S58" s="7">
        <v>0.0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Trey McBride</v>
      </c>
      <c r="B59" s="7" t="str">
        <f>IFERROR(__xludf.DUMMYFUNCTION("INDEX(IFNA(REGEXEXTRACT(D59, ""([^ ]+)$"")))"),"ARI")</f>
        <v>ARI</v>
      </c>
      <c r="C59" s="7">
        <f>Pts_PA*G59+Pts_PC*H59+Pts_PY*I59+Pts_PTD*J59+Pts_PI*K59+Pts_P2*L59+Pts_RA*M59+Pts_RY*N59+Pts_RTD*O59+Pts_R2*P59+Pts_Res*Q59+Pts_ReY*R59+Pts_ReTD*S59+Pts_Re2*T59+Pts_FL*U59+Pts_FTD*V59</f>
        <v>15.7</v>
      </c>
      <c r="D59" s="7" t="s">
        <v>197</v>
      </c>
      <c r="E59" s="10" t="s">
        <v>51</v>
      </c>
      <c r="F59" s="9">
        <v>12.0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0.0</v>
      </c>
      <c r="N59" s="7">
        <v>0.0</v>
      </c>
      <c r="O59" s="7">
        <v>0.0</v>
      </c>
      <c r="P59" s="11">
        <v>0.0</v>
      </c>
      <c r="Q59" s="10">
        <v>6.0</v>
      </c>
      <c r="R59" s="7">
        <v>67.0</v>
      </c>
      <c r="S59" s="7">
        <v>0.0</v>
      </c>
      <c r="T59" s="11">
        <v>0.0</v>
      </c>
      <c r="U59" s="10">
        <v>0.0</v>
      </c>
      <c r="V59" s="11">
        <v>1.0</v>
      </c>
    </row>
    <row r="60">
      <c r="A60" s="7" t="str">
        <f t="shared" si="1"/>
        <v>David Montgomery</v>
      </c>
      <c r="B60" s="7" t="str">
        <f>IFERROR(__xludf.DUMMYFUNCTION("INDEX(IFNA(REGEXEXTRACT(D60, ""([^ ]+)$"")))"),"DET")</f>
        <v>DET</v>
      </c>
      <c r="C60" s="7">
        <f>Pts_PA*G60+Pts_PC*H60+Pts_PY*I60+Pts_PTD*J60+Pts_PI*K60+Pts_P2*L60+Pts_RA*M60+Pts_RY*N60+Pts_RTD*O60+Pts_R2*P60+Pts_Res*Q60+Pts_ReY*R60+Pts_ReTD*S60+Pts_Re2*T60+Pts_FL*U60+Pts_FTD*V60</f>
        <v>15</v>
      </c>
      <c r="D60" s="7" t="s">
        <v>74</v>
      </c>
      <c r="E60" s="8" t="s">
        <v>358</v>
      </c>
      <c r="F60" s="9">
        <v>12.0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11.0</v>
      </c>
      <c r="N60" s="7">
        <v>35.0</v>
      </c>
      <c r="O60" s="7">
        <v>1.0</v>
      </c>
      <c r="P60" s="11">
        <v>0.0</v>
      </c>
      <c r="Q60" s="10">
        <v>4.0</v>
      </c>
      <c r="R60" s="7">
        <v>35.0</v>
      </c>
      <c r="S60" s="7">
        <v>0.0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Josh Allen</v>
      </c>
      <c r="B61" s="7" t="str">
        <f>IFERROR(__xludf.DUMMYFUNCTION("INDEX(IFNA(REGEXEXTRACT(D61, ""([^ ]+)$"")))"),"BUF")</f>
        <v>BUF</v>
      </c>
      <c r="C61" s="7">
        <f>Pts_PA*G61+Pts_PC*H61+Pts_PY*I61+Pts_PTD*J61+Pts_PI*K61+Pts_P2*L61+Pts_RA*M61+Pts_RY*N61+Pts_RTD*O61+Pts_R2*P61+Pts_Res*Q61+Pts_ReY*R61+Pts_ReTD*S61+Pts_Re2*T61+Pts_FL*U61+Pts_FTD*V61</f>
        <v>9.76</v>
      </c>
      <c r="D61" s="7" t="s">
        <v>20</v>
      </c>
      <c r="E61" s="10" t="s">
        <v>92</v>
      </c>
      <c r="F61" s="9">
        <v>11.0</v>
      </c>
      <c r="G61" s="10">
        <v>19.0</v>
      </c>
      <c r="H61" s="7">
        <v>13.0</v>
      </c>
      <c r="I61" s="7">
        <v>139.0</v>
      </c>
      <c r="J61" s="7">
        <v>1.0</v>
      </c>
      <c r="K61" s="7">
        <v>0.0</v>
      </c>
      <c r="L61" s="11">
        <v>0.0</v>
      </c>
      <c r="M61" s="10">
        <v>2.0</v>
      </c>
      <c r="N61" s="7">
        <v>2.0</v>
      </c>
      <c r="O61" s="7">
        <v>0.0</v>
      </c>
      <c r="P61" s="11">
        <v>0.0</v>
      </c>
      <c r="Q61" s="10">
        <v>0.0</v>
      </c>
      <c r="R61" s="7">
        <v>0.0</v>
      </c>
      <c r="S61" s="7">
        <v>0.0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Jacoby Brissett</v>
      </c>
      <c r="B62" s="7" t="str">
        <f>IFERROR(__xludf.DUMMYFUNCTION("INDEX(IFNA(REGEXEXTRACT(D62, ""([^ ]+)$"")))"),"NE")</f>
        <v>NE</v>
      </c>
      <c r="C62" s="7">
        <f>Pts_PA*G62+Pts_PC*H62+Pts_PY*I62+Pts_PTD*J62+Pts_PI*K62+Pts_P2*L62+Pts_RA*M62+Pts_RY*N62+Pts_RTD*O62+Pts_R2*P62+Pts_Res*Q62+Pts_ReY*R62+Pts_ReTD*S62+Pts_Re2*T62+Pts_FL*U62+Pts_FTD*V62</f>
        <v>10.56</v>
      </c>
      <c r="D62" s="7" t="s">
        <v>140</v>
      </c>
      <c r="E62" s="8" t="s">
        <v>353</v>
      </c>
      <c r="F62" s="9">
        <v>11.0</v>
      </c>
      <c r="G62" s="10">
        <v>27.0</v>
      </c>
      <c r="H62" s="7">
        <v>15.0</v>
      </c>
      <c r="I62" s="7">
        <v>149.0</v>
      </c>
      <c r="J62" s="7">
        <v>1.0</v>
      </c>
      <c r="K62" s="7">
        <v>0.0</v>
      </c>
      <c r="L62" s="11">
        <v>0.0</v>
      </c>
      <c r="M62" s="10">
        <v>2.0</v>
      </c>
      <c r="N62" s="7">
        <v>6.0</v>
      </c>
      <c r="O62" s="7">
        <v>0.0</v>
      </c>
      <c r="P62" s="11">
        <v>0.0</v>
      </c>
      <c r="Q62" s="10">
        <v>0.0</v>
      </c>
      <c r="R62" s="7">
        <v>0.0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Travis Etienne</v>
      </c>
      <c r="B63" s="7" t="str">
        <f>IFERROR(__xludf.DUMMYFUNCTION("INDEX(IFNA(REGEXEXTRACT(D63, ""([^ ]+)$"")))"),"JAX")</f>
        <v>JAX</v>
      </c>
      <c r="C63" s="7">
        <f>Pts_PA*G63+Pts_PC*H63+Pts_PY*I63+Pts_PTD*J63+Pts_PI*K63+Pts_P2*L63+Pts_RA*M63+Pts_RY*N63+Pts_RTD*O63+Pts_R2*P63+Pts_Res*Q63+Pts_ReY*R63+Pts_ReTD*S63+Pts_Re2*T63+Pts_FL*U63+Pts_FTD*V63</f>
        <v>13.3</v>
      </c>
      <c r="D63" s="7" t="s">
        <v>107</v>
      </c>
      <c r="E63" s="8" t="s">
        <v>357</v>
      </c>
      <c r="F63" s="9">
        <v>11.0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13.0</v>
      </c>
      <c r="N63" s="7">
        <v>52.0</v>
      </c>
      <c r="O63" s="7">
        <v>1.0</v>
      </c>
      <c r="P63" s="11">
        <v>0.0</v>
      </c>
      <c r="Q63" s="10">
        <v>3.0</v>
      </c>
      <c r="R63" s="7">
        <v>6.0</v>
      </c>
      <c r="S63" s="7">
        <v>0.0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Drake London</v>
      </c>
      <c r="B64" s="7" t="str">
        <f>IFERROR(__xludf.DUMMYFUNCTION("INDEX(IFNA(REGEXEXTRACT(D64, ""([^ ]+)$"")))"),"ATL")</f>
        <v>ATL</v>
      </c>
      <c r="C64" s="7">
        <f>Pts_PA*G64+Pts_PC*H64+Pts_PY*I64+Pts_PTD*J64+Pts_PI*K64+Pts_P2*L64+Pts_RA*M64+Pts_RY*N64+Pts_RTD*O64+Pts_R2*P64+Pts_Res*Q64+Pts_ReY*R64+Pts_ReTD*S64+Pts_Re2*T64+Pts_FL*U64+Pts_FTD*V64</f>
        <v>14.4</v>
      </c>
      <c r="D64" s="7" t="s">
        <v>251</v>
      </c>
      <c r="E64" s="10" t="s">
        <v>27</v>
      </c>
      <c r="F64" s="9">
        <v>11.0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0.0</v>
      </c>
      <c r="N64" s="7">
        <v>0.0</v>
      </c>
      <c r="O64" s="7">
        <v>0.0</v>
      </c>
      <c r="P64" s="11">
        <v>0.0</v>
      </c>
      <c r="Q64" s="10">
        <v>6.0</v>
      </c>
      <c r="R64" s="7">
        <v>54.0</v>
      </c>
      <c r="S64" s="7">
        <v>1.0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Jalen Nailor</v>
      </c>
      <c r="B65" s="7" t="str">
        <f>IFERROR(__xludf.DUMMYFUNCTION("INDEX(IFNA(REGEXEXTRACT(D65, ""([^ ]+)$"")))"),"MIN")</f>
        <v>MIN</v>
      </c>
      <c r="C65" s="7">
        <f>Pts_PA*G65+Pts_PC*H65+Pts_PY*I65+Pts_PTD*J65+Pts_PI*K65+Pts_P2*L65+Pts_RA*M65+Pts_RY*N65+Pts_RTD*O65+Pts_R2*P65+Pts_Res*Q65+Pts_ReY*R65+Pts_ReTD*S65+Pts_Re2*T65+Pts_FL*U65+Pts_FTD*V65</f>
        <v>12.9</v>
      </c>
      <c r="D65" s="7" t="s">
        <v>135</v>
      </c>
      <c r="E65" s="8" t="s">
        <v>340</v>
      </c>
      <c r="F65" s="9">
        <v>11.0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0.0</v>
      </c>
      <c r="N65" s="7">
        <v>0.0</v>
      </c>
      <c r="O65" s="7">
        <v>0.0</v>
      </c>
      <c r="P65" s="11">
        <v>0.0</v>
      </c>
      <c r="Q65" s="10">
        <v>3.0</v>
      </c>
      <c r="R65" s="7">
        <v>54.0</v>
      </c>
      <c r="S65" s="7">
        <v>1.0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Isiah Pacheco</v>
      </c>
      <c r="B66" s="7" t="str">
        <f>IFERROR(__xludf.DUMMYFUNCTION("INDEX(IFNA(REGEXEXTRACT(D66, ""([^ ]+)$"")))"),"KC")</f>
        <v>KC</v>
      </c>
      <c r="C66" s="7">
        <f>Pts_PA*G66+Pts_PC*H66+Pts_PY*I66+Pts_PTD*J66+Pts_PI*K66+Pts_P2*L66+Pts_RA*M66+Pts_RY*N66+Pts_RTD*O66+Pts_R2*P66+Pts_Res*Q66+Pts_ReY*R66+Pts_ReTD*S66+Pts_Re2*T66+Pts_FL*U66+Pts_FTD*V66</f>
        <v>13.6</v>
      </c>
      <c r="D66" s="7" t="s">
        <v>83</v>
      </c>
      <c r="E66" s="10" t="s">
        <v>348</v>
      </c>
      <c r="F66" s="9">
        <v>11.0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19.0</v>
      </c>
      <c r="N66" s="7">
        <v>90.0</v>
      </c>
      <c r="O66" s="7">
        <v>0.0</v>
      </c>
      <c r="P66" s="11">
        <v>0.0</v>
      </c>
      <c r="Q66" s="10">
        <v>5.0</v>
      </c>
      <c r="R66" s="7">
        <v>21.0</v>
      </c>
      <c r="S66" s="7">
        <v>0.0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Alec Pierce</v>
      </c>
      <c r="B67" s="7" t="str">
        <f>IFERROR(__xludf.DUMMYFUNCTION("INDEX(IFNA(REGEXEXTRACT(D67, ""([^ ]+)$"")))"),"IND")</f>
        <v>IND</v>
      </c>
      <c r="C67" s="7">
        <f>Pts_PA*G67+Pts_PC*H67+Pts_PY*I67+Pts_PTD*J67+Pts_PI*K67+Pts_P2*L67+Pts_RA*M67+Pts_RY*N67+Pts_RTD*O67+Pts_R2*P67+Pts_Res*Q67+Pts_ReY*R67+Pts_ReTD*S67+Pts_Re2*T67+Pts_FL*U67+Pts_FTD*V67</f>
        <v>14.1</v>
      </c>
      <c r="D67" s="7" t="s">
        <v>57</v>
      </c>
      <c r="E67" s="10" t="s">
        <v>355</v>
      </c>
      <c r="F67" s="9">
        <v>11.0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5.0</v>
      </c>
      <c r="R67" s="7">
        <v>56.0</v>
      </c>
      <c r="S67" s="7">
        <v>1.0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Anthony Richardson</v>
      </c>
      <c r="B68" s="7" t="str">
        <f>IFERROR(__xludf.DUMMYFUNCTION("INDEX(IFNA(REGEXEXTRACT(D68, ""([^ ]+)$"")))"),"IND")</f>
        <v>IND</v>
      </c>
      <c r="C68" s="7">
        <f>Pts_PA*G68+Pts_PC*H68+Pts_PY*I68+Pts_PTD*J68+Pts_PI*K68+Pts_P2*L68+Pts_RA*M68+Pts_RY*N68+Pts_RTD*O68+Pts_R2*P68+Pts_Res*Q68+Pts_ReY*R68+Pts_ReTD*S68+Pts_Re2*T68+Pts_FL*U68+Pts_FTD*V68</f>
        <v>9.86</v>
      </c>
      <c r="D68" s="7" t="s">
        <v>24</v>
      </c>
      <c r="E68" s="10" t="s">
        <v>355</v>
      </c>
      <c r="F68" s="9">
        <v>11.0</v>
      </c>
      <c r="G68" s="10">
        <v>34.0</v>
      </c>
      <c r="H68" s="7">
        <v>17.0</v>
      </c>
      <c r="I68" s="7">
        <v>204.0</v>
      </c>
      <c r="J68" s="7">
        <v>1.0</v>
      </c>
      <c r="K68" s="7">
        <v>3.0</v>
      </c>
      <c r="L68" s="11">
        <v>0.0</v>
      </c>
      <c r="M68" s="10">
        <v>4.0</v>
      </c>
      <c r="N68" s="7">
        <v>37.0</v>
      </c>
      <c r="O68" s="7">
        <v>0.0</v>
      </c>
      <c r="P68" s="11">
        <v>0.0</v>
      </c>
      <c r="Q68" s="10">
        <v>0.0</v>
      </c>
      <c r="R68" s="7">
        <v>0.0</v>
      </c>
      <c r="S68" s="7">
        <v>0.0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Bijan Robinson</v>
      </c>
      <c r="B69" s="7" t="str">
        <f>IFERROR(__xludf.DUMMYFUNCTION("INDEX(IFNA(REGEXEXTRACT(D69, ""([^ ]+)$"")))"),"ATL")</f>
        <v>ATL</v>
      </c>
      <c r="C69" s="7">
        <f>Pts_PA*G69+Pts_PC*H69+Pts_PY*I69+Pts_PTD*J69+Pts_PI*K69+Pts_P2*L69+Pts_RA*M69+Pts_RY*N69+Pts_RTD*O69+Pts_R2*P69+Pts_Res*Q69+Pts_ReY*R69+Pts_ReTD*S69+Pts_Re2*T69+Pts_FL*U69+Pts_FTD*V69</f>
        <v>14.2</v>
      </c>
      <c r="D69" s="7" t="s">
        <v>115</v>
      </c>
      <c r="E69" s="10" t="s">
        <v>27</v>
      </c>
      <c r="F69" s="9">
        <v>11.0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14.0</v>
      </c>
      <c r="N69" s="7">
        <v>97.0</v>
      </c>
      <c r="O69" s="7">
        <v>0.0</v>
      </c>
      <c r="P69" s="11">
        <v>0.0</v>
      </c>
      <c r="Q69" s="10">
        <v>4.0</v>
      </c>
      <c r="R69" s="7">
        <v>25.0</v>
      </c>
      <c r="S69" s="7">
        <v>0.0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Deebo Samuel</v>
      </c>
      <c r="B70" s="7" t="str">
        <f>IFERROR(__xludf.DUMMYFUNCTION("INDEX(IFNA(REGEXEXTRACT(D70, ""([^ ]+)$"")))"),"SF")</f>
        <v>SF</v>
      </c>
      <c r="C70" s="7">
        <f>Pts_PA*G70+Pts_PC*H70+Pts_PY*I70+Pts_PTD*J70+Pts_PI*K70+Pts_P2*L70+Pts_RA*M70+Pts_RY*N70+Pts_RTD*O70+Pts_R2*P70+Pts_Res*Q70+Pts_ReY*R70+Pts_ReTD*S70+Pts_Re2*T70+Pts_FL*U70+Pts_FTD*V70</f>
        <v>14</v>
      </c>
      <c r="D70" s="7" t="s">
        <v>86</v>
      </c>
      <c r="E70" s="8" t="s">
        <v>349</v>
      </c>
      <c r="F70" s="9">
        <v>11.0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2.0</v>
      </c>
      <c r="N70" s="7">
        <v>-10.0</v>
      </c>
      <c r="O70" s="7">
        <v>0.0</v>
      </c>
      <c r="P70" s="11">
        <v>0.0</v>
      </c>
      <c r="Q70" s="10">
        <v>8.0</v>
      </c>
      <c r="R70" s="7">
        <v>110.0</v>
      </c>
      <c r="S70" s="7">
        <v>0.0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Jaxon Smith-Njigba</v>
      </c>
      <c r="B71" s="7" t="str">
        <f>IFERROR(__xludf.DUMMYFUNCTION("INDEX(IFNA(REGEXEXTRACT(D71, ""([^ ]+)$"")))"),"SEA")</f>
        <v>SEA</v>
      </c>
      <c r="C71" s="7">
        <f>Pts_PA*G71+Pts_PC*H71+Pts_PY*I71+Pts_PTD*J71+Pts_PI*K71+Pts_P2*L71+Pts_RA*M71+Pts_RY*N71+Pts_RTD*O71+Pts_R2*P71+Pts_Res*Q71+Pts_ReY*R71+Pts_ReTD*S71+Pts_Re2*T71+Pts_FL*U71+Pts_FTD*V71</f>
        <v>17.7</v>
      </c>
      <c r="D71" s="7" t="s">
        <v>272</v>
      </c>
      <c r="E71" s="8" t="s">
        <v>346</v>
      </c>
      <c r="F71" s="9">
        <v>11.0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0.0</v>
      </c>
      <c r="N71" s="7">
        <v>0.0</v>
      </c>
      <c r="O71" s="7">
        <v>0.0</v>
      </c>
      <c r="P71" s="11">
        <v>0.0</v>
      </c>
      <c r="Q71" s="10">
        <v>12.0</v>
      </c>
      <c r="R71" s="7">
        <v>117.0</v>
      </c>
      <c r="S71" s="7">
        <v>0.0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Amon-Ra St. Brown</v>
      </c>
      <c r="B72" s="7" t="str">
        <f>IFERROR(__xludf.DUMMYFUNCTION("INDEX(IFNA(REGEXEXTRACT(D72, ""([^ ]+)$"")))"),"DET")</f>
        <v>DET</v>
      </c>
      <c r="C72" s="7">
        <f>Pts_PA*G72+Pts_PC*H72+Pts_PY*I72+Pts_PTD*J72+Pts_PI*K72+Pts_P2*L72+Pts_RA*M72+Pts_RY*N72+Pts_RTD*O72+Pts_R2*P72+Pts_Res*Q72+Pts_ReY*R72+Pts_ReTD*S72+Pts_Re2*T72+Pts_FL*U72+Pts_FTD*V72</f>
        <v>17.4</v>
      </c>
      <c r="D72" s="7" t="s">
        <v>273</v>
      </c>
      <c r="E72" s="10" t="s">
        <v>358</v>
      </c>
      <c r="F72" s="9">
        <v>11.0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0.0</v>
      </c>
      <c r="N72" s="7">
        <v>0.0</v>
      </c>
      <c r="O72" s="7">
        <v>0.0</v>
      </c>
      <c r="P72" s="11">
        <v>0.0</v>
      </c>
      <c r="Q72" s="10">
        <v>11.0</v>
      </c>
      <c r="R72" s="7">
        <v>119.0</v>
      </c>
      <c r="S72" s="7">
        <v>0.0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Jahmyr Gibbs</v>
      </c>
      <c r="B73" s="7" t="str">
        <f>IFERROR(__xludf.DUMMYFUNCTION("INDEX(IFNA(REGEXEXTRACT(D73, ""([^ ]+)$"")))"),"DET")</f>
        <v>DET</v>
      </c>
      <c r="C73" s="7">
        <f>Pts_PA*G73+Pts_PC*H73+Pts_PY*I73+Pts_PTD*J73+Pts_PI*K73+Pts_P2*L73+Pts_RA*M73+Pts_RY*N73+Pts_RTD*O73+Pts_R2*P73+Pts_Res*Q73+Pts_ReY*R73+Pts_ReTD*S73+Pts_Re2*T73+Pts_FL*U73+Pts_FTD*V73</f>
        <v>14.1</v>
      </c>
      <c r="D73" s="7" t="s">
        <v>79</v>
      </c>
      <c r="E73" s="10" t="s">
        <v>358</v>
      </c>
      <c r="F73" s="9">
        <v>10.0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13.0</v>
      </c>
      <c r="N73" s="7">
        <v>84.0</v>
      </c>
      <c r="O73" s="7">
        <v>0.0</v>
      </c>
      <c r="P73" s="11">
        <v>0.0</v>
      </c>
      <c r="Q73" s="10">
        <v>7.0</v>
      </c>
      <c r="R73" s="7">
        <v>22.0</v>
      </c>
      <c r="S73" s="7">
        <v>0.0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Hunter Henry</v>
      </c>
      <c r="B74" s="7" t="str">
        <f>IFERROR(__xludf.DUMMYFUNCTION("INDEX(IFNA(REGEXEXTRACT(D74, ""([^ ]+)$"")))"),"NE")</f>
        <v>NE</v>
      </c>
      <c r="C74" s="7">
        <f>Pts_PA*G74+Pts_PC*H74+Pts_PY*I74+Pts_PTD*J74+Pts_PI*K74+Pts_P2*L74+Pts_RA*M74+Pts_RY*N74+Pts_RTD*O74+Pts_R2*P74+Pts_Res*Q74+Pts_ReY*R74+Pts_ReTD*S74+Pts_Re2*T74+Pts_FL*U74+Pts_FTD*V74</f>
        <v>14.9</v>
      </c>
      <c r="D74" s="7" t="s">
        <v>244</v>
      </c>
      <c r="E74" s="8" t="s">
        <v>353</v>
      </c>
      <c r="F74" s="9">
        <v>10.0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0.0</v>
      </c>
      <c r="N74" s="7">
        <v>0.0</v>
      </c>
      <c r="O74" s="7">
        <v>0.0</v>
      </c>
      <c r="P74" s="11">
        <v>0.0</v>
      </c>
      <c r="Q74" s="10">
        <v>8.0</v>
      </c>
      <c r="R74" s="7">
        <v>109.0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Tony Pollard</v>
      </c>
      <c r="B75" s="7" t="str">
        <f>IFERROR(__xludf.DUMMYFUNCTION("INDEX(IFNA(REGEXEXTRACT(D75, ""([^ ]+)$"")))"),"TEN")</f>
        <v>TEN</v>
      </c>
      <c r="C75" s="7">
        <f>Pts_PA*G75+Pts_PC*H75+Pts_PY*I75+Pts_PTD*J75+Pts_PI*K75+Pts_P2*L75+Pts_RA*M75+Pts_RY*N75+Pts_RTD*O75+Pts_R2*P75+Pts_Res*Q75+Pts_ReY*R75+Pts_ReTD*S75+Pts_Re2*T75+Pts_FL*U75+Pts_FTD*V75</f>
        <v>12.7</v>
      </c>
      <c r="D75" s="7" t="s">
        <v>75</v>
      </c>
      <c r="E75" s="10" t="s">
        <v>42</v>
      </c>
      <c r="F75" s="9">
        <v>10.0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17.0</v>
      </c>
      <c r="N75" s="7">
        <v>62.0</v>
      </c>
      <c r="O75" s="7">
        <v>0.0</v>
      </c>
      <c r="P75" s="11">
        <v>0.0</v>
      </c>
      <c r="Q75" s="10">
        <v>5.0</v>
      </c>
      <c r="R75" s="7">
        <v>40.0</v>
      </c>
      <c r="S75" s="7">
        <v>0.0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Kyren Williams</v>
      </c>
      <c r="B76" s="7" t="str">
        <f>IFERROR(__xludf.DUMMYFUNCTION("INDEX(IFNA(REGEXEXTRACT(D76, ""([^ ]+)$"")))"),"LA")</f>
        <v>LA</v>
      </c>
      <c r="C76" s="7">
        <f>Pts_PA*G76+Pts_PC*H76+Pts_PY*I76+Pts_PTD*J76+Pts_PI*K76+Pts_P2*L76+Pts_RA*M76+Pts_RY*N76+Pts_RTD*O76+Pts_R2*P76+Pts_Res*Q76+Pts_ReY*R76+Pts_ReTD*S76+Pts_Re2*T76+Pts_FL*U76+Pts_FTD*V76</f>
        <v>13.2</v>
      </c>
      <c r="D76" s="7" t="s">
        <v>103</v>
      </c>
      <c r="E76" s="8" t="s">
        <v>359</v>
      </c>
      <c r="F76" s="9">
        <v>10.0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12.0</v>
      </c>
      <c r="N76" s="7">
        <v>25.0</v>
      </c>
      <c r="O76" s="7">
        <v>1.0</v>
      </c>
      <c r="P76" s="11">
        <v>0.0</v>
      </c>
      <c r="Q76" s="10">
        <v>4.0</v>
      </c>
      <c r="R76" s="7">
        <v>27.0</v>
      </c>
      <c r="S76" s="7">
        <v>0.0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Brock Bowers</v>
      </c>
      <c r="B77" s="7" t="str">
        <f>IFERROR(__xludf.DUMMYFUNCTION("INDEX(IFNA(REGEXEXTRACT(D77, ""([^ ]+)$"")))"),"LV")</f>
        <v>LV</v>
      </c>
      <c r="C77" s="7">
        <f>Pts_PA*G77+Pts_PC*H77+Pts_PY*I77+Pts_PTD*J77+Pts_PI*K77+Pts_P2*L77+Pts_RA*M77+Pts_RY*N77+Pts_RTD*O77+Pts_R2*P77+Pts_Res*Q77+Pts_ReY*R77+Pts_ReTD*S77+Pts_Re2*T77+Pts_FL*U77+Pts_FTD*V77</f>
        <v>14.3</v>
      </c>
      <c r="D77" s="7" t="s">
        <v>162</v>
      </c>
      <c r="E77" s="8" t="s">
        <v>347</v>
      </c>
      <c r="F77" s="9">
        <v>9.0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0.0</v>
      </c>
      <c r="N77" s="7">
        <v>0.0</v>
      </c>
      <c r="O77" s="7">
        <v>0.0</v>
      </c>
      <c r="P77" s="11">
        <v>0.0</v>
      </c>
      <c r="Q77" s="10">
        <v>9.0</v>
      </c>
      <c r="R77" s="7">
        <v>98.0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Mike Gesicki</v>
      </c>
      <c r="B78" s="7" t="str">
        <f>IFERROR(__xludf.DUMMYFUNCTION("INDEX(IFNA(REGEXEXTRACT(D78, ""([^ ]+)$"")))"),"CIN")</f>
        <v>CIN</v>
      </c>
      <c r="C78" s="7">
        <f>Pts_PA*G78+Pts_PC*H78+Pts_PY*I78+Pts_PTD*J78+Pts_PI*K78+Pts_P2*L78+Pts_RA*M78+Pts_RY*N78+Pts_RTD*O78+Pts_R2*P78+Pts_Res*Q78+Pts_ReY*R78+Pts_ReTD*S78+Pts_Re2*T78+Pts_FL*U78+Pts_FTD*V78</f>
        <v>12.6</v>
      </c>
      <c r="D78" s="7" t="s">
        <v>242</v>
      </c>
      <c r="E78" s="10" t="s">
        <v>33</v>
      </c>
      <c r="F78" s="9">
        <v>9.0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0.0</v>
      </c>
      <c r="N78" s="7">
        <v>0.0</v>
      </c>
      <c r="O78" s="7">
        <v>0.0</v>
      </c>
      <c r="P78" s="11">
        <v>0.0</v>
      </c>
      <c r="Q78" s="10">
        <v>7.0</v>
      </c>
      <c r="R78" s="7">
        <v>91.0</v>
      </c>
      <c r="S78" s="7">
        <v>0.0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Antonio Gibson</v>
      </c>
      <c r="B79" s="7" t="str">
        <f>IFERROR(__xludf.DUMMYFUNCTION("INDEX(IFNA(REGEXEXTRACT(D79, ""([^ ]+)$"")))"),"NE")</f>
        <v>NE</v>
      </c>
      <c r="C79" s="7">
        <f>Pts_PA*G79+Pts_PC*H79+Pts_PY*I79+Pts_PTD*J79+Pts_PI*K79+Pts_P2*L79+Pts_RA*M79+Pts_RY*N79+Pts_RTD*O79+Pts_R2*P79+Pts_Res*Q79+Pts_ReY*R79+Pts_ReTD*S79+Pts_Re2*T79+Pts_FL*U79+Pts_FTD*V79</f>
        <v>10.8</v>
      </c>
      <c r="D79" s="7" t="s">
        <v>243</v>
      </c>
      <c r="E79" s="8" t="s">
        <v>353</v>
      </c>
      <c r="F79" s="9">
        <v>9.0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11.0</v>
      </c>
      <c r="N79" s="7">
        <v>96.0</v>
      </c>
      <c r="O79" s="7">
        <v>0.0</v>
      </c>
      <c r="P79" s="11">
        <v>0.0</v>
      </c>
      <c r="Q79" s="10">
        <v>1.0</v>
      </c>
      <c r="R79" s="7">
        <v>7.0</v>
      </c>
      <c r="S79" s="7">
        <v>0.0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Josh Reynolds</v>
      </c>
      <c r="B80" s="7" t="str">
        <f>IFERROR(__xludf.DUMMYFUNCTION("INDEX(IFNA(REGEXEXTRACT(D80, ""([^ ]+)$"")))"),"JAX")</f>
        <v>JAX</v>
      </c>
      <c r="C80" s="7">
        <f>Pts_PA*G80+Pts_PC*H80+Pts_PY*I80+Pts_PTD*J80+Pts_PI*K80+Pts_P2*L80+Pts_RA*M80+Pts_RY*N80+Pts_RTD*O80+Pts_R2*P80+Pts_Res*Q80+Pts_ReY*R80+Pts_ReTD*S80+Pts_Re2*T80+Pts_FL*U80+Pts_FTD*V80</f>
        <v>11.3</v>
      </c>
      <c r="D80" s="7" t="s">
        <v>180</v>
      </c>
      <c r="E80" s="8" t="s">
        <v>356</v>
      </c>
      <c r="F80" s="9">
        <v>9.0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0.0</v>
      </c>
      <c r="N80" s="7">
        <v>0.0</v>
      </c>
      <c r="O80" s="7">
        <v>0.0</v>
      </c>
      <c r="P80" s="11">
        <v>0.0</v>
      </c>
      <c r="Q80" s="10">
        <v>4.0</v>
      </c>
      <c r="R80" s="7">
        <v>93.0</v>
      </c>
      <c r="S80" s="7">
        <v>0.0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Brian Thomas</v>
      </c>
      <c r="B81" s="7" t="str">
        <f>IFERROR(__xludf.DUMMYFUNCTION("INDEX(IFNA(REGEXEXTRACT(D81, ""([^ ]+)$"")))"),"JAX")</f>
        <v>JAX</v>
      </c>
      <c r="C81" s="7">
        <f>Pts_PA*G81+Pts_PC*H81+Pts_PY*I81+Pts_PTD*J81+Pts_PI*K81+Pts_P2*L81+Pts_RA*M81+Pts_RY*N81+Pts_RTD*O81+Pts_R2*P81+Pts_Res*Q81+Pts_ReY*R81+Pts_ReTD*S81+Pts_Re2*T81+Pts_FL*U81+Pts_FTD*V81</f>
        <v>10.4</v>
      </c>
      <c r="D81" s="7" t="s">
        <v>120</v>
      </c>
      <c r="E81" s="10" t="s">
        <v>357</v>
      </c>
      <c r="F81" s="9">
        <v>9.0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2.0</v>
      </c>
      <c r="R81" s="7">
        <v>94.0</v>
      </c>
      <c r="S81" s="7">
        <v>0.0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Ty Chandler</v>
      </c>
      <c r="B82" s="7" t="str">
        <f>IFERROR(__xludf.DUMMYFUNCTION("INDEX(IFNA(REGEXEXTRACT(D82, ""([^ ]+)$"")))"),"MIN")</f>
        <v>MIN</v>
      </c>
      <c r="C82" s="7">
        <f>Pts_PA*G82+Pts_PC*H82+Pts_PY*I82+Pts_PTD*J82+Pts_PI*K82+Pts_P2*L82+Pts_RA*M82+Pts_RY*N82+Pts_RTD*O82+Pts_R2*P82+Pts_Res*Q82+Pts_ReY*R82+Pts_ReTD*S82+Pts_Re2*T82+Pts_FL*U82+Pts_FTD*V82</f>
        <v>8.2</v>
      </c>
      <c r="D82" s="7" t="s">
        <v>186</v>
      </c>
      <c r="E82" s="8" t="s">
        <v>340</v>
      </c>
      <c r="F82" s="9">
        <v>8.0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10.0</v>
      </c>
      <c r="N82" s="7">
        <v>82.0</v>
      </c>
      <c r="O82" s="7">
        <v>0.0</v>
      </c>
      <c r="P82" s="11">
        <v>0.0</v>
      </c>
      <c r="Q82" s="10">
        <v>0.0</v>
      </c>
      <c r="R82" s="7">
        <v>0.0</v>
      </c>
      <c r="S82" s="7">
        <v>0.0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Jared Goff</v>
      </c>
      <c r="B83" s="7" t="str">
        <f>IFERROR(__xludf.DUMMYFUNCTION("INDEX(IFNA(REGEXEXTRACT(D83, ""([^ ]+)$"")))"),"DET")</f>
        <v>DET</v>
      </c>
      <c r="C83" s="7">
        <f>Pts_PA*G83+Pts_PC*H83+Pts_PY*I83+Pts_PTD*J83+Pts_PI*K83+Pts_P2*L83+Pts_RA*M83+Pts_RY*N83+Pts_RTD*O83+Pts_R2*P83+Pts_Res*Q83+Pts_ReY*R83+Pts_ReTD*S83+Pts_Re2*T83+Pts_FL*U83+Pts_FTD*V83</f>
        <v>8.78</v>
      </c>
      <c r="D83" s="7" t="s">
        <v>90</v>
      </c>
      <c r="E83" s="10" t="s">
        <v>358</v>
      </c>
      <c r="F83" s="9">
        <v>8.0</v>
      </c>
      <c r="G83" s="10">
        <v>55.0</v>
      </c>
      <c r="H83" s="7">
        <v>34.0</v>
      </c>
      <c r="I83" s="7">
        <v>307.0</v>
      </c>
      <c r="J83" s="7">
        <v>0.0</v>
      </c>
      <c r="K83" s="7">
        <v>2.0</v>
      </c>
      <c r="L83" s="11">
        <v>0.0</v>
      </c>
      <c r="M83" s="10">
        <v>2.0</v>
      </c>
      <c r="N83" s="7">
        <v>5.0</v>
      </c>
      <c r="O83" s="7">
        <v>0.0</v>
      </c>
      <c r="P83" s="11">
        <v>0.0</v>
      </c>
      <c r="Q83" s="10">
        <v>0.0</v>
      </c>
      <c r="R83" s="7">
        <v>0.0</v>
      </c>
      <c r="S83" s="7">
        <v>0.0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Chris Olave</v>
      </c>
      <c r="B84" s="7" t="str">
        <f>IFERROR(__xludf.DUMMYFUNCTION("INDEX(IFNA(REGEXEXTRACT(D84, ""([^ ]+)$"")))"),"NO")</f>
        <v>NO</v>
      </c>
      <c r="C84" s="7">
        <f>Pts_PA*G84+Pts_PC*H84+Pts_PY*I84+Pts_PTD*J84+Pts_PI*K84+Pts_P2*L84+Pts_RA*M84+Pts_RY*N84+Pts_RTD*O84+Pts_R2*P84+Pts_Res*Q84+Pts_ReY*R84+Pts_ReTD*S84+Pts_Re2*T84+Pts_FL*U84+Pts_FTD*V84</f>
        <v>10.8</v>
      </c>
      <c r="D84" s="7" t="s">
        <v>262</v>
      </c>
      <c r="E84" s="10" t="s">
        <v>338</v>
      </c>
      <c r="F84" s="9">
        <v>8.0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1.0</v>
      </c>
      <c r="N84" s="7">
        <v>7.0</v>
      </c>
      <c r="O84" s="7">
        <v>0.0</v>
      </c>
      <c r="P84" s="11">
        <v>0.0</v>
      </c>
      <c r="Q84" s="10">
        <v>4.0</v>
      </c>
      <c r="R84" s="7">
        <v>81.0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Jalen Tolbert</v>
      </c>
      <c r="B85" s="7" t="str">
        <f>IFERROR(__xludf.DUMMYFUNCTION("INDEX(IFNA(REGEXEXTRACT(D85, ""([^ ]+)$"")))"),"DAL")</f>
        <v>DAL</v>
      </c>
      <c r="C85" s="7">
        <f>Pts_PA*G85+Pts_PC*H85+Pts_PY*I85+Pts_PTD*J85+Pts_PI*K85+Pts_P2*L85+Pts_RA*M85+Pts_RY*N85+Pts_RTD*O85+Pts_R2*P85+Pts_Res*Q85+Pts_ReY*R85+Pts_ReTD*S85+Pts_Re2*T85+Pts_FL*U85+Pts_FTD*V85</f>
        <v>11.2</v>
      </c>
      <c r="D85" s="7" t="s">
        <v>274</v>
      </c>
      <c r="E85" s="10" t="s">
        <v>350</v>
      </c>
      <c r="F85" s="9">
        <v>8.0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0.0</v>
      </c>
      <c r="N85" s="7">
        <v>0.0</v>
      </c>
      <c r="O85" s="7">
        <v>0.0</v>
      </c>
      <c r="P85" s="11">
        <v>0.0</v>
      </c>
      <c r="Q85" s="10">
        <v>6.0</v>
      </c>
      <c r="R85" s="7">
        <v>82.0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Dontayvion Wicks</v>
      </c>
      <c r="B86" s="7" t="str">
        <f>IFERROR(__xludf.DUMMYFUNCTION("INDEX(IFNA(REGEXEXTRACT(D86, ""([^ ]+)$"")))"),"GB")</f>
        <v>GB</v>
      </c>
      <c r="C86" s="7">
        <f>Pts_PA*G86+Pts_PC*H86+Pts_PY*I86+Pts_PTD*J86+Pts_PI*K86+Pts_P2*L86+Pts_RA*M86+Pts_RY*N86+Pts_RTD*O86+Pts_R2*P86+Pts_Res*Q86+Pts_ReY*R86+Pts_ReTD*S86+Pts_Re2*T86+Pts_FL*U86+Pts_FTD*V86</f>
        <v>10.1</v>
      </c>
      <c r="D86" s="7" t="s">
        <v>360</v>
      </c>
      <c r="E86" s="8" t="s">
        <v>352</v>
      </c>
      <c r="F86" s="9">
        <v>8.0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0.0</v>
      </c>
      <c r="N86" s="7">
        <v>0.0</v>
      </c>
      <c r="O86" s="7">
        <v>0.0</v>
      </c>
      <c r="P86" s="11">
        <v>0.0</v>
      </c>
      <c r="Q86" s="10">
        <v>3.0</v>
      </c>
      <c r="R86" s="7">
        <v>26.0</v>
      </c>
      <c r="S86" s="7">
        <v>1.0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Jameson Williams</v>
      </c>
      <c r="B87" s="7" t="str">
        <f>IFERROR(__xludf.DUMMYFUNCTION("INDEX(IFNA(REGEXEXTRACT(D87, ""([^ ]+)$"")))"),"DET")</f>
        <v>DET</v>
      </c>
      <c r="C87" s="7">
        <f>Pts_PA*G87+Pts_PC*H87+Pts_PY*I87+Pts_PTD*J87+Pts_PI*K87+Pts_P2*L87+Pts_RA*M87+Pts_RY*N87+Pts_RTD*O87+Pts_R2*P87+Pts_Res*Q87+Pts_ReY*R87+Pts_ReTD*S87+Pts_Re2*T87+Pts_FL*U87+Pts_FTD*V87</f>
        <v>11.9</v>
      </c>
      <c r="D87" s="7" t="s">
        <v>50</v>
      </c>
      <c r="E87" s="8" t="s">
        <v>358</v>
      </c>
      <c r="F87" s="9">
        <v>8.0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1.0</v>
      </c>
      <c r="N87" s="7">
        <v>15.0</v>
      </c>
      <c r="O87" s="7">
        <v>0.0</v>
      </c>
      <c r="P87" s="11">
        <v>0.0</v>
      </c>
      <c r="Q87" s="10">
        <v>5.0</v>
      </c>
      <c r="R87" s="7">
        <v>79.0</v>
      </c>
      <c r="S87" s="7">
        <v>0.0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Austin Ekeler</v>
      </c>
      <c r="B88" s="7" t="str">
        <f>IFERROR(__xludf.DUMMYFUNCTION("INDEX(IFNA(REGEXEXTRACT(D88, ""([^ ]+)$"")))"),"WAS")</f>
        <v>WAS</v>
      </c>
      <c r="C88" s="7">
        <f>Pts_PA*G88+Pts_PC*H88+Pts_PY*I88+Pts_PTD*J88+Pts_PI*K88+Pts_P2*L88+Pts_RA*M88+Pts_RY*N88+Pts_RTD*O88+Pts_R2*P88+Pts_Res*Q88+Pts_ReY*R88+Pts_ReTD*S88+Pts_Re2*T88+Pts_FL*U88+Pts_FTD*V88</f>
        <v>10</v>
      </c>
      <c r="D88" s="7" t="s">
        <v>151</v>
      </c>
      <c r="E88" s="8" t="s">
        <v>354</v>
      </c>
      <c r="F88" s="9">
        <v>7.0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8.0</v>
      </c>
      <c r="N88" s="7">
        <v>38.0</v>
      </c>
      <c r="O88" s="7">
        <v>0.0</v>
      </c>
      <c r="P88" s="11">
        <v>0.0</v>
      </c>
      <c r="Q88" s="10">
        <v>3.0</v>
      </c>
      <c r="R88" s="7">
        <v>47.0</v>
      </c>
      <c r="S88" s="7">
        <v>0.0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Elijah Higgins</v>
      </c>
      <c r="B89" s="7" t="str">
        <f>IFERROR(__xludf.DUMMYFUNCTION("INDEX(IFNA(REGEXEXTRACT(D89, ""([^ ]+)$"")))"),"ARI")</f>
        <v>ARI</v>
      </c>
      <c r="C89" s="7">
        <f>Pts_PA*G89+Pts_PC*H89+Pts_PY*I89+Pts_PTD*J89+Pts_PI*K89+Pts_P2*L89+Pts_RA*M89+Pts_RY*N89+Pts_RTD*O89+Pts_R2*P89+Pts_Res*Q89+Pts_ReY*R89+Pts_ReTD*S89+Pts_Re2*T89+Pts_FL*U89+Pts_FTD*V89</f>
        <v>8.3</v>
      </c>
      <c r="D89" s="7" t="s">
        <v>245</v>
      </c>
      <c r="E89" s="8" t="s">
        <v>51</v>
      </c>
      <c r="F89" s="9">
        <v>7.0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0.0</v>
      </c>
      <c r="N89" s="7">
        <v>0.0</v>
      </c>
      <c r="O89" s="7">
        <v>0.0</v>
      </c>
      <c r="P89" s="11">
        <v>0.0</v>
      </c>
      <c r="Q89" s="10">
        <v>1.0</v>
      </c>
      <c r="R89" s="7">
        <v>18.0</v>
      </c>
      <c r="S89" s="7">
        <v>1.0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Chuba Hubbard</v>
      </c>
      <c r="B90" s="7" t="str">
        <f>IFERROR(__xludf.DUMMYFUNCTION("INDEX(IFNA(REGEXEXTRACT(D90, ""([^ ]+)$"")))"),"CAR")</f>
        <v>CAR</v>
      </c>
      <c r="C90" s="7">
        <f>Pts_PA*G90+Pts_PC*H90+Pts_PY*I90+Pts_PTD*J90+Pts_PI*K90+Pts_P2*L90+Pts_RA*M90+Pts_RY*N90+Pts_RTD*O90+Pts_R2*P90+Pts_Res*Q90+Pts_ReY*R90+Pts_ReTD*S90+Pts_Re2*T90+Pts_FL*U90+Pts_FTD*V90</f>
        <v>9.6</v>
      </c>
      <c r="D90" s="7" t="s">
        <v>247</v>
      </c>
      <c r="E90" s="8" t="s">
        <v>361</v>
      </c>
      <c r="F90" s="9">
        <v>7.0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10.0</v>
      </c>
      <c r="N90" s="7">
        <v>64.0</v>
      </c>
      <c r="O90" s="7">
        <v>0.0</v>
      </c>
      <c r="P90" s="11">
        <v>0.0</v>
      </c>
      <c r="Q90" s="10">
        <v>4.0</v>
      </c>
      <c r="R90" s="7">
        <v>12.0</v>
      </c>
      <c r="S90" s="7">
        <v>0.0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Jerry Jeudy</v>
      </c>
      <c r="B91" s="7" t="str">
        <f>IFERROR(__xludf.DUMMYFUNCTION("INDEX(IFNA(REGEXEXTRACT(D91, ""([^ ]+)$"")))"),"CLE")</f>
        <v>CLE</v>
      </c>
      <c r="C91" s="7">
        <f>Pts_PA*G91+Pts_PC*H91+Pts_PY*I91+Pts_PTD*J91+Pts_PI*K91+Pts_P2*L91+Pts_RA*M91+Pts_RY*N91+Pts_RTD*O91+Pts_R2*P91+Pts_Res*Q91+Pts_ReY*R91+Pts_ReTD*S91+Pts_Re2*T91+Pts_FL*U91+Pts_FTD*V91</f>
        <v>9.8</v>
      </c>
      <c r="D91" s="7" t="s">
        <v>132</v>
      </c>
      <c r="E91" s="8" t="s">
        <v>351</v>
      </c>
      <c r="F91" s="9">
        <v>7.0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5.0</v>
      </c>
      <c r="R91" s="7">
        <v>73.0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Bo Nix</v>
      </c>
      <c r="B92" s="7" t="str">
        <f>IFERROR(__xludf.DUMMYFUNCTION("INDEX(IFNA(REGEXEXTRACT(D92, ""([^ ]+)$"")))"),"DEN")</f>
        <v>DEN</v>
      </c>
      <c r="C92" s="7">
        <f>Pts_PA*G92+Pts_PC*H92+Pts_PY*I92+Pts_PTD*J92+Pts_PI*K92+Pts_P2*L92+Pts_RA*M92+Pts_RY*N92+Pts_RTD*O92+Pts_R2*P92+Pts_Res*Q92+Pts_ReY*R92+Pts_ReTD*S92+Pts_Re2*T92+Pts_FL*U92+Pts_FTD*V92</f>
        <v>8.34</v>
      </c>
      <c r="D92" s="7" t="s">
        <v>111</v>
      </c>
      <c r="E92" s="10" t="s">
        <v>116</v>
      </c>
      <c r="F92" s="9">
        <v>7.0</v>
      </c>
      <c r="G92" s="10">
        <v>35.0</v>
      </c>
      <c r="H92" s="7">
        <v>20.0</v>
      </c>
      <c r="I92" s="7">
        <v>246.0</v>
      </c>
      <c r="J92" s="7">
        <v>0.0</v>
      </c>
      <c r="K92" s="7">
        <v>2.0</v>
      </c>
      <c r="L92" s="11">
        <v>0.0</v>
      </c>
      <c r="M92" s="10">
        <v>4.0</v>
      </c>
      <c r="N92" s="7">
        <v>25.0</v>
      </c>
      <c r="O92" s="7">
        <v>0.0</v>
      </c>
      <c r="P92" s="11">
        <v>0.0</v>
      </c>
      <c r="Q92" s="10">
        <v>0.0</v>
      </c>
      <c r="R92" s="7">
        <v>0.0</v>
      </c>
      <c r="S92" s="7">
        <v>0.0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Ja'Lynn Polk</v>
      </c>
      <c r="B93" s="7" t="str">
        <f>IFERROR(__xludf.DUMMYFUNCTION("INDEX(IFNA(REGEXEXTRACT(D93, ""([^ ]+)$"")))"),"NE")</f>
        <v>NE</v>
      </c>
      <c r="C93" s="7">
        <f>Pts_PA*G93+Pts_PC*H93+Pts_PY*I93+Pts_PTD*J93+Pts_PI*K93+Pts_P2*L93+Pts_RA*M93+Pts_RY*N93+Pts_RTD*O93+Pts_R2*P93+Pts_Res*Q93+Pts_ReY*R93+Pts_ReTD*S93+Pts_Re2*T93+Pts_FL*U93+Pts_FTD*V93</f>
        <v>8.2</v>
      </c>
      <c r="D93" s="7" t="s">
        <v>318</v>
      </c>
      <c r="E93" s="10" t="s">
        <v>353</v>
      </c>
      <c r="F93" s="9">
        <v>7.0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1.0</v>
      </c>
      <c r="N93" s="7">
        <v>0.0</v>
      </c>
      <c r="O93" s="7">
        <v>0.0</v>
      </c>
      <c r="P93" s="11">
        <v>0.0</v>
      </c>
      <c r="Q93" s="10">
        <v>2.0</v>
      </c>
      <c r="R93" s="7">
        <v>12.0</v>
      </c>
      <c r="S93" s="7">
        <v>1.0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Wan'Dale Robinson</v>
      </c>
      <c r="B94" s="7" t="str">
        <f>IFERROR(__xludf.DUMMYFUNCTION("INDEX(IFNA(REGEXEXTRACT(D94, ""([^ ]+)$"")))"),"NYG")</f>
        <v>NYG</v>
      </c>
      <c r="C94" s="7">
        <f>Pts_PA*G94+Pts_PC*H94+Pts_PY*I94+Pts_PTD*J94+Pts_PI*K94+Pts_P2*L94+Pts_RA*M94+Pts_RY*N94+Pts_RTD*O94+Pts_R2*P94+Pts_Res*Q94+Pts_ReY*R94+Pts_ReTD*S94+Pts_Re2*T94+Pts_FL*U94+Pts_FTD*V94</f>
        <v>8.8</v>
      </c>
      <c r="D94" s="7" t="s">
        <v>169</v>
      </c>
      <c r="E94" s="8" t="s">
        <v>341</v>
      </c>
      <c r="F94" s="9">
        <v>7.0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0.0</v>
      </c>
      <c r="N94" s="7">
        <v>0.0</v>
      </c>
      <c r="O94" s="7">
        <v>0.0</v>
      </c>
      <c r="P94" s="11">
        <v>0.0</v>
      </c>
      <c r="Q94" s="10">
        <v>2.0</v>
      </c>
      <c r="R94" s="7">
        <v>18.0</v>
      </c>
      <c r="S94" s="7">
        <v>1.0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Matthew Stafford</v>
      </c>
      <c r="B95" s="7" t="str">
        <f>IFERROR(__xludf.DUMMYFUNCTION("INDEX(IFNA(REGEXEXTRACT(D95, ""([^ ]+)$"")))"),"LA")</f>
        <v>LA</v>
      </c>
      <c r="C95" s="7">
        <f>Pts_PA*G95+Pts_PC*H95+Pts_PY*I95+Pts_PTD*J95+Pts_PI*K95+Pts_P2*L95+Pts_RA*M95+Pts_RY*N95+Pts_RTD*O95+Pts_R2*P95+Pts_Res*Q95+Pts_ReY*R95+Pts_ReTD*S95+Pts_Re2*T95+Pts_FL*U95+Pts_FTD*V95</f>
        <v>6.64</v>
      </c>
      <c r="D95" s="7" t="s">
        <v>69</v>
      </c>
      <c r="E95" s="8" t="s">
        <v>359</v>
      </c>
      <c r="F95" s="9">
        <v>7.0</v>
      </c>
      <c r="G95" s="10">
        <v>27.0</v>
      </c>
      <c r="H95" s="7">
        <v>19.0</v>
      </c>
      <c r="I95" s="7">
        <v>216.0</v>
      </c>
      <c r="J95" s="7">
        <v>0.0</v>
      </c>
      <c r="K95" s="7">
        <v>0.0</v>
      </c>
      <c r="L95" s="11">
        <v>0.0</v>
      </c>
      <c r="M95" s="10">
        <v>0.0</v>
      </c>
      <c r="N95" s="7">
        <v>0.0</v>
      </c>
      <c r="O95" s="7">
        <v>0.0</v>
      </c>
      <c r="P95" s="11">
        <v>0.0</v>
      </c>
      <c r="Q95" s="10">
        <v>0.0</v>
      </c>
      <c r="R95" s="7">
        <v>0.0</v>
      </c>
      <c r="S95" s="7">
        <v>0.0</v>
      </c>
      <c r="T95" s="11">
        <v>0.0</v>
      </c>
      <c r="U95" s="10">
        <v>1.0</v>
      </c>
      <c r="V95" s="11">
        <v>0.0</v>
      </c>
    </row>
    <row r="96">
      <c r="A96" s="7" t="str">
        <f t="shared" si="1"/>
        <v>Tyler Allgeier</v>
      </c>
      <c r="B96" s="7" t="str">
        <f>IFERROR(__xludf.DUMMYFUNCTION("INDEX(IFNA(REGEXEXTRACT(D96, ""([^ ]+)$"")))"),"ATL")</f>
        <v>ATL</v>
      </c>
      <c r="C96" s="7">
        <f>Pts_PA*G96+Pts_PC*H96+Pts_PY*I96+Pts_PTD*J96+Pts_PI*K96+Pts_P2*L96+Pts_RA*M96+Pts_RY*N96+Pts_RTD*O96+Pts_R2*P96+Pts_Res*Q96+Pts_ReY*R96+Pts_ReTD*S96+Pts_Re2*T96+Pts_FL*U96+Pts_FTD*V96</f>
        <v>7</v>
      </c>
      <c r="D96" s="7" t="s">
        <v>209</v>
      </c>
      <c r="E96" s="10" t="s">
        <v>27</v>
      </c>
      <c r="F96" s="9">
        <v>6.0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9.0</v>
      </c>
      <c r="N96" s="7">
        <v>53.0</v>
      </c>
      <c r="O96" s="7">
        <v>0.0</v>
      </c>
      <c r="P96" s="11">
        <v>0.0</v>
      </c>
      <c r="Q96" s="10">
        <v>1.0</v>
      </c>
      <c r="R96" s="7">
        <v>12.0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Romeo Doubs</v>
      </c>
      <c r="B97" s="7" t="str">
        <f>IFERROR(__xludf.DUMMYFUNCTION("INDEX(IFNA(REGEXEXTRACT(D97, ""([^ ]+)$"")))"),"GB")</f>
        <v>GB</v>
      </c>
      <c r="C97" s="7">
        <f>Pts_PA*G97+Pts_PC*H97+Pts_PY*I97+Pts_PTD*J97+Pts_PI*K97+Pts_P2*L97+Pts_RA*M97+Pts_RY*N97+Pts_RTD*O97+Pts_R2*P97+Pts_Res*Q97+Pts_ReY*R97+Pts_ReTD*S97+Pts_Re2*T97+Pts_FL*U97+Pts_FTD*V97</f>
        <v>7.7</v>
      </c>
      <c r="D97" s="7" t="s">
        <v>165</v>
      </c>
      <c r="E97" s="8" t="s">
        <v>352</v>
      </c>
      <c r="F97" s="9">
        <v>6.0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0.0</v>
      </c>
      <c r="N97" s="7">
        <v>0.0</v>
      </c>
      <c r="O97" s="7">
        <v>0.0</v>
      </c>
      <c r="P97" s="11">
        <v>0.0</v>
      </c>
      <c r="Q97" s="10">
        <v>3.0</v>
      </c>
      <c r="R97" s="7">
        <v>62.0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Zach Ertz</v>
      </c>
      <c r="B98" s="7" t="str">
        <f>IFERROR(__xludf.DUMMYFUNCTION("INDEX(IFNA(REGEXEXTRACT(D98, ""([^ ]+)$"")))"),"WAS")</f>
        <v>WAS</v>
      </c>
      <c r="C98" s="7">
        <f>Pts_PA*G98+Pts_PC*H98+Pts_PY*I98+Pts_PTD*J98+Pts_PI*K98+Pts_P2*L98+Pts_RA*M98+Pts_RY*N98+Pts_RTD*O98+Pts_R2*P98+Pts_Res*Q98+Pts_ReY*R98+Pts_ReTD*S98+Pts_Re2*T98+Pts_FL*U98+Pts_FTD*V98</f>
        <v>8.2</v>
      </c>
      <c r="D98" s="7" t="s">
        <v>215</v>
      </c>
      <c r="E98" s="8" t="s">
        <v>354</v>
      </c>
      <c r="F98" s="9">
        <v>6.0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0.0</v>
      </c>
      <c r="N98" s="7">
        <v>0.0</v>
      </c>
      <c r="O98" s="7">
        <v>0.0</v>
      </c>
      <c r="P98" s="11">
        <v>0.0</v>
      </c>
      <c r="Q98" s="10">
        <v>4.0</v>
      </c>
      <c r="R98" s="7">
        <v>62.0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Jerome Ford</v>
      </c>
      <c r="B99" s="7" t="str">
        <f>IFERROR(__xludf.DUMMYFUNCTION("INDEX(IFNA(REGEXEXTRACT(D99, ""([^ ]+)$"")))"),"CLE")</f>
        <v>CLE</v>
      </c>
      <c r="C99" s="7">
        <f>Pts_PA*G99+Pts_PC*H99+Pts_PY*I99+Pts_PTD*J99+Pts_PI*K99+Pts_P2*L99+Pts_RA*M99+Pts_RY*N99+Pts_RTD*O99+Pts_R2*P99+Pts_Res*Q99+Pts_ReY*R99+Pts_ReTD*S99+Pts_Re2*T99+Pts_FL*U99+Pts_FTD*V99</f>
        <v>6.9</v>
      </c>
      <c r="D99" s="7" t="s">
        <v>88</v>
      </c>
      <c r="E99" s="10" t="s">
        <v>351</v>
      </c>
      <c r="F99" s="9">
        <v>6.0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7.0</v>
      </c>
      <c r="N99" s="7">
        <v>64.0</v>
      </c>
      <c r="O99" s="7">
        <v>0.0</v>
      </c>
      <c r="P99" s="11">
        <v>0.0</v>
      </c>
      <c r="Q99" s="10">
        <v>1.0</v>
      </c>
      <c r="R99" s="7">
        <v>0.0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Najee Harris</v>
      </c>
      <c r="B100" s="7" t="str">
        <f>IFERROR(__xludf.DUMMYFUNCTION("INDEX(IFNA(REGEXEXTRACT(D100, ""([^ ]+)$"")))"),"PIT")</f>
        <v>PIT</v>
      </c>
      <c r="C100" s="7">
        <f>Pts_PA*G100+Pts_PC*H100+Pts_PY*I100+Pts_PTD*J100+Pts_PI*K100+Pts_P2*L100+Pts_RA*M100+Pts_RY*N100+Pts_RTD*O100+Pts_R2*P100+Pts_Res*Q100+Pts_ReY*R100+Pts_ReTD*S100+Pts_Re2*T100+Pts_FL*U100+Pts_FTD*V100</f>
        <v>7.9</v>
      </c>
      <c r="D100" s="7" t="s">
        <v>142</v>
      </c>
      <c r="E100" s="10" t="s">
        <v>356</v>
      </c>
      <c r="F100" s="9">
        <v>6.0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17.0</v>
      </c>
      <c r="N100" s="7">
        <v>69.0</v>
      </c>
      <c r="O100" s="7">
        <v>0.0</v>
      </c>
      <c r="P100" s="11">
        <v>0.0</v>
      </c>
      <c r="Q100" s="10">
        <v>1.0</v>
      </c>
      <c r="R100" s="7">
        <v>5.0</v>
      </c>
      <c r="S100" s="7">
        <v>0.0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Khalil Herbert</v>
      </c>
      <c r="B101" s="7" t="str">
        <f>IFERROR(__xludf.DUMMYFUNCTION("INDEX(IFNA(REGEXEXTRACT(D101, ""([^ ]+)$"")))"),"CIN")</f>
        <v>CIN</v>
      </c>
      <c r="C101" s="7">
        <f>Pts_PA*G101+Pts_PC*H101+Pts_PY*I101+Pts_PTD*J101+Pts_PI*K101+Pts_P2*L101+Pts_RA*M101+Pts_RY*N101+Pts_RTD*O101+Pts_R2*P101+Pts_Res*Q101+Pts_ReY*R101+Pts_ReTD*S101+Pts_Re2*T101+Pts_FL*U101+Pts_FTD*V101</f>
        <v>7.7</v>
      </c>
      <c r="D101" s="7" t="s">
        <v>300</v>
      </c>
      <c r="E101" s="10" t="s">
        <v>362</v>
      </c>
      <c r="F101" s="9">
        <v>6.0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2.0</v>
      </c>
      <c r="N101" s="7">
        <v>3.0</v>
      </c>
      <c r="O101" s="7">
        <v>1.0</v>
      </c>
      <c r="P101" s="11">
        <v>0.0</v>
      </c>
      <c r="Q101" s="10">
        <v>2.0</v>
      </c>
      <c r="R101" s="7">
        <v>4.0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Alexander Mattison</v>
      </c>
      <c r="B102" s="7" t="str">
        <f>IFERROR(__xludf.DUMMYFUNCTION("INDEX(IFNA(REGEXEXTRACT(D102, ""([^ ]+)$"")))"),"LV")</f>
        <v>LV</v>
      </c>
      <c r="C102" s="7">
        <f>Pts_PA*G102+Pts_PC*H102+Pts_PY*I102+Pts_PTD*J102+Pts_PI*K102+Pts_P2*L102+Pts_RA*M102+Pts_RY*N102+Pts_RTD*O102+Pts_R2*P102+Pts_Res*Q102+Pts_ReY*R102+Pts_ReTD*S102+Pts_Re2*T102+Pts_FL*U102+Pts_FTD*V102</f>
        <v>6.1</v>
      </c>
      <c r="D102" s="7" t="s">
        <v>99</v>
      </c>
      <c r="E102" s="8" t="s">
        <v>347</v>
      </c>
      <c r="F102" s="9">
        <v>6.0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4.0</v>
      </c>
      <c r="N102" s="7">
        <v>1.0</v>
      </c>
      <c r="O102" s="7">
        <v>1.0</v>
      </c>
      <c r="P102" s="11">
        <v>0.0</v>
      </c>
      <c r="Q102" s="10">
        <v>0.0</v>
      </c>
      <c r="R102" s="7">
        <v>0.0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Brenton Strange</v>
      </c>
      <c r="B103" s="7" t="str">
        <f>IFERROR(__xludf.DUMMYFUNCTION("INDEX(IFNA(REGEXEXTRACT(D103, ""([^ ]+)$"")))"),"JAX")</f>
        <v>JAX</v>
      </c>
      <c r="C103" s="7">
        <f>Pts_PA*G103+Pts_PC*H103+Pts_PY*I103+Pts_PTD*J103+Pts_PI*K103+Pts_P2*L103+Pts_RA*M103+Pts_RY*N103+Pts_RTD*O103+Pts_R2*P103+Pts_Res*Q103+Pts_ReY*R103+Pts_ReTD*S103+Pts_Re2*T103+Pts_FL*U103+Pts_FTD*V103</f>
        <v>8</v>
      </c>
      <c r="D103" s="7" t="s">
        <v>363</v>
      </c>
      <c r="E103" s="8" t="s">
        <v>357</v>
      </c>
      <c r="F103" s="9">
        <v>6.0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3.0</v>
      </c>
      <c r="R103" s="7">
        <v>65.0</v>
      </c>
      <c r="S103" s="7">
        <v>0.0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Tua Tagovailoa</v>
      </c>
      <c r="B104" s="7" t="str">
        <f>IFERROR(__xludf.DUMMYFUNCTION("INDEX(IFNA(REGEXEXTRACT(D104, ""([^ ]+)$"")))"),"MIA")</f>
        <v>MIA</v>
      </c>
      <c r="C104" s="7">
        <f>Pts_PA*G104+Pts_PC*H104+Pts_PY*I104+Pts_PTD*J104+Pts_PI*K104+Pts_P2*L104+Pts_RA*M104+Pts_RY*N104+Pts_RTD*O104+Pts_R2*P104+Pts_Res*Q104+Pts_ReY*R104+Pts_ReTD*S104+Pts_Re2*T104+Pts_FL*U104+Pts_FTD*V104</f>
        <v>5.5</v>
      </c>
      <c r="D104" s="7" t="s">
        <v>43</v>
      </c>
      <c r="E104" s="10" t="s">
        <v>342</v>
      </c>
      <c r="F104" s="9">
        <v>6.0</v>
      </c>
      <c r="G104" s="10">
        <v>25.0</v>
      </c>
      <c r="H104" s="7">
        <v>17.0</v>
      </c>
      <c r="I104" s="7">
        <v>145.0</v>
      </c>
      <c r="J104" s="7">
        <v>1.0</v>
      </c>
      <c r="K104" s="7">
        <v>3.0</v>
      </c>
      <c r="L104" s="11">
        <v>0.0</v>
      </c>
      <c r="M104" s="10">
        <v>2.0</v>
      </c>
      <c r="N104" s="7">
        <v>17.0</v>
      </c>
      <c r="O104" s="7">
        <v>0.0</v>
      </c>
      <c r="P104" s="11">
        <v>0.0</v>
      </c>
      <c r="Q104" s="10">
        <v>0.0</v>
      </c>
      <c r="R104" s="7">
        <v>0.0</v>
      </c>
      <c r="S104" s="7">
        <v>0.0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Darnell Washington</v>
      </c>
      <c r="B105" s="7" t="str">
        <f>IFERROR(__xludf.DUMMYFUNCTION("INDEX(IFNA(REGEXEXTRACT(D105, ""([^ ]+)$"")))"),"PIT")</f>
        <v>PIT</v>
      </c>
      <c r="C105" s="7">
        <f>Pts_PA*G105+Pts_PC*H105+Pts_PY*I105+Pts_PTD*J105+Pts_PI*K105+Pts_P2*L105+Pts_RA*M105+Pts_RY*N105+Pts_RTD*O105+Pts_R2*P105+Pts_Res*Q105+Pts_ReY*R105+Pts_ReTD*S105+Pts_Re2*T105+Pts_FL*U105+Pts_FTD*V105</f>
        <v>7</v>
      </c>
      <c r="D105" s="7" t="s">
        <v>331</v>
      </c>
      <c r="E105" s="10" t="s">
        <v>356</v>
      </c>
      <c r="F105" s="9">
        <v>6.0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0.0</v>
      </c>
      <c r="N105" s="7">
        <v>0.0</v>
      </c>
      <c r="O105" s="7">
        <v>0.0</v>
      </c>
      <c r="P105" s="11">
        <v>0.0</v>
      </c>
      <c r="Q105" s="10">
        <v>1.0</v>
      </c>
      <c r="R105" s="7">
        <v>5.0</v>
      </c>
      <c r="S105" s="7">
        <v>1.0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Caleb Williams</v>
      </c>
      <c r="B106" s="7" t="str">
        <f>IFERROR(__xludf.DUMMYFUNCTION("INDEX(IFNA(REGEXEXTRACT(D106, ""([^ ]+)$"")))"),"CHI")</f>
        <v>CHI</v>
      </c>
      <c r="C106" s="7">
        <f>Pts_PA*G106+Pts_PC*H106+Pts_PY*I106+Pts_PTD*J106+Pts_PI*K106+Pts_P2*L106+Pts_RA*M106+Pts_RY*N106+Pts_RTD*O106+Pts_R2*P106+Pts_Res*Q106+Pts_ReY*R106+Pts_ReTD*S106+Pts_Re2*T106+Pts_FL*U106+Pts_FTD*V106</f>
        <v>7.36</v>
      </c>
      <c r="D106" s="7" t="s">
        <v>156</v>
      </c>
      <c r="E106" s="10" t="s">
        <v>362</v>
      </c>
      <c r="F106" s="9">
        <v>6.0</v>
      </c>
      <c r="G106" s="10">
        <v>37.0</v>
      </c>
      <c r="H106" s="7">
        <v>23.0</v>
      </c>
      <c r="I106" s="7">
        <v>174.0</v>
      </c>
      <c r="J106" s="7">
        <v>0.0</v>
      </c>
      <c r="K106" s="7">
        <v>2.0</v>
      </c>
      <c r="L106" s="11">
        <v>0.0</v>
      </c>
      <c r="M106" s="10">
        <v>5.0</v>
      </c>
      <c r="N106" s="7">
        <v>44.0</v>
      </c>
      <c r="O106" s="7">
        <v>0.0</v>
      </c>
      <c r="P106" s="11">
        <v>0.0</v>
      </c>
      <c r="Q106" s="10">
        <v>0.0</v>
      </c>
      <c r="R106" s="7">
        <v>0.0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Mark Andrews</v>
      </c>
      <c r="B107" s="7" t="str">
        <f>IFERROR(__xludf.DUMMYFUNCTION("INDEX(IFNA(REGEXEXTRACT(D107, ""([^ ]+)$"")))"),"BAL")</f>
        <v>BAL</v>
      </c>
      <c r="C107" s="7">
        <f>Pts_PA*G107+Pts_PC*H107+Pts_PY*I107+Pts_PTD*J107+Pts_PI*K107+Pts_P2*L107+Pts_RA*M107+Pts_RY*N107+Pts_RTD*O107+Pts_R2*P107+Pts_Res*Q107+Pts_ReY*R107+Pts_ReTD*S107+Pts_Re2*T107+Pts_FL*U107+Pts_FTD*V107</f>
        <v>7.1</v>
      </c>
      <c r="D107" s="7" t="s">
        <v>229</v>
      </c>
      <c r="E107" s="10" t="s">
        <v>46</v>
      </c>
      <c r="F107" s="9">
        <v>5.0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0.0</v>
      </c>
      <c r="N107" s="7">
        <v>0.0</v>
      </c>
      <c r="O107" s="7">
        <v>0.0</v>
      </c>
      <c r="P107" s="11">
        <v>0.0</v>
      </c>
      <c r="Q107" s="10">
        <v>4.0</v>
      </c>
      <c r="R107" s="7">
        <v>51.0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Noah Brown</v>
      </c>
      <c r="B108" s="7" t="str">
        <f>IFERROR(__xludf.DUMMYFUNCTION("INDEX(IFNA(REGEXEXTRACT(D108, ""([^ ]+)$"")))"),"WAS")</f>
        <v>WAS</v>
      </c>
      <c r="C108" s="7">
        <f>Pts_PA*G108+Pts_PC*H108+Pts_PY*I108+Pts_PTD*J108+Pts_PI*K108+Pts_P2*L108+Pts_RA*M108+Pts_RY*N108+Pts_RTD*O108+Pts_R2*P108+Pts_Res*Q108+Pts_ReY*R108+Pts_ReTD*S108+Pts_Re2*T108+Pts_FL*U108+Pts_FTD*V108</f>
        <v>7.1</v>
      </c>
      <c r="D108" s="7" t="s">
        <v>364</v>
      </c>
      <c r="E108" s="8" t="s">
        <v>354</v>
      </c>
      <c r="F108" s="9">
        <v>5.0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0.0</v>
      </c>
      <c r="N108" s="7">
        <v>0.0</v>
      </c>
      <c r="O108" s="7">
        <v>0.0</v>
      </c>
      <c r="P108" s="11">
        <v>0.0</v>
      </c>
      <c r="Q108" s="10">
        <v>3.0</v>
      </c>
      <c r="R108" s="7">
        <v>56.0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Rico Dowdle</v>
      </c>
      <c r="B109" s="7" t="str">
        <f>IFERROR(__xludf.DUMMYFUNCTION("INDEX(IFNA(REGEXEXTRACT(D109, ""([^ ]+)$"")))"),"DAL")</f>
        <v>DAL</v>
      </c>
      <c r="C109" s="7">
        <f>Pts_PA*G109+Pts_PC*H109+Pts_PY*I109+Pts_PTD*J109+Pts_PI*K109+Pts_P2*L109+Pts_RA*M109+Pts_RY*N109+Pts_RTD*O109+Pts_R2*P109+Pts_Res*Q109+Pts_ReY*R109+Pts_ReTD*S109+Pts_Re2*T109+Pts_FL*U109+Pts_FTD*V109</f>
        <v>7.9</v>
      </c>
      <c r="D109" s="7" t="s">
        <v>213</v>
      </c>
      <c r="E109" s="8" t="s">
        <v>350</v>
      </c>
      <c r="F109" s="9">
        <v>5.0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7.0</v>
      </c>
      <c r="N109" s="7">
        <v>30.0</v>
      </c>
      <c r="O109" s="7">
        <v>0.0</v>
      </c>
      <c r="P109" s="11">
        <v>0.0</v>
      </c>
      <c r="Q109" s="10">
        <v>4.0</v>
      </c>
      <c r="R109" s="7">
        <v>29.0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Gus Edwards</v>
      </c>
      <c r="B110" s="7" t="str">
        <f>IFERROR(__xludf.DUMMYFUNCTION("INDEX(IFNA(REGEXEXTRACT(D110, ""([^ ]+)$"")))"),"LAC")</f>
        <v>LAC</v>
      </c>
      <c r="C110" s="7">
        <f>Pts_PA*G110+Pts_PC*H110+Pts_PY*I110+Pts_PTD*J110+Pts_PI*K110+Pts_P2*L110+Pts_RA*M110+Pts_RY*N110+Pts_RTD*O110+Pts_R2*P110+Pts_Res*Q110+Pts_ReY*R110+Pts_ReTD*S110+Pts_Re2*T110+Pts_FL*U110+Pts_FTD*V110</f>
        <v>5.9</v>
      </c>
      <c r="D110" s="7" t="s">
        <v>214</v>
      </c>
      <c r="E110" s="10" t="s">
        <v>344</v>
      </c>
      <c r="F110" s="9">
        <v>5.0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18.0</v>
      </c>
      <c r="N110" s="7">
        <v>59.0</v>
      </c>
      <c r="O110" s="7">
        <v>0.0</v>
      </c>
      <c r="P110" s="11">
        <v>0.0</v>
      </c>
      <c r="Q110" s="10">
        <v>0.0</v>
      </c>
      <c r="R110" s="7">
        <v>0.0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Lil'Jordan Humphrey</v>
      </c>
      <c r="B111" s="7" t="str">
        <f>IFERROR(__xludf.DUMMYFUNCTION("INDEX(IFNA(REGEXEXTRACT(D111, ""([^ ]+)$"")))"),"DEN")</f>
        <v>DEN</v>
      </c>
      <c r="C111" s="7">
        <f>Pts_PA*G111+Pts_PC*H111+Pts_PY*I111+Pts_PTD*J111+Pts_PI*K111+Pts_P2*L111+Pts_RA*M111+Pts_RY*N111+Pts_RTD*O111+Pts_R2*P111+Pts_Res*Q111+Pts_ReY*R111+Pts_ReTD*S111+Pts_Re2*T111+Pts_FL*U111+Pts_FTD*V111</f>
        <v>7</v>
      </c>
      <c r="D111" s="7" t="s">
        <v>365</v>
      </c>
      <c r="E111" s="10" t="s">
        <v>116</v>
      </c>
      <c r="F111" s="9">
        <v>5.0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0.0</v>
      </c>
      <c r="N111" s="7">
        <v>0.0</v>
      </c>
      <c r="O111" s="7">
        <v>0.0</v>
      </c>
      <c r="P111" s="11">
        <v>0.0</v>
      </c>
      <c r="Q111" s="10">
        <v>4.0</v>
      </c>
      <c r="R111" s="7">
        <v>50.0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Aaron Jones</v>
      </c>
      <c r="B112" s="7" t="str">
        <f>IFERROR(__xludf.DUMMYFUNCTION("INDEX(IFNA(REGEXEXTRACT(D112, ""([^ ]+)$"")))"),"MIN")</f>
        <v>MIN</v>
      </c>
      <c r="C112" s="7">
        <f>Pts_PA*G112+Pts_PC*H112+Pts_PY*I112+Pts_PTD*J112+Pts_PI*K112+Pts_P2*L112+Pts_RA*M112+Pts_RY*N112+Pts_RTD*O112+Pts_R2*P112+Pts_Res*Q112+Pts_ReY*R112+Pts_ReTD*S112+Pts_Re2*T112+Pts_FL*U112+Pts_FTD*V112</f>
        <v>7.3</v>
      </c>
      <c r="D112" s="7" t="s">
        <v>66</v>
      </c>
      <c r="E112" s="10" t="s">
        <v>340</v>
      </c>
      <c r="F112" s="9">
        <v>5.0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9.0</v>
      </c>
      <c r="N112" s="7">
        <v>32.0</v>
      </c>
      <c r="O112" s="7">
        <v>0.0</v>
      </c>
      <c r="P112" s="11">
        <v>0.0</v>
      </c>
      <c r="Q112" s="10">
        <v>5.0</v>
      </c>
      <c r="R112" s="7">
        <v>36.0</v>
      </c>
      <c r="S112" s="7">
        <v>0.0</v>
      </c>
      <c r="T112" s="11">
        <v>0.0</v>
      </c>
      <c r="U112" s="10">
        <v>1.0</v>
      </c>
      <c r="V112" s="11">
        <v>0.0</v>
      </c>
    </row>
    <row r="113">
      <c r="A113" s="7" t="str">
        <f t="shared" si="1"/>
        <v>D.J. Moore</v>
      </c>
      <c r="B113" s="7" t="str">
        <f>IFERROR(__xludf.DUMMYFUNCTION("INDEX(IFNA(REGEXEXTRACT(D113, ""([^ ]+)$"")))"),"CHI")</f>
        <v>CHI</v>
      </c>
      <c r="C113" s="7">
        <f>Pts_PA*G113+Pts_PC*H113+Pts_PY*I113+Pts_PTD*J113+Pts_PI*K113+Pts_P2*L113+Pts_RA*M113+Pts_RY*N113+Pts_RTD*O113+Pts_R2*P113+Pts_Res*Q113+Pts_ReY*R113+Pts_ReTD*S113+Pts_Re2*T113+Pts_FL*U113+Pts_FTD*V113</f>
        <v>8.3</v>
      </c>
      <c r="D113" s="7" t="s">
        <v>177</v>
      </c>
      <c r="E113" s="10" t="s">
        <v>362</v>
      </c>
      <c r="F113" s="9">
        <v>5.0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0.0</v>
      </c>
      <c r="N113" s="7">
        <v>0.0</v>
      </c>
      <c r="O113" s="7">
        <v>0.0</v>
      </c>
      <c r="P113" s="11">
        <v>0.0</v>
      </c>
      <c r="Q113" s="10">
        <v>6.0</v>
      </c>
      <c r="R113" s="7">
        <v>53.0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Demarcus Robinson</v>
      </c>
      <c r="B114" s="7" t="str">
        <f>IFERROR(__xludf.DUMMYFUNCTION("INDEX(IFNA(REGEXEXTRACT(D114, ""([^ ]+)$"")))"),"LA")</f>
        <v>LA</v>
      </c>
      <c r="C114" s="7">
        <f>Pts_PA*G114+Pts_PC*H114+Pts_PY*I114+Pts_PTD*J114+Pts_PI*K114+Pts_P2*L114+Pts_RA*M114+Pts_RY*N114+Pts_RTD*O114+Pts_R2*P114+Pts_Res*Q114+Pts_ReY*R114+Pts_ReTD*S114+Pts_Re2*T114+Pts_FL*U114+Pts_FTD*V114</f>
        <v>6</v>
      </c>
      <c r="D114" s="7" t="s">
        <v>181</v>
      </c>
      <c r="E114" s="10" t="s">
        <v>359</v>
      </c>
      <c r="F114" s="9">
        <v>5.0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0.0</v>
      </c>
      <c r="N114" s="7">
        <v>0.0</v>
      </c>
      <c r="O114" s="7">
        <v>0.0</v>
      </c>
      <c r="P114" s="11">
        <v>0.0</v>
      </c>
      <c r="Q114" s="10">
        <v>2.0</v>
      </c>
      <c r="R114" s="7">
        <v>50.0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Khalil Shakir</v>
      </c>
      <c r="B115" s="7" t="str">
        <f>IFERROR(__xludf.DUMMYFUNCTION("INDEX(IFNA(REGEXEXTRACT(D115, ""([^ ]+)$"")))"),"BUF")</f>
        <v>BUF</v>
      </c>
      <c r="C115" s="7">
        <f>Pts_PA*G115+Pts_PC*H115+Pts_PY*I115+Pts_PTD*J115+Pts_PI*K115+Pts_P2*L115+Pts_RA*M115+Pts_RY*N115+Pts_RTD*O115+Pts_R2*P115+Pts_Res*Q115+Pts_ReY*R115+Pts_ReTD*S115+Pts_Re2*T115+Pts_FL*U115+Pts_FTD*V115</f>
        <v>8.1</v>
      </c>
      <c r="D115" s="7" t="s">
        <v>118</v>
      </c>
      <c r="E115" s="10" t="s">
        <v>92</v>
      </c>
      <c r="F115" s="9">
        <v>5.0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1.0</v>
      </c>
      <c r="N115" s="7">
        <v>2.0</v>
      </c>
      <c r="O115" s="7">
        <v>0.0</v>
      </c>
      <c r="P115" s="11">
        <v>0.0</v>
      </c>
      <c r="Q115" s="10">
        <v>5.0</v>
      </c>
      <c r="R115" s="7">
        <v>54.0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Jonnu Smith</v>
      </c>
      <c r="B116" s="7" t="str">
        <f>IFERROR(__xludf.DUMMYFUNCTION("INDEX(IFNA(REGEXEXTRACT(D116, ""([^ ]+)$"")))"),"MIA")</f>
        <v>MIA</v>
      </c>
      <c r="C116" s="7">
        <f>Pts_PA*G116+Pts_PC*H116+Pts_PY*I116+Pts_PTD*J116+Pts_PI*K116+Pts_P2*L116+Pts_RA*M116+Pts_RY*N116+Pts_RTD*O116+Pts_R2*P116+Pts_Res*Q116+Pts_ReY*R116+Pts_ReTD*S116+Pts_Re2*T116+Pts_FL*U116+Pts_FTD*V116</f>
        <v>8.3</v>
      </c>
      <c r="D116" s="7" t="s">
        <v>323</v>
      </c>
      <c r="E116" s="8" t="s">
        <v>342</v>
      </c>
      <c r="F116" s="9">
        <v>5.0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6.0</v>
      </c>
      <c r="R116" s="7">
        <v>53.0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Jaylen Warren</v>
      </c>
      <c r="B117" s="7" t="str">
        <f>IFERROR(__xludf.DUMMYFUNCTION("INDEX(IFNA(REGEXEXTRACT(D117, ""([^ ]+)$"")))"),"PIT")</f>
        <v>PIT</v>
      </c>
      <c r="C117" s="7">
        <f>Pts_PA*G117+Pts_PC*H117+Pts_PY*I117+Pts_PTD*J117+Pts_PI*K117+Pts_P2*L117+Pts_RA*M117+Pts_RY*N117+Pts_RTD*O117+Pts_R2*P117+Pts_Res*Q117+Pts_ReY*R117+Pts_ReTD*S117+Pts_Re2*T117+Pts_FL*U117+Pts_FTD*V117</f>
        <v>7.1</v>
      </c>
      <c r="D117" s="7" t="s">
        <v>277</v>
      </c>
      <c r="E117" s="8" t="s">
        <v>356</v>
      </c>
      <c r="F117" s="9">
        <v>5.0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9.0</v>
      </c>
      <c r="N117" s="7">
        <v>42.0</v>
      </c>
      <c r="O117" s="7">
        <v>0.0</v>
      </c>
      <c r="P117" s="11">
        <v>0.0</v>
      </c>
      <c r="Q117" s="10">
        <v>2.0</v>
      </c>
      <c r="R117" s="7">
        <v>19.0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Javonte Williams</v>
      </c>
      <c r="B118" s="7" t="str">
        <f>IFERROR(__xludf.DUMMYFUNCTION("INDEX(IFNA(REGEXEXTRACT(D118, ""([^ ]+)$"")))"),"DEN")</f>
        <v>DEN</v>
      </c>
      <c r="C118" s="7">
        <f>Pts_PA*G118+Pts_PC*H118+Pts_PY*I118+Pts_PTD*J118+Pts_PI*K118+Pts_P2*L118+Pts_RA*M118+Pts_RY*N118+Pts_RTD*O118+Pts_R2*P118+Pts_Res*Q118+Pts_ReY*R118+Pts_ReTD*S118+Pts_Re2*T118+Pts_FL*U118+Pts_FTD*V118</f>
        <v>9</v>
      </c>
      <c r="D118" s="7" t="s">
        <v>227</v>
      </c>
      <c r="E118" s="8" t="s">
        <v>116</v>
      </c>
      <c r="F118" s="9">
        <v>5.0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11.0</v>
      </c>
      <c r="N118" s="7">
        <v>17.0</v>
      </c>
      <c r="O118" s="7">
        <v>0.0</v>
      </c>
      <c r="P118" s="11">
        <v>0.0</v>
      </c>
      <c r="Q118" s="10">
        <v>5.0</v>
      </c>
      <c r="R118" s="7">
        <v>48.0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Garrett Wilson</v>
      </c>
      <c r="B119" s="7" t="str">
        <f>IFERROR(__xludf.DUMMYFUNCTION("INDEX(IFNA(REGEXEXTRACT(D119, ""([^ ]+)$"")))"),"NYJ")</f>
        <v>NYJ</v>
      </c>
      <c r="C119" s="7">
        <f>Pts_PA*G119+Pts_PC*H119+Pts_PY*I119+Pts_PTD*J119+Pts_PI*K119+Pts_P2*L119+Pts_RA*M119+Pts_RY*N119+Pts_RTD*O119+Pts_R2*P119+Pts_Res*Q119+Pts_ReY*R119+Pts_ReTD*S119+Pts_Re2*T119+Pts_FL*U119+Pts_FTD*V119</f>
        <v>8.2</v>
      </c>
      <c r="D119" s="7" t="s">
        <v>158</v>
      </c>
      <c r="E119" s="8" t="s">
        <v>345</v>
      </c>
      <c r="F119" s="9">
        <v>5.0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1.0</v>
      </c>
      <c r="N119" s="7">
        <v>5.0</v>
      </c>
      <c r="O119" s="7">
        <v>0.0</v>
      </c>
      <c r="P119" s="11">
        <v>0.0</v>
      </c>
      <c r="Q119" s="10">
        <v>4.0</v>
      </c>
      <c r="R119" s="7">
        <v>57.0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Brandon Aiyuk</v>
      </c>
      <c r="B120" s="7" t="str">
        <f>IFERROR(__xludf.DUMMYFUNCTION("INDEX(IFNA(REGEXEXTRACT(D120, ""([^ ]+)$"")))"),"SF")</f>
        <v>SF</v>
      </c>
      <c r="C120" s="7">
        <f>Pts_PA*G120+Pts_PC*H120+Pts_PY*I120+Pts_PTD*J120+Pts_PI*K120+Pts_P2*L120+Pts_RA*M120+Pts_RY*N120+Pts_RTD*O120+Pts_R2*P120+Pts_Res*Q120+Pts_ReY*R120+Pts_ReTD*S120+Pts_Re2*T120+Pts_FL*U120+Pts_FTD*V120</f>
        <v>6.3</v>
      </c>
      <c r="D120" s="7" t="s">
        <v>206</v>
      </c>
      <c r="E120" s="8" t="s">
        <v>349</v>
      </c>
      <c r="F120" s="9">
        <v>4.0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4.0</v>
      </c>
      <c r="R120" s="7">
        <v>43.0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Chatarius Atwell</v>
      </c>
      <c r="B121" s="7" t="str">
        <f>IFERROR(__xludf.DUMMYFUNCTION("INDEX(IFNA(REGEXEXTRACT(D121, ""([^ ]+)$"")))"),"LA")</f>
        <v>LA</v>
      </c>
      <c r="C121" s="7">
        <f>Pts_PA*G121+Pts_PC*H121+Pts_PY*I121+Pts_PTD*J121+Pts_PI*K121+Pts_P2*L121+Pts_RA*M121+Pts_RY*N121+Pts_RTD*O121+Pts_R2*P121+Pts_Res*Q121+Pts_ReY*R121+Pts_ReTD*S121+Pts_Re2*T121+Pts_FL*U121+Pts_FTD*V121</f>
        <v>6.3</v>
      </c>
      <c r="D121" s="7" t="s">
        <v>366</v>
      </c>
      <c r="E121" s="8" t="s">
        <v>359</v>
      </c>
      <c r="F121" s="9">
        <v>4.0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3.0</v>
      </c>
      <c r="R121" s="7">
        <v>48.0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Rashod Bateman</v>
      </c>
      <c r="B122" s="7" t="str">
        <f>IFERROR(__xludf.DUMMYFUNCTION("INDEX(IFNA(REGEXEXTRACT(D122, ""([^ ]+)$"")))"),"BAL")</f>
        <v>BAL</v>
      </c>
      <c r="C122" s="7">
        <f>Pts_PA*G122+Pts_PC*H122+Pts_PY*I122+Pts_PTD*J122+Pts_PI*K122+Pts_P2*L122+Pts_RA*M122+Pts_RY*N122+Pts_RTD*O122+Pts_R2*P122+Pts_Res*Q122+Pts_ReY*R122+Pts_ReTD*S122+Pts_Re2*T122+Pts_FL*U122+Pts_FTD*V122</f>
        <v>5.5</v>
      </c>
      <c r="D122" s="7" t="s">
        <v>161</v>
      </c>
      <c r="E122" s="8" t="s">
        <v>46</v>
      </c>
      <c r="F122" s="9">
        <v>4.0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3.0</v>
      </c>
      <c r="R122" s="7">
        <v>40.0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Jermaine Burton</v>
      </c>
      <c r="B123" s="7" t="str">
        <f>IFERROR(__xludf.DUMMYFUNCTION("INDEX(IFNA(REGEXEXTRACT(D123, ""([^ ]+)$"")))"),"CIN")</f>
        <v>CIN</v>
      </c>
      <c r="C123" s="7">
        <f>Pts_PA*G123+Pts_PC*H123+Pts_PY*I123+Pts_PTD*J123+Pts_PI*K123+Pts_P2*L123+Pts_RA*M123+Pts_RY*N123+Pts_RTD*O123+Pts_R2*P123+Pts_Res*Q123+Pts_ReY*R123+Pts_ReTD*S123+Pts_Re2*T123+Pts_FL*U123+Pts_FTD*V123</f>
        <v>5.2</v>
      </c>
      <c r="D123" s="7" t="s">
        <v>367</v>
      </c>
      <c r="E123" s="8" t="s">
        <v>33</v>
      </c>
      <c r="F123" s="9">
        <v>4.0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1.0</v>
      </c>
      <c r="R123" s="7">
        <v>47.0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Gabriel Davis</v>
      </c>
      <c r="B124" s="7" t="str">
        <f>IFERROR(__xludf.DUMMYFUNCTION("INDEX(IFNA(REGEXEXTRACT(D124, ""([^ ]+)$"")))"),"JAX")</f>
        <v>JAX</v>
      </c>
      <c r="C124" s="7">
        <f>Pts_PA*G124+Pts_PC*H124+Pts_PY*I124+Pts_PTD*J124+Pts_PI*K124+Pts_P2*L124+Pts_RA*M124+Pts_RY*N124+Pts_RTD*O124+Pts_R2*P124+Pts_Res*Q124+Pts_ReY*R124+Pts_ReTD*S124+Pts_Re2*T124+Pts_FL*U124+Pts_FTD*V124</f>
        <v>5.8</v>
      </c>
      <c r="D124" s="7" t="s">
        <v>150</v>
      </c>
      <c r="E124" s="8" t="s">
        <v>357</v>
      </c>
      <c r="F124" s="9">
        <v>4.0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0.0</v>
      </c>
      <c r="N124" s="7">
        <v>0.0</v>
      </c>
      <c r="O124" s="7">
        <v>0.0</v>
      </c>
      <c r="P124" s="11">
        <v>0.0</v>
      </c>
      <c r="Q124" s="10">
        <v>3.0</v>
      </c>
      <c r="R124" s="7">
        <v>43.0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Emari Demercado</v>
      </c>
      <c r="B125" s="7" t="str">
        <f>IFERROR(__xludf.DUMMYFUNCTION("INDEX(IFNA(REGEXEXTRACT(D125, ""([^ ]+)$"")))"),"ARI")</f>
        <v>ARI</v>
      </c>
      <c r="C125" s="7">
        <f>Pts_PA*G125+Pts_PC*H125+Pts_PY*I125+Pts_PTD*J125+Pts_PI*K125+Pts_P2*L125+Pts_RA*M125+Pts_RY*N125+Pts_RTD*O125+Pts_R2*P125+Pts_Res*Q125+Pts_ReY*R125+Pts_ReTD*S125+Pts_Re2*T125+Pts_FL*U125+Pts_FTD*V125</f>
        <v>4.6</v>
      </c>
      <c r="D125" s="7" t="s">
        <v>212</v>
      </c>
      <c r="E125" s="8" t="s">
        <v>51</v>
      </c>
      <c r="F125" s="9">
        <v>4.0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2.0</v>
      </c>
      <c r="N125" s="7">
        <v>46.0</v>
      </c>
      <c r="O125" s="7">
        <v>0.0</v>
      </c>
      <c r="P125" s="11">
        <v>0.0</v>
      </c>
      <c r="Q125" s="10">
        <v>0.0</v>
      </c>
      <c r="R125" s="7">
        <v>0.0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Mike Evans</v>
      </c>
      <c r="B126" s="7" t="str">
        <f>IFERROR(__xludf.DUMMYFUNCTION("INDEX(IFNA(REGEXEXTRACT(D126, ""([^ ]+)$"")))"),"TB")</f>
        <v>TB</v>
      </c>
      <c r="C126" s="7">
        <f>Pts_PA*G126+Pts_PC*H126+Pts_PY*I126+Pts_PTD*J126+Pts_PI*K126+Pts_P2*L126+Pts_RA*M126+Pts_RY*N126+Pts_RTD*O126+Pts_R2*P126+Pts_Res*Q126+Pts_ReY*R126+Pts_ReTD*S126+Pts_Re2*T126+Pts_FL*U126+Pts_FTD*V126</f>
        <v>5.7</v>
      </c>
      <c r="D126" s="7" t="s">
        <v>54</v>
      </c>
      <c r="E126" s="10" t="s">
        <v>56</v>
      </c>
      <c r="F126" s="9">
        <v>4.0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0.0</v>
      </c>
      <c r="N126" s="7">
        <v>0.0</v>
      </c>
      <c r="O126" s="7">
        <v>0.0</v>
      </c>
      <c r="P126" s="11">
        <v>0.0</v>
      </c>
      <c r="Q126" s="10">
        <v>3.0</v>
      </c>
      <c r="R126" s="7">
        <v>42.0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D'Onta Foreman</v>
      </c>
      <c r="B127" s="7" t="str">
        <f>IFERROR(__xludf.DUMMYFUNCTION("INDEX(IFNA(REGEXEXTRACT(D127, ""([^ ]+)$"")))"),"CLE")</f>
        <v>CLE</v>
      </c>
      <c r="C127" s="7">
        <f>Pts_PA*G127+Pts_PC*H127+Pts_PY*I127+Pts_PTD*J127+Pts_PI*K127+Pts_P2*L127+Pts_RA*M127+Pts_RY*N127+Pts_RTD*O127+Pts_R2*P127+Pts_Res*Q127+Pts_ReY*R127+Pts_ReTD*S127+Pts_Re2*T127+Pts_FL*U127+Pts_FTD*V127</f>
        <v>5.6</v>
      </c>
      <c r="D127" s="7" t="s">
        <v>368</v>
      </c>
      <c r="E127" s="8" t="s">
        <v>351</v>
      </c>
      <c r="F127" s="9">
        <v>4.0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14.0</v>
      </c>
      <c r="N127" s="7">
        <v>42.0</v>
      </c>
      <c r="O127" s="7">
        <v>0.0</v>
      </c>
      <c r="P127" s="11">
        <v>0.0</v>
      </c>
      <c r="Q127" s="10">
        <v>1.0</v>
      </c>
      <c r="R127" s="7">
        <v>9.0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Ray Ray McCloud</v>
      </c>
      <c r="B128" s="7" t="str">
        <f>IFERROR(__xludf.DUMMYFUNCTION("INDEX(IFNA(REGEXEXTRACT(D128, ""([^ ]+)$"")))"),"ATL")</f>
        <v>ATL</v>
      </c>
      <c r="C128" s="7">
        <f>Pts_PA*G128+Pts_PC*H128+Pts_PY*I128+Pts_PTD*J128+Pts_PI*K128+Pts_P2*L128+Pts_RA*M128+Pts_RY*N128+Pts_RTD*O128+Pts_R2*P128+Pts_Res*Q128+Pts_ReY*R128+Pts_ReTD*S128+Pts_Re2*T128+Pts_FL*U128+Pts_FTD*V128</f>
        <v>6</v>
      </c>
      <c r="D128" s="7" t="s">
        <v>167</v>
      </c>
      <c r="E128" s="8" t="s">
        <v>27</v>
      </c>
      <c r="F128" s="9">
        <v>4.0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1.0</v>
      </c>
      <c r="N128" s="7">
        <v>3.0</v>
      </c>
      <c r="O128" s="7">
        <v>0.0</v>
      </c>
      <c r="P128" s="11">
        <v>0.0</v>
      </c>
      <c r="Q128" s="10">
        <v>3.0</v>
      </c>
      <c r="R128" s="7">
        <v>42.0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Joe Mixon</v>
      </c>
      <c r="B129" s="7" t="str">
        <f>IFERROR(__xludf.DUMMYFUNCTION("INDEX(IFNA(REGEXEXTRACT(D129, ""([^ ]+)$"")))"),"HOU")</f>
        <v>HOU</v>
      </c>
      <c r="C129" s="7">
        <f>Pts_PA*G129+Pts_PC*H129+Pts_PY*I129+Pts_PTD*J129+Pts_PI*K129+Pts_P2*L129+Pts_RA*M129+Pts_RY*N129+Pts_RTD*O129+Pts_R2*P129+Pts_Res*Q129+Pts_ReY*R129+Pts_ReTD*S129+Pts_Re2*T129+Pts_FL*U129+Pts_FTD*V129</f>
        <v>6.5</v>
      </c>
      <c r="D129" s="7" t="s">
        <v>34</v>
      </c>
      <c r="E129" s="8" t="s">
        <v>343</v>
      </c>
      <c r="F129" s="9">
        <v>4.0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9.0</v>
      </c>
      <c r="N129" s="7">
        <v>25.0</v>
      </c>
      <c r="O129" s="7">
        <v>0.0</v>
      </c>
      <c r="P129" s="11">
        <v>0.0</v>
      </c>
      <c r="Q129" s="10">
        <v>3.0</v>
      </c>
      <c r="R129" s="7">
        <v>25.0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Elijah Moore</v>
      </c>
      <c r="B130" s="7" t="str">
        <f>IFERROR(__xludf.DUMMYFUNCTION("INDEX(IFNA(REGEXEXTRACT(D130, ""([^ ]+)$"")))"),"CLE")</f>
        <v>CLE</v>
      </c>
      <c r="C130" s="7">
        <f>Pts_PA*G130+Pts_PC*H130+Pts_PY*I130+Pts_PTD*J130+Pts_PI*K130+Pts_P2*L130+Pts_RA*M130+Pts_RY*N130+Pts_RTD*O130+Pts_R2*P130+Pts_Res*Q130+Pts_ReY*R130+Pts_ReTD*S130+Pts_Re2*T130+Pts_FL*U130+Pts_FTD*V130</f>
        <v>7.4</v>
      </c>
      <c r="D130" s="7" t="s">
        <v>315</v>
      </c>
      <c r="E130" s="8" t="s">
        <v>351</v>
      </c>
      <c r="F130" s="9">
        <v>4.0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0.0</v>
      </c>
      <c r="N130" s="7">
        <v>0.0</v>
      </c>
      <c r="O130" s="7">
        <v>0.0</v>
      </c>
      <c r="P130" s="11">
        <v>0.0</v>
      </c>
      <c r="Q130" s="10">
        <v>6.0</v>
      </c>
      <c r="R130" s="7">
        <v>44.0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Zack Moss</v>
      </c>
      <c r="B131" s="7" t="str">
        <f>IFERROR(__xludf.DUMMYFUNCTION("INDEX(IFNA(REGEXEXTRACT(D131, ""([^ ]+)$"")))"),"CIN")</f>
        <v>CIN</v>
      </c>
      <c r="C131" s="7">
        <f>Pts_PA*G131+Pts_PC*H131+Pts_PY*I131+Pts_PTD*J131+Pts_PI*K131+Pts_P2*L131+Pts_RA*M131+Pts_RY*N131+Pts_RTD*O131+Pts_R2*P131+Pts_Res*Q131+Pts_ReY*R131+Pts_ReTD*S131+Pts_Re2*T131+Pts_FL*U131+Pts_FTD*V131</f>
        <v>5.2</v>
      </c>
      <c r="D131" s="7" t="s">
        <v>100</v>
      </c>
      <c r="E131" s="8" t="s">
        <v>33</v>
      </c>
      <c r="F131" s="9">
        <v>4.0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12.0</v>
      </c>
      <c r="N131" s="7">
        <v>34.0</v>
      </c>
      <c r="O131" s="7">
        <v>0.0</v>
      </c>
      <c r="P131" s="11">
        <v>0.0</v>
      </c>
      <c r="Q131" s="10">
        <v>1.0</v>
      </c>
      <c r="R131" s="7">
        <v>13.0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Luke Schoonmaker</v>
      </c>
      <c r="B132" s="7" t="str">
        <f>IFERROR(__xludf.DUMMYFUNCTION("INDEX(IFNA(REGEXEXTRACT(D132, ""([^ ]+)$"")))"),"DAL")</f>
        <v>DAL</v>
      </c>
      <c r="C132" s="7">
        <f>Pts_PA*G132+Pts_PC*H132+Pts_PY*I132+Pts_PTD*J132+Pts_PI*K132+Pts_P2*L132+Pts_RA*M132+Pts_RY*N132+Pts_RTD*O132+Pts_R2*P132+Pts_Res*Q132+Pts_ReY*R132+Pts_ReTD*S132+Pts_Re2*T132+Pts_FL*U132+Pts_FTD*V132</f>
        <v>7.3</v>
      </c>
      <c r="D132" s="7" t="s">
        <v>369</v>
      </c>
      <c r="E132" s="8" t="s">
        <v>350</v>
      </c>
      <c r="F132" s="9">
        <v>4.0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6.0</v>
      </c>
      <c r="R132" s="7">
        <v>43.0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Jaylen Waddle</v>
      </c>
      <c r="B133" s="7" t="str">
        <f>IFERROR(__xludf.DUMMYFUNCTION("INDEX(IFNA(REGEXEXTRACT(D133, ""([^ ]+)$"")))"),"MIA")</f>
        <v>MIA</v>
      </c>
      <c r="C133" s="7">
        <f>Pts_PA*G133+Pts_PC*H133+Pts_PY*I133+Pts_PTD*J133+Pts_PI*K133+Pts_P2*L133+Pts_RA*M133+Pts_RY*N133+Pts_RTD*O133+Pts_R2*P133+Pts_Res*Q133+Pts_ReY*R133+Pts_ReTD*S133+Pts_Re2*T133+Pts_FL*U133+Pts_FTD*V133</f>
        <v>6.5</v>
      </c>
      <c r="D133" s="7" t="s">
        <v>121</v>
      </c>
      <c r="E133" s="10" t="s">
        <v>342</v>
      </c>
      <c r="F133" s="9">
        <v>4.0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1.0</v>
      </c>
      <c r="N133" s="7">
        <v>4.0</v>
      </c>
      <c r="O133" s="7">
        <v>0.0</v>
      </c>
      <c r="P133" s="11">
        <v>0.0</v>
      </c>
      <c r="Q133" s="10">
        <v>4.0</v>
      </c>
      <c r="R133" s="7">
        <v>41.0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Erick All</v>
      </c>
      <c r="B134" s="7" t="str">
        <f>IFERROR(__xludf.DUMMYFUNCTION("INDEX(IFNA(REGEXEXTRACT(D134, ""([^ ]+)$"")))"),"CIN")</f>
        <v>CIN</v>
      </c>
      <c r="C134" s="7">
        <f>Pts_PA*G134+Pts_PC*H134+Pts_PY*I134+Pts_PTD*J134+Pts_PI*K134+Pts_P2*L134+Pts_RA*M134+Pts_RY*N134+Pts_RTD*O134+Pts_R2*P134+Pts_Res*Q134+Pts_ReY*R134+Pts_ReTD*S134+Pts_Re2*T134+Pts_FL*U134+Pts_FTD*V134</f>
        <v>5.2</v>
      </c>
      <c r="D134" s="7" t="s">
        <v>370</v>
      </c>
      <c r="E134" s="10" t="s">
        <v>33</v>
      </c>
      <c r="F134" s="9">
        <v>3.0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4.0</v>
      </c>
      <c r="R134" s="7">
        <v>32.0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Chase Brown</v>
      </c>
      <c r="B135" s="7" t="str">
        <f>IFERROR(__xludf.DUMMYFUNCTION("INDEX(IFNA(REGEXEXTRACT(D135, ""([^ ]+)$"")))"),"CIN")</f>
        <v>CIN</v>
      </c>
      <c r="C135" s="7">
        <f>Pts_PA*G135+Pts_PC*H135+Pts_PY*I135+Pts_PTD*J135+Pts_PI*K135+Pts_P2*L135+Pts_RA*M135+Pts_RY*N135+Pts_RTD*O135+Pts_R2*P135+Pts_Res*Q135+Pts_ReY*R135+Pts_ReTD*S135+Pts_Re2*T135+Pts_FL*U135+Pts_FTD*V135</f>
        <v>3.1</v>
      </c>
      <c r="D135" s="7" t="s">
        <v>210</v>
      </c>
      <c r="E135" s="8" t="s">
        <v>33</v>
      </c>
      <c r="F135" s="9">
        <v>3.0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4.0</v>
      </c>
      <c r="N135" s="7">
        <v>31.0</v>
      </c>
      <c r="O135" s="7">
        <v>0.0</v>
      </c>
      <c r="P135" s="11">
        <v>0.0</v>
      </c>
      <c r="Q135" s="10">
        <v>0.0</v>
      </c>
      <c r="R135" s="7">
        <v>0.0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DeAndre Carter</v>
      </c>
      <c r="B136" s="7" t="str">
        <f>IFERROR(__xludf.DUMMYFUNCTION("INDEX(IFNA(REGEXEXTRACT(D136, ""([^ ]+)$"")))"),"CHI")</f>
        <v>CHI</v>
      </c>
      <c r="C136" s="7">
        <f>Pts_PA*G136+Pts_PC*H136+Pts_PY*I136+Pts_PTD*J136+Pts_PI*K136+Pts_P2*L136+Pts_RA*M136+Pts_RY*N136+Pts_RTD*O136+Pts_R2*P136+Pts_Res*Q136+Pts_ReY*R136+Pts_ReTD*S136+Pts_Re2*T136+Pts_FL*U136+Pts_FTD*V136</f>
        <v>4.7</v>
      </c>
      <c r="D136" s="7" t="s">
        <v>287</v>
      </c>
      <c r="E136" s="10" t="s">
        <v>362</v>
      </c>
      <c r="F136" s="9">
        <v>3.0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3.0</v>
      </c>
      <c r="R136" s="7">
        <v>32.0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Ja'Marr Chase</v>
      </c>
      <c r="B137" s="7" t="str">
        <f>IFERROR(__xludf.DUMMYFUNCTION("INDEX(IFNA(REGEXEXTRACT(D137, ""([^ ]+)$"")))"),"CIN")</f>
        <v>CIN</v>
      </c>
      <c r="C137" s="7">
        <f>Pts_PA*G137+Pts_PC*H137+Pts_PY*I137+Pts_PTD*J137+Pts_PI*K137+Pts_P2*L137+Pts_RA*M137+Pts_RY*N137+Pts_RTD*O137+Pts_R2*P137+Pts_Res*Q137+Pts_ReY*R137+Pts_ReTD*S137+Pts_Re2*T137+Pts_FL*U137+Pts_FTD*V137</f>
        <v>5.5</v>
      </c>
      <c r="D137" s="7" t="s">
        <v>149</v>
      </c>
      <c r="E137" s="8" t="s">
        <v>33</v>
      </c>
      <c r="F137" s="9">
        <v>3.0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0.0</v>
      </c>
      <c r="N137" s="7">
        <v>0.0</v>
      </c>
      <c r="O137" s="7">
        <v>0.0</v>
      </c>
      <c r="P137" s="11">
        <v>0.0</v>
      </c>
      <c r="Q137" s="10">
        <v>4.0</v>
      </c>
      <c r="R137" s="7">
        <v>35.0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Stefon Diggs</v>
      </c>
      <c r="B138" s="7" t="str">
        <f>IFERROR(__xludf.DUMMYFUNCTION("INDEX(IFNA(REGEXEXTRACT(D138, ""([^ ]+)$"")))"),"HOU")</f>
        <v>HOU</v>
      </c>
      <c r="C138" s="7">
        <f>Pts_PA*G138+Pts_PC*H138+Pts_PY*I138+Pts_PTD*J138+Pts_PI*K138+Pts_P2*L138+Pts_RA*M138+Pts_RY*N138+Pts_RTD*O138+Pts_R2*P138+Pts_Res*Q138+Pts_ReY*R138+Pts_ReTD*S138+Pts_Re2*T138+Pts_FL*U138+Pts_FTD*V138</f>
        <v>5.7</v>
      </c>
      <c r="D138" s="7" t="s">
        <v>72</v>
      </c>
      <c r="E138" s="10" t="s">
        <v>343</v>
      </c>
      <c r="F138" s="9">
        <v>3.0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4.0</v>
      </c>
      <c r="R138" s="7">
        <v>37.0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Pat Freiermuth</v>
      </c>
      <c r="B139" s="7" t="str">
        <f>IFERROR(__xludf.DUMMYFUNCTION("INDEX(IFNA(REGEXEXTRACT(D139, ""([^ ]+)$"")))"),"PIT")</f>
        <v>PIT</v>
      </c>
      <c r="C139" s="7">
        <f>Pts_PA*G139+Pts_PC*H139+Pts_PY*I139+Pts_PTD*J139+Pts_PI*K139+Pts_P2*L139+Pts_RA*M139+Pts_RY*N139+Pts_RTD*O139+Pts_R2*P139+Pts_Res*Q139+Pts_ReY*R139+Pts_ReTD*S139+Pts_Re2*T139+Pts_FL*U139+Pts_FTD*V139</f>
        <v>5.9</v>
      </c>
      <c r="D139" s="7" t="s">
        <v>216</v>
      </c>
      <c r="E139" s="10" t="s">
        <v>356</v>
      </c>
      <c r="F139" s="9">
        <v>3.0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4.0</v>
      </c>
      <c r="R139" s="7">
        <v>39.0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Dallas Goedert</v>
      </c>
      <c r="B140" s="7" t="str">
        <f>IFERROR(__xludf.DUMMYFUNCTION("INDEX(IFNA(REGEXEXTRACT(D140, ""([^ ]+)$"")))"),"PHI")</f>
        <v>PHI</v>
      </c>
      <c r="C140" s="7">
        <f>Pts_PA*G140+Pts_PC*H140+Pts_PY*I140+Pts_PTD*J140+Pts_PI*K140+Pts_P2*L140+Pts_RA*M140+Pts_RY*N140+Pts_RTD*O140+Pts_R2*P140+Pts_Res*Q140+Pts_ReY*R140+Pts_ReTD*S140+Pts_Re2*T140+Pts_FL*U140+Pts_FTD*V140</f>
        <v>5.3</v>
      </c>
      <c r="D140" s="7" t="s">
        <v>187</v>
      </c>
      <c r="E140" s="8" t="s">
        <v>339</v>
      </c>
      <c r="F140" s="9">
        <v>3.0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3.0</v>
      </c>
      <c r="R140" s="7">
        <v>38.0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Justice Hill</v>
      </c>
      <c r="B141" s="7" t="str">
        <f>IFERROR(__xludf.DUMMYFUNCTION("INDEX(IFNA(REGEXEXTRACT(D141, ""([^ ]+)$"")))"),"BAL")</f>
        <v>BAL</v>
      </c>
      <c r="C141" s="7">
        <f>Pts_PA*G141+Pts_PC*H141+Pts_PY*I141+Pts_PTD*J141+Pts_PI*K141+Pts_P2*L141+Pts_RA*M141+Pts_RY*N141+Pts_RTD*O141+Pts_R2*P141+Pts_Res*Q141+Pts_ReY*R141+Pts_ReTD*S141+Pts_Re2*T141+Pts_FL*U141+Pts_FTD*V141</f>
        <v>4.2</v>
      </c>
      <c r="D141" s="7" t="s">
        <v>166</v>
      </c>
      <c r="E141" s="8" t="s">
        <v>46</v>
      </c>
      <c r="F141" s="9">
        <v>3.0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4.0</v>
      </c>
      <c r="N141" s="7">
        <v>22.0</v>
      </c>
      <c r="O141" s="7">
        <v>0.0</v>
      </c>
      <c r="P141" s="11">
        <v>0.0</v>
      </c>
      <c r="Q141" s="10">
        <v>2.0</v>
      </c>
      <c r="R141" s="7">
        <v>10.0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Tyreek Hill</v>
      </c>
      <c r="B142" s="7" t="str">
        <f>IFERROR(__xludf.DUMMYFUNCTION("INDEX(IFNA(REGEXEXTRACT(D142, ""([^ ]+)$"")))"),"MIA")</f>
        <v>MIA</v>
      </c>
      <c r="C142" s="7">
        <f>Pts_PA*G142+Pts_PC*H142+Pts_PY*I142+Pts_PTD*J142+Pts_PI*K142+Pts_P2*L142+Pts_RA*M142+Pts_RY*N142+Pts_RTD*O142+Pts_R2*P142+Pts_Res*Q142+Pts_ReY*R142+Pts_ReTD*S142+Pts_Re2*T142+Pts_FL*U142+Pts_FTD*V142</f>
        <v>5.1</v>
      </c>
      <c r="D142" s="7" t="s">
        <v>47</v>
      </c>
      <c r="E142" s="8" t="s">
        <v>342</v>
      </c>
      <c r="F142" s="9">
        <v>3.0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1.0</v>
      </c>
      <c r="N142" s="7">
        <v>12.0</v>
      </c>
      <c r="O142" s="7">
        <v>0.0</v>
      </c>
      <c r="P142" s="11">
        <v>0.0</v>
      </c>
      <c r="Q142" s="10">
        <v>3.0</v>
      </c>
      <c r="R142" s="7">
        <v>24.0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Jauan Jennings</v>
      </c>
      <c r="B143" s="7" t="str">
        <f>IFERROR(__xludf.DUMMYFUNCTION("INDEX(IFNA(REGEXEXTRACT(D143, ""([^ ]+)$"")))"),"SF")</f>
        <v>SF</v>
      </c>
      <c r="C143" s="7">
        <f>Pts_PA*G143+Pts_PC*H143+Pts_PY*I143+Pts_PTD*J143+Pts_PI*K143+Pts_P2*L143+Pts_RA*M143+Pts_RY*N143+Pts_RTD*O143+Pts_R2*P143+Pts_Res*Q143+Pts_ReY*R143+Pts_ReTD*S143+Pts_Re2*T143+Pts_FL*U143+Pts_FTD*V143</f>
        <v>4.7</v>
      </c>
      <c r="D143" s="7" t="s">
        <v>152</v>
      </c>
      <c r="E143" s="8" t="s">
        <v>349</v>
      </c>
      <c r="F143" s="9">
        <v>3.0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0.0</v>
      </c>
      <c r="N143" s="7">
        <v>0.0</v>
      </c>
      <c r="O143" s="7">
        <v>0.0</v>
      </c>
      <c r="P143" s="11">
        <v>0.0</v>
      </c>
      <c r="Q143" s="10">
        <v>2.0</v>
      </c>
      <c r="R143" s="7">
        <v>37.0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Ty Johnson</v>
      </c>
      <c r="B144" s="7" t="str">
        <f>IFERROR(__xludf.DUMMYFUNCTION("INDEX(IFNA(REGEXEXTRACT(D144, ""([^ ]+)$"")))"),"BUF")</f>
        <v>BUF</v>
      </c>
      <c r="C144" s="7">
        <f>Pts_PA*G144+Pts_PC*H144+Pts_PY*I144+Pts_PTD*J144+Pts_PI*K144+Pts_P2*L144+Pts_RA*M144+Pts_RY*N144+Pts_RTD*O144+Pts_R2*P144+Pts_Res*Q144+Pts_ReY*R144+Pts_ReTD*S144+Pts_Re2*T144+Pts_FL*U144+Pts_FTD*V144</f>
        <v>3.7</v>
      </c>
      <c r="D144" s="7" t="s">
        <v>309</v>
      </c>
      <c r="E144" s="8" t="s">
        <v>92</v>
      </c>
      <c r="F144" s="9">
        <v>3.0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1.0</v>
      </c>
      <c r="N144" s="7">
        <v>-1.0</v>
      </c>
      <c r="O144" s="7">
        <v>0.0</v>
      </c>
      <c r="P144" s="11">
        <v>0.0</v>
      </c>
      <c r="Q144" s="10">
        <v>1.0</v>
      </c>
      <c r="R144" s="7">
        <v>33.0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Dalton Kincaid</v>
      </c>
      <c r="B145" s="7" t="str">
        <f>IFERROR(__xludf.DUMMYFUNCTION("INDEX(IFNA(REGEXEXTRACT(D145, ""([^ ]+)$"")))"),"BUF")</f>
        <v>BUF</v>
      </c>
      <c r="C145" s="7">
        <f>Pts_PA*G145+Pts_PC*H145+Pts_PY*I145+Pts_PTD*J145+Pts_PI*K145+Pts_P2*L145+Pts_RA*M145+Pts_RY*N145+Pts_RTD*O145+Pts_R2*P145+Pts_Res*Q145+Pts_ReY*R145+Pts_ReTD*S145+Pts_Re2*T145+Pts_FL*U145+Pts_FTD*V145</f>
        <v>5.3</v>
      </c>
      <c r="D145" s="7" t="s">
        <v>250</v>
      </c>
      <c r="E145" s="10" t="s">
        <v>92</v>
      </c>
      <c r="F145" s="9">
        <v>3.0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4.0</v>
      </c>
      <c r="R145" s="7">
        <v>33.0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Cooper Kupp</v>
      </c>
      <c r="B146" s="7" t="str">
        <f>IFERROR(__xludf.DUMMYFUNCTION("INDEX(IFNA(REGEXEXTRACT(D146, ""([^ ]+)$"")))"),"LA")</f>
        <v>LA</v>
      </c>
      <c r="C146" s="7">
        <f>Pts_PA*G146+Pts_PC*H146+Pts_PY*I146+Pts_PTD*J146+Pts_PI*K146+Pts_P2*L146+Pts_RA*M146+Pts_RY*N146+Pts_RTD*O146+Pts_R2*P146+Pts_Res*Q146+Pts_ReY*R146+Pts_ReTD*S146+Pts_Re2*T146+Pts_FL*U146+Pts_FTD*V146</f>
        <v>5.7</v>
      </c>
      <c r="D146" s="7" t="s">
        <v>55</v>
      </c>
      <c r="E146" s="10" t="s">
        <v>359</v>
      </c>
      <c r="F146" s="9">
        <v>3.0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0.0</v>
      </c>
      <c r="N146" s="7">
        <v>0.0</v>
      </c>
      <c r="O146" s="7">
        <v>0.0</v>
      </c>
      <c r="P146" s="11">
        <v>0.0</v>
      </c>
      <c r="Q146" s="10">
        <v>4.0</v>
      </c>
      <c r="R146" s="7">
        <v>37.0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Adonai Mitchell</v>
      </c>
      <c r="B147" s="7" t="str">
        <f>IFERROR(__xludf.DUMMYFUNCTION("INDEX(IFNA(REGEXEXTRACT(D147, ""([^ ]+)$"")))"),"IND")</f>
        <v>IND</v>
      </c>
      <c r="C147" s="7">
        <f>Pts_PA*G147+Pts_PC*H147+Pts_PY*I147+Pts_PTD*J147+Pts_PI*K147+Pts_P2*L147+Pts_RA*M147+Pts_RY*N147+Pts_RTD*O147+Pts_R2*P147+Pts_Res*Q147+Pts_ReY*R147+Pts_ReTD*S147+Pts_Re2*T147+Pts_FL*U147+Pts_FTD*V147</f>
        <v>3.5</v>
      </c>
      <c r="D147" s="7" t="s">
        <v>314</v>
      </c>
      <c r="E147" s="8" t="s">
        <v>355</v>
      </c>
      <c r="F147" s="9">
        <v>3.0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1.0</v>
      </c>
      <c r="R147" s="7">
        <v>30.0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Rome Odunze</v>
      </c>
      <c r="B148" s="7" t="str">
        <f>IFERROR(__xludf.DUMMYFUNCTION("INDEX(IFNA(REGEXEXTRACT(D148, ""([^ ]+)$"")))"),"CHI")</f>
        <v>CHI</v>
      </c>
      <c r="C148" s="7">
        <f>Pts_PA*G148+Pts_PC*H148+Pts_PY*I148+Pts_PTD*J148+Pts_PI*K148+Pts_P2*L148+Pts_RA*M148+Pts_RY*N148+Pts_RTD*O148+Pts_R2*P148+Pts_Res*Q148+Pts_ReY*R148+Pts_ReTD*S148+Pts_Re2*T148+Pts_FL*U148+Pts_FTD*V148</f>
        <v>4.3</v>
      </c>
      <c r="D148" s="7" t="s">
        <v>261</v>
      </c>
      <c r="E148" s="10" t="s">
        <v>362</v>
      </c>
      <c r="F148" s="9">
        <v>3.0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0.0</v>
      </c>
      <c r="N148" s="7">
        <v>0.0</v>
      </c>
      <c r="O148" s="7">
        <v>0.0</v>
      </c>
      <c r="P148" s="11">
        <v>0.0</v>
      </c>
      <c r="Q148" s="10">
        <v>2.0</v>
      </c>
      <c r="R148" s="7">
        <v>33.0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Jayden Reed</v>
      </c>
      <c r="B149" s="7" t="str">
        <f>IFERROR(__xludf.DUMMYFUNCTION("INDEX(IFNA(REGEXEXTRACT(D149, ""([^ ]+)$"")))"),"GB")</f>
        <v>GB</v>
      </c>
      <c r="C149" s="7">
        <f>Pts_PA*G149+Pts_PC*H149+Pts_PY*I149+Pts_PTD*J149+Pts_PI*K149+Pts_P2*L149+Pts_RA*M149+Pts_RY*N149+Pts_RTD*O149+Pts_R2*P149+Pts_Res*Q149+Pts_ReY*R149+Pts_ReTD*S149+Pts_Re2*T149+Pts_FL*U149+Pts_FTD*V149</f>
        <v>5.6</v>
      </c>
      <c r="D149" s="7" t="s">
        <v>26</v>
      </c>
      <c r="E149" s="8" t="s">
        <v>352</v>
      </c>
      <c r="F149" s="9">
        <v>3.0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2.0</v>
      </c>
      <c r="N149" s="7">
        <v>37.0</v>
      </c>
      <c r="O149" s="7">
        <v>0.0</v>
      </c>
      <c r="P149" s="11">
        <v>0.0</v>
      </c>
      <c r="Q149" s="10">
        <v>2.0</v>
      </c>
      <c r="R149" s="7">
        <v>9.0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Darius Slayton</v>
      </c>
      <c r="B150" s="7" t="str">
        <f>IFERROR(__xludf.DUMMYFUNCTION("INDEX(IFNA(REGEXEXTRACT(D150, ""([^ ]+)$"")))"),"NYG")</f>
        <v>NYG</v>
      </c>
      <c r="C150" s="7">
        <f>Pts_PA*G150+Pts_PC*H150+Pts_PY*I150+Pts_PTD*J150+Pts_PI*K150+Pts_P2*L150+Pts_RA*M150+Pts_RY*N150+Pts_RTD*O150+Pts_R2*P150+Pts_Res*Q150+Pts_ReY*R150+Pts_ReTD*S150+Pts_Re2*T150+Pts_FL*U150+Pts_FTD*V150</f>
        <v>4.8</v>
      </c>
      <c r="D150" s="7" t="s">
        <v>223</v>
      </c>
      <c r="E150" s="8" t="s">
        <v>341</v>
      </c>
      <c r="F150" s="9">
        <v>3.0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3.0</v>
      </c>
      <c r="R150" s="7">
        <v>33.0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Tyjae Spears</v>
      </c>
      <c r="B151" s="7" t="str">
        <f>IFERROR(__xludf.DUMMYFUNCTION("INDEX(IFNA(REGEXEXTRACT(D151, ""([^ ]+)$"")))"),"TEN")</f>
        <v>TEN</v>
      </c>
      <c r="C151" s="7">
        <f>Pts_PA*G151+Pts_PC*H151+Pts_PY*I151+Pts_PTD*J151+Pts_PI*K151+Pts_P2*L151+Pts_RA*M151+Pts_RY*N151+Pts_RTD*O151+Pts_R2*P151+Pts_Res*Q151+Pts_ReY*R151+Pts_ReTD*S151+Pts_Re2*T151+Pts_FL*U151+Pts_FTD*V151</f>
        <v>4.1</v>
      </c>
      <c r="D151" s="7" t="s">
        <v>201</v>
      </c>
      <c r="E151" s="10" t="s">
        <v>42</v>
      </c>
      <c r="F151" s="9">
        <v>3.0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6.0</v>
      </c>
      <c r="N151" s="7">
        <v>20.0</v>
      </c>
      <c r="O151" s="7">
        <v>0.0</v>
      </c>
      <c r="P151" s="11">
        <v>0.0</v>
      </c>
      <c r="Q151" s="10">
        <v>2.0</v>
      </c>
      <c r="R151" s="7">
        <v>11.0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D'Andre Swift</v>
      </c>
      <c r="B152" s="7" t="str">
        <f>IFERROR(__xludf.DUMMYFUNCTION("INDEX(IFNA(REGEXEXTRACT(D152, ""([^ ]+)$"")))"),"CHI")</f>
        <v>CHI</v>
      </c>
      <c r="C152" s="7">
        <f>Pts_PA*G152+Pts_PC*H152+Pts_PY*I152+Pts_PTD*J152+Pts_PI*K152+Pts_P2*L152+Pts_RA*M152+Pts_RY*N152+Pts_RTD*O152+Pts_R2*P152+Pts_Res*Q152+Pts_ReY*R152+Pts_ReTD*S152+Pts_Re2*T152+Pts_FL*U152+Pts_FTD*V152</f>
        <v>6.2</v>
      </c>
      <c r="D152" s="7" t="s">
        <v>170</v>
      </c>
      <c r="E152" s="10" t="s">
        <v>362</v>
      </c>
      <c r="F152" s="9">
        <v>3.0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14.0</v>
      </c>
      <c r="N152" s="7">
        <v>18.0</v>
      </c>
      <c r="O152" s="7">
        <v>0.0</v>
      </c>
      <c r="P152" s="11">
        <v>0.0</v>
      </c>
      <c r="Q152" s="10">
        <v>4.0</v>
      </c>
      <c r="R152" s="7">
        <v>24.0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Skylar Thompson</v>
      </c>
      <c r="B153" s="7" t="str">
        <f>IFERROR(__xludf.DUMMYFUNCTION("INDEX(IFNA(REGEXEXTRACT(D153, ""([^ ]+)$"")))"),"MIA")</f>
        <v>MIA</v>
      </c>
      <c r="C153" s="7">
        <f>Pts_PA*G153+Pts_PC*H153+Pts_PY*I153+Pts_PTD*J153+Pts_PI*K153+Pts_P2*L153+Pts_RA*M153+Pts_RY*N153+Pts_RTD*O153+Pts_R2*P153+Pts_Res*Q153+Pts_ReY*R153+Pts_ReTD*S153+Pts_Re2*T153+Pts_FL*U153+Pts_FTD*V153</f>
        <v>3.6</v>
      </c>
      <c r="D153" s="7" t="s">
        <v>371</v>
      </c>
      <c r="E153" s="8" t="s">
        <v>342</v>
      </c>
      <c r="F153" s="9">
        <v>3.0</v>
      </c>
      <c r="G153" s="10">
        <v>14.0</v>
      </c>
      <c r="H153" s="7">
        <v>8.0</v>
      </c>
      <c r="I153" s="7">
        <v>80.0</v>
      </c>
      <c r="J153" s="7">
        <v>0.0</v>
      </c>
      <c r="K153" s="7">
        <v>0.0</v>
      </c>
      <c r="L153" s="11">
        <v>0.0</v>
      </c>
      <c r="M153" s="10">
        <v>1.0</v>
      </c>
      <c r="N153" s="7">
        <v>4.0</v>
      </c>
      <c r="O153" s="7">
        <v>0.0</v>
      </c>
      <c r="P153" s="11">
        <v>0.0</v>
      </c>
      <c r="Q153" s="10">
        <v>0.0</v>
      </c>
      <c r="R153" s="7">
        <v>0.0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Zamir White</v>
      </c>
      <c r="B154" s="7" t="str">
        <f>IFERROR(__xludf.DUMMYFUNCTION("INDEX(IFNA(REGEXEXTRACT(D154, ""([^ ]+)$"")))"),"LV")</f>
        <v>LV</v>
      </c>
      <c r="C154" s="7">
        <f>Pts_PA*G154+Pts_PC*H154+Pts_PY*I154+Pts_PTD*J154+Pts_PI*K154+Pts_P2*L154+Pts_RA*M154+Pts_RY*N154+Pts_RTD*O154+Pts_R2*P154+Pts_Res*Q154+Pts_ReY*R154+Pts_ReTD*S154+Pts_Re2*T154+Pts_FL*U154+Pts_FTD*V154</f>
        <v>5.3</v>
      </c>
      <c r="D154" s="7" t="s">
        <v>205</v>
      </c>
      <c r="E154" s="8" t="s">
        <v>347</v>
      </c>
      <c r="F154" s="9">
        <v>3.0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9.0</v>
      </c>
      <c r="N154" s="7">
        <v>24.0</v>
      </c>
      <c r="O154" s="7">
        <v>0.0</v>
      </c>
      <c r="P154" s="11">
        <v>0.0</v>
      </c>
      <c r="Q154" s="10">
        <v>3.0</v>
      </c>
      <c r="R154" s="7">
        <v>14.0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Jamaal Williams</v>
      </c>
      <c r="B155" s="7" t="str">
        <f>IFERROR(__xludf.DUMMYFUNCTION("INDEX(IFNA(REGEXEXTRACT(D155, ""([^ ]+)$"")))"),"NO")</f>
        <v>NO</v>
      </c>
      <c r="C155" s="7">
        <f>Pts_PA*G155+Pts_PC*H155+Pts_PY*I155+Pts_PTD*J155+Pts_PI*K155+Pts_P2*L155+Pts_RA*M155+Pts_RY*N155+Pts_RTD*O155+Pts_R2*P155+Pts_Res*Q155+Pts_ReY*R155+Pts_ReTD*S155+Pts_Re2*T155+Pts_FL*U155+Pts_FTD*V155</f>
        <v>3.9</v>
      </c>
      <c r="D155" s="7" t="s">
        <v>123</v>
      </c>
      <c r="E155" s="10" t="s">
        <v>338</v>
      </c>
      <c r="F155" s="9">
        <v>3.0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8.0</v>
      </c>
      <c r="N155" s="7">
        <v>39.0</v>
      </c>
      <c r="O155" s="7">
        <v>0.0</v>
      </c>
      <c r="P155" s="11">
        <v>0.0</v>
      </c>
      <c r="Q155" s="10">
        <v>0.0</v>
      </c>
      <c r="R155" s="7">
        <v>0.0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Michael Wilson</v>
      </c>
      <c r="B156" s="7" t="str">
        <f>IFERROR(__xludf.DUMMYFUNCTION("INDEX(IFNA(REGEXEXTRACT(D156, ""([^ ]+)$"")))"),"ARI")</f>
        <v>ARI</v>
      </c>
      <c r="C156" s="7">
        <f>Pts_PA*G156+Pts_PC*H156+Pts_PY*I156+Pts_PTD*J156+Pts_PI*K156+Pts_P2*L156+Pts_RA*M156+Pts_RY*N156+Pts_RTD*O156+Pts_R2*P156+Pts_Res*Q156+Pts_ReY*R156+Pts_ReTD*S156+Pts_Re2*T156+Pts_FL*U156+Pts_FTD*V156</f>
        <v>4.1</v>
      </c>
      <c r="D156" s="7" t="s">
        <v>159</v>
      </c>
      <c r="E156" s="10" t="s">
        <v>51</v>
      </c>
      <c r="F156" s="9">
        <v>3.0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2.0</v>
      </c>
      <c r="R156" s="7">
        <v>31.0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Cam Akers</v>
      </c>
      <c r="B157" s="7" t="str">
        <f>IFERROR(__xludf.DUMMYFUNCTION("INDEX(IFNA(REGEXEXTRACT(D157, ""([^ ]+)$"")))"),"MIN")</f>
        <v>MIN</v>
      </c>
      <c r="C157" s="7">
        <f>Pts_PA*G157+Pts_PC*H157+Pts_PY*I157+Pts_PTD*J157+Pts_PI*K157+Pts_P2*L157+Pts_RA*M157+Pts_RY*N157+Pts_RTD*O157+Pts_R2*P157+Pts_Res*Q157+Pts_ReY*R157+Pts_ReTD*S157+Pts_Re2*T157+Pts_FL*U157+Pts_FTD*V157</f>
        <v>2</v>
      </c>
      <c r="D157" s="7" t="s">
        <v>372</v>
      </c>
      <c r="E157" s="8" t="s">
        <v>362</v>
      </c>
      <c r="F157" s="9">
        <v>2.0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7.0</v>
      </c>
      <c r="N157" s="7">
        <v>32.0</v>
      </c>
      <c r="O157" s="7">
        <v>0.0</v>
      </c>
      <c r="P157" s="11">
        <v>0.0</v>
      </c>
      <c r="Q157" s="10">
        <v>1.0</v>
      </c>
      <c r="R157" s="7">
        <v>3.0</v>
      </c>
      <c r="S157" s="7">
        <v>0.0</v>
      </c>
      <c r="T157" s="11">
        <v>0.0</v>
      </c>
      <c r="U157" s="10">
        <v>1.0</v>
      </c>
      <c r="V157" s="11">
        <v>0.0</v>
      </c>
    </row>
    <row r="158">
      <c r="A158" s="7" t="str">
        <f t="shared" si="1"/>
        <v>Mo Alie-Cox</v>
      </c>
      <c r="B158" s="7" t="str">
        <f>IFERROR(__xludf.DUMMYFUNCTION("INDEX(IFNA(REGEXEXTRACT(D158, ""([^ ]+)$"")))"),"IND")</f>
        <v>IND</v>
      </c>
      <c r="C158" s="7">
        <f>Pts_PA*G158+Pts_PC*H158+Pts_PY*I158+Pts_PTD*J158+Pts_PI*K158+Pts_P2*L158+Pts_RA*M158+Pts_RY*N158+Pts_RTD*O158+Pts_R2*P158+Pts_Res*Q158+Pts_ReY*R158+Pts_ReTD*S158+Pts_Re2*T158+Pts_FL*U158+Pts_FTD*V158</f>
        <v>2.7</v>
      </c>
      <c r="D158" s="7" t="s">
        <v>373</v>
      </c>
      <c r="E158" s="8" t="s">
        <v>355</v>
      </c>
      <c r="F158" s="9">
        <v>2.0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0.0</v>
      </c>
      <c r="N158" s="7">
        <v>0.0</v>
      </c>
      <c r="O158" s="7">
        <v>0.0</v>
      </c>
      <c r="P158" s="11">
        <v>0.0</v>
      </c>
      <c r="Q158" s="10">
        <v>1.0</v>
      </c>
      <c r="R158" s="7">
        <v>22.0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David Bell</v>
      </c>
      <c r="B159" s="7" t="str">
        <f>IFERROR(__xludf.DUMMYFUNCTION("INDEX(IFNA(REGEXEXTRACT(D159, ""([^ ]+)$"")))"),"CLE")</f>
        <v>CLE</v>
      </c>
      <c r="C159" s="7">
        <f>Pts_PA*G159+Pts_PC*H159+Pts_PY*I159+Pts_PTD*J159+Pts_PI*K159+Pts_P2*L159+Pts_RA*M159+Pts_RY*N159+Pts_RTD*O159+Pts_R2*P159+Pts_Res*Q159+Pts_ReY*R159+Pts_ReTD*S159+Pts_Re2*T159+Pts_FL*U159+Pts_FTD*V159</f>
        <v>4.2</v>
      </c>
      <c r="D159" s="7" t="s">
        <v>374</v>
      </c>
      <c r="E159" s="8" t="s">
        <v>351</v>
      </c>
      <c r="F159" s="9">
        <v>2.0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0.0</v>
      </c>
      <c r="N159" s="7">
        <v>0.0</v>
      </c>
      <c r="O159" s="7">
        <v>0.0</v>
      </c>
      <c r="P159" s="11">
        <v>0.0</v>
      </c>
      <c r="Q159" s="10">
        <v>3.0</v>
      </c>
      <c r="R159" s="7">
        <v>27.0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Tyler Boyd</v>
      </c>
      <c r="B160" s="7" t="str">
        <f>IFERROR(__xludf.DUMMYFUNCTION("INDEX(IFNA(REGEXEXTRACT(D160, ""([^ ]+)$"")))"),"TEN")</f>
        <v>TEN</v>
      </c>
      <c r="C160" s="7">
        <f>Pts_PA*G160+Pts_PC*H160+Pts_PY*I160+Pts_PTD*J160+Pts_PI*K160+Pts_P2*L160+Pts_RA*M160+Pts_RY*N160+Pts_RTD*O160+Pts_R2*P160+Pts_Res*Q160+Pts_ReY*R160+Pts_ReTD*S160+Pts_Re2*T160+Pts_FL*U160+Pts_FTD*V160</f>
        <v>3.6</v>
      </c>
      <c r="D160" s="7" t="s">
        <v>231</v>
      </c>
      <c r="E160" s="10" t="s">
        <v>42</v>
      </c>
      <c r="F160" s="9">
        <v>2.0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2.0</v>
      </c>
      <c r="R160" s="7">
        <v>26.0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Blake Corum</v>
      </c>
      <c r="B161" s="7" t="str">
        <f>IFERROR(__xludf.DUMMYFUNCTION("INDEX(IFNA(REGEXEXTRACT(D161, ""([^ ]+)$"")))"),"LA")</f>
        <v>LA</v>
      </c>
      <c r="C161" s="7">
        <f>Pts_PA*G161+Pts_PC*H161+Pts_PY*I161+Pts_PTD*J161+Pts_PI*K161+Pts_P2*L161+Pts_RA*M161+Pts_RY*N161+Pts_RTD*O161+Pts_R2*P161+Pts_Res*Q161+Pts_ReY*R161+Pts_ReTD*S161+Pts_Re2*T161+Pts_FL*U161+Pts_FTD*V161</f>
        <v>2.8</v>
      </c>
      <c r="D161" s="7" t="s">
        <v>375</v>
      </c>
      <c r="E161" s="10" t="s">
        <v>359</v>
      </c>
      <c r="F161" s="9">
        <v>2.0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8.0</v>
      </c>
      <c r="N161" s="7">
        <v>28.0</v>
      </c>
      <c r="O161" s="7">
        <v>0.0</v>
      </c>
      <c r="P161" s="11">
        <v>0.0</v>
      </c>
      <c r="Q161" s="10">
        <v>0.0</v>
      </c>
      <c r="R161" s="7">
        <v>0.0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Britain Covey</v>
      </c>
      <c r="B162" s="7" t="str">
        <f>IFERROR(__xludf.DUMMYFUNCTION("INDEX(IFNA(REGEXEXTRACT(D162, ""([^ ]+)$"")))"),"PHI")</f>
        <v>PHI</v>
      </c>
      <c r="C162" s="7">
        <f>Pts_PA*G162+Pts_PC*H162+Pts_PY*I162+Pts_PTD*J162+Pts_PI*K162+Pts_P2*L162+Pts_RA*M162+Pts_RY*N162+Pts_RTD*O162+Pts_R2*P162+Pts_Res*Q162+Pts_ReY*R162+Pts_ReTD*S162+Pts_Re2*T162+Pts_FL*U162+Pts_FTD*V162</f>
        <v>5.3</v>
      </c>
      <c r="D162" s="7" t="s">
        <v>376</v>
      </c>
      <c r="E162" s="10" t="s">
        <v>339</v>
      </c>
      <c r="F162" s="9">
        <v>2.0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0.0</v>
      </c>
      <c r="N162" s="7">
        <v>0.0</v>
      </c>
      <c r="O162" s="7">
        <v>0.0</v>
      </c>
      <c r="P162" s="11">
        <v>0.0</v>
      </c>
      <c r="Q162" s="10">
        <v>6.0</v>
      </c>
      <c r="R162" s="7">
        <v>23.0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Re'Mahn Davis</v>
      </c>
      <c r="B163" s="7" t="str">
        <f>IFERROR(__xludf.DUMMYFUNCTION("INDEX(IFNA(REGEXEXTRACT(D163, ""([^ ]+)$"")))"),"BUF")</f>
        <v>BUF</v>
      </c>
      <c r="C163" s="7">
        <f>Pts_PA*G163+Pts_PC*H163+Pts_PY*I163+Pts_PTD*J163+Pts_PI*K163+Pts_P2*L163+Pts_RA*M163+Pts_RY*N163+Pts_RTD*O163+Pts_R2*P163+Pts_Res*Q163+Pts_ReY*R163+Pts_ReTD*S163+Pts_Re2*T163+Pts_FL*U163+Pts_FTD*V163</f>
        <v>3.3</v>
      </c>
      <c r="D163" s="7" t="s">
        <v>211</v>
      </c>
      <c r="E163" s="8" t="s">
        <v>92</v>
      </c>
      <c r="F163" s="9">
        <v>2.0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9.0</v>
      </c>
      <c r="N163" s="7">
        <v>29.0</v>
      </c>
      <c r="O163" s="7">
        <v>0.0</v>
      </c>
      <c r="P163" s="11">
        <v>0.0</v>
      </c>
      <c r="Q163" s="10">
        <v>1.0</v>
      </c>
      <c r="R163" s="7">
        <v>-1.0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Will Dissly</v>
      </c>
      <c r="B164" s="7" t="str">
        <f>IFERROR(__xludf.DUMMYFUNCTION("INDEX(IFNA(REGEXEXTRACT(D164, ""([^ ]+)$"")))"),"LAC")</f>
        <v>LAC</v>
      </c>
      <c r="C164" s="7">
        <f>Pts_PA*G164+Pts_PC*H164+Pts_PY*I164+Pts_PTD*J164+Pts_PI*K164+Pts_P2*L164+Pts_RA*M164+Pts_RY*N164+Pts_RTD*O164+Pts_R2*P164+Pts_Res*Q164+Pts_ReY*R164+Pts_ReTD*S164+Pts_Re2*T164+Pts_FL*U164+Pts_FTD*V164</f>
        <v>4.4</v>
      </c>
      <c r="D164" s="7" t="s">
        <v>235</v>
      </c>
      <c r="E164" s="8" t="s">
        <v>344</v>
      </c>
      <c r="F164" s="9">
        <v>2.0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0.0</v>
      </c>
      <c r="N164" s="7">
        <v>0.0</v>
      </c>
      <c r="O164" s="7">
        <v>0.0</v>
      </c>
      <c r="P164" s="11">
        <v>0.0</v>
      </c>
      <c r="Q164" s="10">
        <v>3.0</v>
      </c>
      <c r="R164" s="7">
        <v>29.0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Ezekiel Elliott</v>
      </c>
      <c r="B165" s="7" t="str">
        <f>IFERROR(__xludf.DUMMYFUNCTION("INDEX(IFNA(REGEXEXTRACT(D165, ""([^ ]+)$"")))"),"LAC")</f>
        <v>LAC</v>
      </c>
      <c r="C165" s="7">
        <f>Pts_PA*G165+Pts_PC*H165+Pts_PY*I165+Pts_PTD*J165+Pts_PI*K165+Pts_P2*L165+Pts_RA*M165+Pts_RY*N165+Pts_RTD*O165+Pts_R2*P165+Pts_Res*Q165+Pts_ReY*R165+Pts_ReTD*S165+Pts_Re2*T165+Pts_FL*U165+Pts_FTD*V165</f>
        <v>4.2</v>
      </c>
      <c r="D165" s="7" t="s">
        <v>106</v>
      </c>
      <c r="E165" s="8" t="s">
        <v>338</v>
      </c>
      <c r="F165" s="9">
        <v>2.0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6.0</v>
      </c>
      <c r="N165" s="7">
        <v>16.0</v>
      </c>
      <c r="O165" s="7">
        <v>0.0</v>
      </c>
      <c r="P165" s="11">
        <v>0.0</v>
      </c>
      <c r="Q165" s="10">
        <v>2.0</v>
      </c>
      <c r="R165" s="7">
        <v>16.0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Mar'Keise Irving</v>
      </c>
      <c r="B166" s="7" t="str">
        <f>IFERROR(__xludf.DUMMYFUNCTION("INDEX(IFNA(REGEXEXTRACT(D166, ""([^ ]+)$"")))"),"TB")</f>
        <v>TB</v>
      </c>
      <c r="C166" s="7">
        <f>Pts_PA*G166+Pts_PC*H166+Pts_PY*I166+Pts_PTD*J166+Pts_PI*K166+Pts_P2*L166+Pts_RA*M166+Pts_RY*N166+Pts_RTD*O166+Pts_R2*P166+Pts_Res*Q166+Pts_ReY*R166+Pts_ReTD*S166+Pts_Re2*T166+Pts_FL*U166+Pts_FTD*V166</f>
        <v>2.2</v>
      </c>
      <c r="D166" s="7" t="s">
        <v>143</v>
      </c>
      <c r="E166" s="10" t="s">
        <v>56</v>
      </c>
      <c r="F166" s="9">
        <v>2.0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7.0</v>
      </c>
      <c r="N166" s="7">
        <v>22.0</v>
      </c>
      <c r="O166" s="7">
        <v>0.0</v>
      </c>
      <c r="P166" s="11">
        <v>0.0</v>
      </c>
      <c r="Q166" s="10">
        <v>0.0</v>
      </c>
      <c r="R166" s="7">
        <v>0.0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D'Ernest Johnson</v>
      </c>
      <c r="B167" s="7" t="str">
        <f>IFERROR(__xludf.DUMMYFUNCTION("INDEX(IFNA(REGEXEXTRACT(D167, ""([^ ]+)$"")))"),"JAX")</f>
        <v>JAX</v>
      </c>
      <c r="C167" s="7">
        <f>Pts_PA*G167+Pts_PC*H167+Pts_PY*I167+Pts_PTD*J167+Pts_PI*K167+Pts_P2*L167+Pts_RA*M167+Pts_RY*N167+Pts_RTD*O167+Pts_R2*P167+Pts_Res*Q167+Pts_ReY*R167+Pts_ReTD*S167+Pts_Re2*T167+Pts_FL*U167+Pts_FTD*V167</f>
        <v>2.6</v>
      </c>
      <c r="D167" s="7" t="s">
        <v>377</v>
      </c>
      <c r="E167" s="8" t="s">
        <v>357</v>
      </c>
      <c r="F167" s="9">
        <v>2.0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5.0</v>
      </c>
      <c r="N167" s="7">
        <v>26.0</v>
      </c>
      <c r="O167" s="7">
        <v>0.0</v>
      </c>
      <c r="P167" s="11">
        <v>0.0</v>
      </c>
      <c r="Q167" s="10">
        <v>0.0</v>
      </c>
      <c r="R167" s="7">
        <v>0.0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Tyler Johnson</v>
      </c>
      <c r="B168" s="7" t="str">
        <f>IFERROR(__xludf.DUMMYFUNCTION("INDEX(IFNA(REGEXEXTRACT(D168, ""([^ ]+)$"")))"),"LA")</f>
        <v>LA</v>
      </c>
      <c r="C168" s="7">
        <f>Pts_PA*G168+Pts_PC*H168+Pts_PY*I168+Pts_PTD*J168+Pts_PI*K168+Pts_P2*L168+Pts_RA*M168+Pts_RY*N168+Pts_RTD*O168+Pts_R2*P168+Pts_Res*Q168+Pts_ReY*R168+Pts_ReTD*S168+Pts_Re2*T168+Pts_FL*U168+Pts_FTD*V168</f>
        <v>3</v>
      </c>
      <c r="D168" s="7" t="s">
        <v>144</v>
      </c>
      <c r="E168" s="8" t="s">
        <v>359</v>
      </c>
      <c r="F168" s="9">
        <v>2.0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0.0</v>
      </c>
      <c r="N168" s="7">
        <v>0.0</v>
      </c>
      <c r="O168" s="7">
        <v>0.0</v>
      </c>
      <c r="P168" s="11">
        <v>0.0</v>
      </c>
      <c r="Q168" s="10">
        <v>2.0</v>
      </c>
      <c r="R168" s="7">
        <v>20.0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Cole Kmet</v>
      </c>
      <c r="B169" s="7" t="str">
        <f>IFERROR(__xludf.DUMMYFUNCTION("INDEX(IFNA(REGEXEXTRACT(D169, ""([^ ]+)$"")))"),"CHI")</f>
        <v>CHI</v>
      </c>
      <c r="C169" s="7">
        <f>Pts_PA*G169+Pts_PC*H169+Pts_PY*I169+Pts_PTD*J169+Pts_PI*K169+Pts_P2*L169+Pts_RA*M169+Pts_RY*N169+Pts_RTD*O169+Pts_R2*P169+Pts_Res*Q169+Pts_ReY*R169+Pts_ReTD*S169+Pts_Re2*T169+Pts_FL*U169+Pts_FTD*V169</f>
        <v>4.7</v>
      </c>
      <c r="D169" s="7" t="s">
        <v>312</v>
      </c>
      <c r="E169" s="10" t="s">
        <v>362</v>
      </c>
      <c r="F169" s="9">
        <v>2.0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0.0</v>
      </c>
      <c r="N169" s="7">
        <v>0.0</v>
      </c>
      <c r="O169" s="7">
        <v>0.0</v>
      </c>
      <c r="P169" s="11">
        <v>0.0</v>
      </c>
      <c r="Q169" s="10">
        <v>4.0</v>
      </c>
      <c r="R169" s="7">
        <v>27.0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Isaiah Likely</v>
      </c>
      <c r="B170" s="7" t="str">
        <f>IFERROR(__xludf.DUMMYFUNCTION("INDEX(IFNA(REGEXEXTRACT(D170, ""([^ ]+)$"")))"),"BAL")</f>
        <v>BAL</v>
      </c>
      <c r="C170" s="7">
        <f>Pts_PA*G170+Pts_PC*H170+Pts_PY*I170+Pts_PTD*J170+Pts_PI*K170+Pts_P2*L170+Pts_RA*M170+Pts_RY*N170+Pts_RTD*O170+Pts_R2*P170+Pts_Res*Q170+Pts_ReY*R170+Pts_ReTD*S170+Pts_Re2*T170+Pts_FL*U170+Pts_FTD*V170</f>
        <v>3.6</v>
      </c>
      <c r="D170" s="7" t="s">
        <v>63</v>
      </c>
      <c r="E170" s="10" t="s">
        <v>46</v>
      </c>
      <c r="F170" s="9">
        <v>2.0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0.0</v>
      </c>
      <c r="N170" s="7">
        <v>0.0</v>
      </c>
      <c r="O170" s="7">
        <v>0.0</v>
      </c>
      <c r="P170" s="11">
        <v>0.0</v>
      </c>
      <c r="Q170" s="10">
        <v>2.0</v>
      </c>
      <c r="R170" s="7">
        <v>26.0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Ladd McConkey</v>
      </c>
      <c r="B171" s="7" t="str">
        <f>IFERROR(__xludf.DUMMYFUNCTION("INDEX(IFNA(REGEXEXTRACT(D171, ""([^ ]+)$"")))"),"LAC")</f>
        <v>LAC</v>
      </c>
      <c r="C171" s="7">
        <f>Pts_PA*G171+Pts_PC*H171+Pts_PY*I171+Pts_PTD*J171+Pts_PI*K171+Pts_P2*L171+Pts_RA*M171+Pts_RY*N171+Pts_RTD*O171+Pts_R2*P171+Pts_Res*Q171+Pts_ReY*R171+Pts_ReTD*S171+Pts_Re2*T171+Pts_FL*U171+Pts_FTD*V171</f>
        <v>3.6</v>
      </c>
      <c r="D171" s="7" t="s">
        <v>126</v>
      </c>
      <c r="E171" s="10" t="s">
        <v>344</v>
      </c>
      <c r="F171" s="9">
        <v>2.0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0.0</v>
      </c>
      <c r="N171" s="7">
        <v>0.0</v>
      </c>
      <c r="O171" s="7">
        <v>0.0</v>
      </c>
      <c r="P171" s="11">
        <v>0.0</v>
      </c>
      <c r="Q171" s="10">
        <v>2.0</v>
      </c>
      <c r="R171" s="7">
        <v>26.0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Terry McLaurin</v>
      </c>
      <c r="B172" s="7" t="str">
        <f>IFERROR(__xludf.DUMMYFUNCTION("INDEX(IFNA(REGEXEXTRACT(D172, ""([^ ]+)$"")))"),"WAS")</f>
        <v>WAS</v>
      </c>
      <c r="C172" s="7">
        <f>Pts_PA*G172+Pts_PC*H172+Pts_PY*I172+Pts_PTD*J172+Pts_PI*K172+Pts_P2*L172+Pts_RA*M172+Pts_RY*N172+Pts_RTD*O172+Pts_R2*P172+Pts_Res*Q172+Pts_ReY*R172+Pts_ReTD*S172+Pts_Re2*T172+Pts_FL*U172+Pts_FTD*V172</f>
        <v>5.2</v>
      </c>
      <c r="D172" s="7" t="s">
        <v>255</v>
      </c>
      <c r="E172" s="8" t="s">
        <v>354</v>
      </c>
      <c r="F172" s="9">
        <v>2.0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6.0</v>
      </c>
      <c r="R172" s="7">
        <v>22.0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Jalen McMillan</v>
      </c>
      <c r="B173" s="7" t="str">
        <f>IFERROR(__xludf.DUMMYFUNCTION("INDEX(IFNA(REGEXEXTRACT(D173, ""([^ ]+)$"")))"),"TB")</f>
        <v>TB</v>
      </c>
      <c r="C173" s="7">
        <f>Pts_PA*G173+Pts_PC*H173+Pts_PY*I173+Pts_PTD*J173+Pts_PI*K173+Pts_P2*L173+Pts_RA*M173+Pts_RY*N173+Pts_RTD*O173+Pts_R2*P173+Pts_Res*Q173+Pts_ReY*R173+Pts_ReTD*S173+Pts_Re2*T173+Pts_FL*U173+Pts_FTD*V173</f>
        <v>2.6</v>
      </c>
      <c r="D173" s="7" t="s">
        <v>127</v>
      </c>
      <c r="E173" s="8" t="s">
        <v>56</v>
      </c>
      <c r="F173" s="9">
        <v>2.0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1.0</v>
      </c>
      <c r="R173" s="7">
        <v>21.0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Jakobi Meyers</v>
      </c>
      <c r="B174" s="7" t="str">
        <f>IFERROR(__xludf.DUMMYFUNCTION("INDEX(IFNA(REGEXEXTRACT(D174, ""([^ ]+)$"")))"),"LV")</f>
        <v>LV</v>
      </c>
      <c r="C174" s="7">
        <f>Pts_PA*G174+Pts_PC*H174+Pts_PY*I174+Pts_PTD*J174+Pts_PI*K174+Pts_P2*L174+Pts_RA*M174+Pts_RY*N174+Pts_RTD*O174+Pts_R2*P174+Pts_Res*Q174+Pts_ReY*R174+Pts_ReTD*S174+Pts_Re2*T174+Pts_FL*U174+Pts_FTD*V174</f>
        <v>4.9</v>
      </c>
      <c r="D174" s="7" t="s">
        <v>153</v>
      </c>
      <c r="E174" s="10" t="s">
        <v>347</v>
      </c>
      <c r="F174" s="9">
        <v>2.0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4.0</v>
      </c>
      <c r="R174" s="7">
        <v>29.0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Dare Ogunbowale</v>
      </c>
      <c r="B175" s="7" t="str">
        <f>IFERROR(__xludf.DUMMYFUNCTION("INDEX(IFNA(REGEXEXTRACT(D175, ""([^ ]+)$"")))"),"HOU")</f>
        <v>HOU</v>
      </c>
      <c r="C175" s="7">
        <f>Pts_PA*G175+Pts_PC*H175+Pts_PY*I175+Pts_PTD*J175+Pts_PI*K175+Pts_P2*L175+Pts_RA*M175+Pts_RY*N175+Pts_RTD*O175+Pts_R2*P175+Pts_Res*Q175+Pts_ReY*R175+Pts_ReTD*S175+Pts_Re2*T175+Pts_FL*U175+Pts_FTD*V175</f>
        <v>3.3</v>
      </c>
      <c r="D175" s="7" t="s">
        <v>316</v>
      </c>
      <c r="E175" s="10" t="s">
        <v>343</v>
      </c>
      <c r="F175" s="9">
        <v>2.0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2.0</v>
      </c>
      <c r="N175" s="7">
        <v>3.0</v>
      </c>
      <c r="O175" s="7">
        <v>0.0</v>
      </c>
      <c r="P175" s="11">
        <v>0.0</v>
      </c>
      <c r="Q175" s="10">
        <v>2.0</v>
      </c>
      <c r="R175" s="7">
        <v>20.0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George Pickens</v>
      </c>
      <c r="B176" s="7" t="str">
        <f>IFERROR(__xludf.DUMMYFUNCTION("INDEX(IFNA(REGEXEXTRACT(D176, ""([^ ]+)$"")))"),"PIT")</f>
        <v>PIT</v>
      </c>
      <c r="C176" s="7">
        <f>Pts_PA*G176+Pts_PC*H176+Pts_PY*I176+Pts_PTD*J176+Pts_PI*K176+Pts_P2*L176+Pts_RA*M176+Pts_RY*N176+Pts_RTD*O176+Pts_R2*P176+Pts_Res*Q176+Pts_ReY*R176+Pts_ReTD*S176+Pts_Re2*T176+Pts_FL*U176+Pts_FTD*V176</f>
        <v>3.9</v>
      </c>
      <c r="D176" s="7" t="s">
        <v>136</v>
      </c>
      <c r="E176" s="8" t="s">
        <v>356</v>
      </c>
      <c r="F176" s="9">
        <v>2.0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2.0</v>
      </c>
      <c r="R176" s="7">
        <v>29.0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Michael Pittman</v>
      </c>
      <c r="B177" s="7" t="str">
        <f>IFERROR(__xludf.DUMMYFUNCTION("INDEX(IFNA(REGEXEXTRACT(D177, ""([^ ]+)$"")))"),"IND")</f>
        <v>IND</v>
      </c>
      <c r="C177" s="7">
        <f>Pts_PA*G177+Pts_PC*H177+Pts_PY*I177+Pts_PTD*J177+Pts_PI*K177+Pts_P2*L177+Pts_RA*M177+Pts_RY*N177+Pts_RTD*O177+Pts_R2*P177+Pts_Res*Q177+Pts_ReY*R177+Pts_ReTD*S177+Pts_Re2*T177+Pts_FL*U177+Pts_FTD*V177</f>
        <v>3.6</v>
      </c>
      <c r="D177" s="7" t="s">
        <v>200</v>
      </c>
      <c r="E177" s="10" t="s">
        <v>355</v>
      </c>
      <c r="F177" s="9">
        <v>2.0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3.0</v>
      </c>
      <c r="R177" s="7">
        <v>21.0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Kyle Pitts</v>
      </c>
      <c r="B178" s="7" t="str">
        <f>IFERROR(__xludf.DUMMYFUNCTION("INDEX(IFNA(REGEXEXTRACT(D178, ""([^ ]+)$"")))"),"ATL")</f>
        <v>ATL</v>
      </c>
      <c r="C178" s="7">
        <f>Pts_PA*G178+Pts_PC*H178+Pts_PY*I178+Pts_PTD*J178+Pts_PI*K178+Pts_P2*L178+Pts_RA*M178+Pts_RY*N178+Pts_RTD*O178+Pts_R2*P178+Pts_Res*Q178+Pts_ReY*R178+Pts_ReTD*S178+Pts_Re2*T178+Pts_FL*U178+Pts_FTD*V178</f>
        <v>3.5</v>
      </c>
      <c r="D178" s="7" t="s">
        <v>137</v>
      </c>
      <c r="E178" s="10" t="s">
        <v>27</v>
      </c>
      <c r="F178" s="9">
        <v>2.0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0.0</v>
      </c>
      <c r="N178" s="7">
        <v>0.0</v>
      </c>
      <c r="O178" s="7">
        <v>0.0</v>
      </c>
      <c r="P178" s="11">
        <v>0.0</v>
      </c>
      <c r="Q178" s="10">
        <v>3.0</v>
      </c>
      <c r="R178" s="7">
        <v>20.0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Kalif Raymond</v>
      </c>
      <c r="B179" s="7" t="str">
        <f>IFERROR(__xludf.DUMMYFUNCTION("INDEX(IFNA(REGEXEXTRACT(D179, ""([^ ]+)$"")))"),"DET")</f>
        <v>DET</v>
      </c>
      <c r="C179" s="7">
        <f>Pts_PA*G179+Pts_PC*H179+Pts_PY*I179+Pts_PTD*J179+Pts_PI*K179+Pts_P2*L179+Pts_RA*M179+Pts_RY*N179+Pts_RTD*O179+Pts_R2*P179+Pts_Res*Q179+Pts_ReY*R179+Pts_ReTD*S179+Pts_Re2*T179+Pts_FL*U179+Pts_FTD*V179</f>
        <v>4.2</v>
      </c>
      <c r="D179" s="7" t="s">
        <v>268</v>
      </c>
      <c r="E179" s="8" t="s">
        <v>358</v>
      </c>
      <c r="F179" s="9">
        <v>2.0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3.0</v>
      </c>
      <c r="R179" s="7">
        <v>27.0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Drew Sample</v>
      </c>
      <c r="B180" s="7" t="str">
        <f>IFERROR(__xludf.DUMMYFUNCTION("INDEX(IFNA(REGEXEXTRACT(D180, ""([^ ]+)$"")))"),"CIN")</f>
        <v>CIN</v>
      </c>
      <c r="C180" s="7">
        <f>Pts_PA*G180+Pts_PC*H180+Pts_PY*I180+Pts_PTD*J180+Pts_PI*K180+Pts_P2*L180+Pts_RA*M180+Pts_RY*N180+Pts_RTD*O180+Pts_R2*P180+Pts_Res*Q180+Pts_ReY*R180+Pts_ReTD*S180+Pts_Re2*T180+Pts_FL*U180+Pts_FTD*V180</f>
        <v>4.3</v>
      </c>
      <c r="D180" s="7" t="s">
        <v>378</v>
      </c>
      <c r="E180" s="8" t="s">
        <v>33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0.0</v>
      </c>
      <c r="N180" s="7">
        <v>0.0</v>
      </c>
      <c r="O180" s="7">
        <v>0.0</v>
      </c>
      <c r="P180" s="11">
        <v>0.0</v>
      </c>
      <c r="Q180" s="10">
        <v>3.0</v>
      </c>
      <c r="R180" s="7">
        <v>28.0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Miles Sanders</v>
      </c>
      <c r="B181" s="7" t="str">
        <f>IFERROR(__xludf.DUMMYFUNCTION("INDEX(IFNA(REGEXEXTRACT(D181, ""([^ ]+)$"")))"),"CAR")</f>
        <v>CAR</v>
      </c>
      <c r="C181" s="7">
        <f>Pts_PA*G181+Pts_PC*H181+Pts_PY*I181+Pts_PTD*J181+Pts_PI*K181+Pts_P2*L181+Pts_RA*M181+Pts_RY*N181+Pts_RTD*O181+Pts_R2*P181+Pts_Res*Q181+Pts_ReY*R181+Pts_ReTD*S181+Pts_Re2*T181+Pts_FL*U181+Pts_FTD*V181</f>
        <v>4</v>
      </c>
      <c r="D181" s="7" t="s">
        <v>222</v>
      </c>
      <c r="E181" s="10" t="s">
        <v>361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7.0</v>
      </c>
      <c r="N181" s="7">
        <v>20.0</v>
      </c>
      <c r="O181" s="7">
        <v>0.0</v>
      </c>
      <c r="P181" s="11">
        <v>0.0</v>
      </c>
      <c r="Q181" s="10">
        <v>3.0</v>
      </c>
      <c r="R181" s="7">
        <v>5.0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Eric Saubert</v>
      </c>
      <c r="B182" s="7" t="str">
        <f>IFERROR(__xludf.DUMMYFUNCTION("INDEX(IFNA(REGEXEXTRACT(D182, ""([^ ]+)$"")))"),"SF")</f>
        <v>SF</v>
      </c>
      <c r="C182" s="7">
        <f>Pts_PA*G182+Pts_PC*H182+Pts_PY*I182+Pts_PTD*J182+Pts_PI*K182+Pts_P2*L182+Pts_RA*M182+Pts_RY*N182+Pts_RTD*O182+Pts_R2*P182+Pts_Res*Q182+Pts_ReY*R182+Pts_ReTD*S182+Pts_Re2*T182+Pts_FL*U182+Pts_FTD*V182</f>
        <v>3.6</v>
      </c>
      <c r="D182" s="7" t="s">
        <v>379</v>
      </c>
      <c r="E182" s="8" t="s">
        <v>349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2.0</v>
      </c>
      <c r="R182" s="7">
        <v>26.0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Dalton Schultz</v>
      </c>
      <c r="B183" s="7" t="str">
        <f>IFERROR(__xludf.DUMMYFUNCTION("INDEX(IFNA(REGEXEXTRACT(D183, ""([^ ]+)$"")))"),"HOU")</f>
        <v>HOU</v>
      </c>
      <c r="C183" s="7">
        <f>Pts_PA*G183+Pts_PC*H183+Pts_PY*I183+Pts_PTD*J183+Pts_PI*K183+Pts_P2*L183+Pts_RA*M183+Pts_RY*N183+Pts_RTD*O183+Pts_R2*P183+Pts_Res*Q183+Pts_ReY*R183+Pts_ReTD*S183+Pts_Re2*T183+Pts_FL*U183+Pts_FTD*V183</f>
        <v>3.1</v>
      </c>
      <c r="D183" s="7" t="s">
        <v>271</v>
      </c>
      <c r="E183" s="10" t="s">
        <v>343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0.0</v>
      </c>
      <c r="N183" s="7">
        <v>0.0</v>
      </c>
      <c r="O183" s="7">
        <v>0.0</v>
      </c>
      <c r="P183" s="11">
        <v>0.0</v>
      </c>
      <c r="Q183" s="10">
        <v>2.0</v>
      </c>
      <c r="R183" s="7">
        <v>21.0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Courtland Sutton</v>
      </c>
      <c r="B184" s="7" t="str">
        <f>IFERROR(__xludf.DUMMYFUNCTION("INDEX(IFNA(REGEXEXTRACT(D184, ""([^ ]+)$"")))"),"DEN")</f>
        <v>DEN</v>
      </c>
      <c r="C184" s="7">
        <f>Pts_PA*G184+Pts_PC*H184+Pts_PY*I184+Pts_PTD*J184+Pts_PI*K184+Pts_P2*L184+Pts_RA*M184+Pts_RY*N184+Pts_RTD*O184+Pts_R2*P184+Pts_Res*Q184+Pts_ReY*R184+Pts_ReTD*S184+Pts_Re2*T184+Pts_FL*U184+Pts_FTD*V184</f>
        <v>3.1</v>
      </c>
      <c r="D184" s="7" t="s">
        <v>203</v>
      </c>
      <c r="E184" s="10" t="s">
        <v>116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0.0</v>
      </c>
      <c r="N184" s="7">
        <v>0.0</v>
      </c>
      <c r="O184" s="7">
        <v>0.0</v>
      </c>
      <c r="P184" s="11">
        <v>0.0</v>
      </c>
      <c r="Q184" s="10">
        <v>1.0</v>
      </c>
      <c r="R184" s="7">
        <v>26.0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Adam Thielen</v>
      </c>
      <c r="B185" s="7" t="str">
        <f>IFERROR(__xludf.DUMMYFUNCTION("INDEX(IFNA(REGEXEXTRACT(D185, ""([^ ]+)$"")))"),"CAR")</f>
        <v>CAR</v>
      </c>
      <c r="C185" s="7">
        <f>Pts_PA*G185+Pts_PC*H185+Pts_PY*I185+Pts_PTD*J185+Pts_PI*K185+Pts_P2*L185+Pts_RA*M185+Pts_RY*N185+Pts_RTD*O185+Pts_R2*P185+Pts_Res*Q185+Pts_ReY*R185+Pts_ReTD*S185+Pts_Re2*T185+Pts_FL*U185+Pts_FTD*V185</f>
        <v>3</v>
      </c>
      <c r="D185" s="7" t="s">
        <v>183</v>
      </c>
      <c r="E185" s="10" t="s">
        <v>361</v>
      </c>
      <c r="F185" s="9">
        <v>2.0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2.0</v>
      </c>
      <c r="R185" s="7">
        <v>20.0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Tommy Tremble</v>
      </c>
      <c r="B186" s="7" t="str">
        <f>IFERROR(__xludf.DUMMYFUNCTION("INDEX(IFNA(REGEXEXTRACT(D186, ""([^ ]+)$"")))"),"CAR")</f>
        <v>CAR</v>
      </c>
      <c r="C186" s="7">
        <f>Pts_PA*G186+Pts_PC*H186+Pts_PY*I186+Pts_PTD*J186+Pts_PI*K186+Pts_P2*L186+Pts_RA*M186+Pts_RY*N186+Pts_RTD*O186+Pts_R2*P186+Pts_Res*Q186+Pts_ReY*R186+Pts_ReTD*S186+Pts_Re2*T186+Pts_FL*U186+Pts_FTD*V186</f>
        <v>3.8</v>
      </c>
      <c r="D186" s="7" t="s">
        <v>380</v>
      </c>
      <c r="E186" s="8" t="s">
        <v>361</v>
      </c>
      <c r="F186" s="9">
        <v>2.0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3.0</v>
      </c>
      <c r="R186" s="7">
        <v>23.0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Justin Watson</v>
      </c>
      <c r="B187" s="7" t="str">
        <f>IFERROR(__xludf.DUMMYFUNCTION("INDEX(IFNA(REGEXEXTRACT(D187, ""([^ ]+)$"")))"),"KC")</f>
        <v>KC</v>
      </c>
      <c r="C187" s="7">
        <f>Pts_PA*G187+Pts_PC*H187+Pts_PY*I187+Pts_PTD*J187+Pts_PI*K187+Pts_P2*L187+Pts_RA*M187+Pts_RY*N187+Pts_RTD*O187+Pts_R2*P187+Pts_Res*Q187+Pts_ReY*R187+Pts_ReTD*S187+Pts_Re2*T187+Pts_FL*U187+Pts_FTD*V187</f>
        <v>3.2</v>
      </c>
      <c r="D187" s="7" t="s">
        <v>226</v>
      </c>
      <c r="E187" s="10" t="s">
        <v>348</v>
      </c>
      <c r="F187" s="9">
        <v>2.0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2.0</v>
      </c>
      <c r="R187" s="7">
        <v>22.0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Jordan Whittington</v>
      </c>
      <c r="B188" s="7" t="str">
        <f>IFERROR(__xludf.DUMMYFUNCTION("INDEX(IFNA(REGEXEXTRACT(D188, ""([^ ]+)$"")))"),"LA")</f>
        <v>LA</v>
      </c>
      <c r="C188" s="7">
        <f>Pts_PA*G188+Pts_PC*H188+Pts_PY*I188+Pts_PTD*J188+Pts_PI*K188+Pts_P2*L188+Pts_RA*M188+Pts_RY*N188+Pts_RTD*O188+Pts_R2*P188+Pts_Res*Q188+Pts_ReY*R188+Pts_ReTD*S188+Pts_Re2*T188+Pts_FL*U188+Pts_FTD*V188</f>
        <v>3.2</v>
      </c>
      <c r="D188" s="7" t="s">
        <v>381</v>
      </c>
      <c r="E188" s="10" t="s">
        <v>359</v>
      </c>
      <c r="F188" s="9">
        <v>2.0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2.0</v>
      </c>
      <c r="R188" s="7">
        <v>22.0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Nelson Agholor</v>
      </c>
      <c r="B189" s="7" t="str">
        <f>IFERROR(__xludf.DUMMYFUNCTION("INDEX(IFNA(REGEXEXTRACT(D189, ""([^ ]+)$"")))"),"BAL")</f>
        <v>BAL</v>
      </c>
      <c r="C189" s="7">
        <f>Pts_PA*G189+Pts_PC*H189+Pts_PY*I189+Pts_PTD*J189+Pts_PI*K189+Pts_P2*L189+Pts_RA*M189+Pts_RY*N189+Pts_RTD*O189+Pts_R2*P189+Pts_Res*Q189+Pts_ReY*R189+Pts_ReTD*S189+Pts_Re2*T189+Pts_FL*U189+Pts_FTD*V189</f>
        <v>1.8</v>
      </c>
      <c r="D189" s="7" t="s">
        <v>279</v>
      </c>
      <c r="E189" s="8" t="s">
        <v>46</v>
      </c>
      <c r="F189" s="9">
        <v>1.0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1.0</v>
      </c>
      <c r="R189" s="7">
        <v>13.0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Jordan Akins</v>
      </c>
      <c r="B190" s="7" t="str">
        <f>IFERROR(__xludf.DUMMYFUNCTION("INDEX(IFNA(REGEXEXTRACT(D190, ""([^ ]+)$"")))"),"CLE")</f>
        <v>CLE</v>
      </c>
      <c r="C190" s="7">
        <f>Pts_PA*G190+Pts_PC*H190+Pts_PY*I190+Pts_PTD*J190+Pts_PI*K190+Pts_P2*L190+Pts_RA*M190+Pts_RY*N190+Pts_RTD*O190+Pts_R2*P190+Pts_Res*Q190+Pts_ReY*R190+Pts_ReTD*S190+Pts_Re2*T190+Pts_FL*U190+Pts_FTD*V190</f>
        <v>1.5</v>
      </c>
      <c r="D190" s="7" t="s">
        <v>207</v>
      </c>
      <c r="E190" s="10" t="s">
        <v>351</v>
      </c>
      <c r="F190" s="9">
        <v>1.0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1.0</v>
      </c>
      <c r="R190" s="7">
        <v>10.0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Tyler Badie</v>
      </c>
      <c r="B191" s="7" t="str">
        <f>IFERROR(__xludf.DUMMYFUNCTION("INDEX(IFNA(REGEXEXTRACT(D191, ""([^ ]+)$"")))"),"DEN")</f>
        <v>DEN</v>
      </c>
      <c r="C191" s="7">
        <f>Pts_PA*G191+Pts_PC*H191+Pts_PY*I191+Pts_PTD*J191+Pts_PI*K191+Pts_P2*L191+Pts_RA*M191+Pts_RY*N191+Pts_RTD*O191+Pts_R2*P191+Pts_Res*Q191+Pts_ReY*R191+Pts_ReTD*S191+Pts_Re2*T191+Pts_FL*U191+Pts_FTD*V191</f>
        <v>2.3</v>
      </c>
      <c r="D191" s="7" t="s">
        <v>382</v>
      </c>
      <c r="E191" s="10" t="s">
        <v>116</v>
      </c>
      <c r="F191" s="9">
        <v>1.0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1.0</v>
      </c>
      <c r="N191" s="7">
        <v>16.0</v>
      </c>
      <c r="O191" s="7">
        <v>0.0</v>
      </c>
      <c r="P191" s="11">
        <v>0.0</v>
      </c>
      <c r="Q191" s="10">
        <v>1.0</v>
      </c>
      <c r="R191" s="7">
        <v>2.0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Trey Benson</v>
      </c>
      <c r="B192" s="7" t="str">
        <f>IFERROR(__xludf.DUMMYFUNCTION("INDEX(IFNA(REGEXEXTRACT(D192, ""([^ ]+)$"")))"),"ARI")</f>
        <v>ARI</v>
      </c>
      <c r="C192" s="7">
        <f>Pts_PA*G192+Pts_PC*H192+Pts_PY*I192+Pts_PTD*J192+Pts_PI*K192+Pts_P2*L192+Pts_RA*M192+Pts_RY*N192+Pts_RTD*O192+Pts_R2*P192+Pts_Res*Q192+Pts_ReY*R192+Pts_ReTD*S192+Pts_Re2*T192+Pts_FL*U192+Pts_FTD*V192</f>
        <v>2.2</v>
      </c>
      <c r="D192" s="7" t="s">
        <v>230</v>
      </c>
      <c r="E192" s="8" t="s">
        <v>51</v>
      </c>
      <c r="F192" s="9">
        <v>1.0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11.0</v>
      </c>
      <c r="N192" s="7">
        <v>10.0</v>
      </c>
      <c r="O192" s="7">
        <v>0.0</v>
      </c>
      <c r="P192" s="11">
        <v>0.0</v>
      </c>
      <c r="Q192" s="10">
        <v>1.0</v>
      </c>
      <c r="R192" s="7">
        <v>7.0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Jake Bobo</v>
      </c>
      <c r="B193" s="7" t="str">
        <f>IFERROR(__xludf.DUMMYFUNCTION("INDEX(IFNA(REGEXEXTRACT(D193, ""([^ ]+)$"")))"),"SEA")</f>
        <v>SEA</v>
      </c>
      <c r="C193" s="7">
        <f>Pts_PA*G193+Pts_PC*H193+Pts_PY*I193+Pts_PTD*J193+Pts_PI*K193+Pts_P2*L193+Pts_RA*M193+Pts_RY*N193+Pts_RTD*O193+Pts_R2*P193+Pts_Res*Q193+Pts_ReY*R193+Pts_ReTD*S193+Pts_Re2*T193+Pts_FL*U193+Pts_FTD*V193</f>
        <v>2.5</v>
      </c>
      <c r="D193" s="7" t="s">
        <v>383</v>
      </c>
      <c r="E193" s="10" t="s">
        <v>346</v>
      </c>
      <c r="F193" s="9">
        <v>1.0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2.0</v>
      </c>
      <c r="R193" s="7">
        <v>15.0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Jalen Brooks</v>
      </c>
      <c r="B194" s="7" t="str">
        <f>IFERROR(__xludf.DUMMYFUNCTION("INDEX(IFNA(REGEXEXTRACT(D194, ""([^ ]+)$"")))"),"DAL")</f>
        <v>DAL</v>
      </c>
      <c r="C194" s="7">
        <f>Pts_PA*G194+Pts_PC*H194+Pts_PY*I194+Pts_PTD*J194+Pts_PI*K194+Pts_P2*L194+Pts_RA*M194+Pts_RY*N194+Pts_RTD*O194+Pts_R2*P194+Pts_Res*Q194+Pts_ReY*R194+Pts_ReTD*S194+Pts_Re2*T194+Pts_FL*U194+Pts_FTD*V194</f>
        <v>1.5</v>
      </c>
      <c r="D194" s="7" t="s">
        <v>232</v>
      </c>
      <c r="E194" s="10" t="s">
        <v>350</v>
      </c>
      <c r="F194" s="9">
        <v>1.0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0.0</v>
      </c>
      <c r="N194" s="7">
        <v>0.0</v>
      </c>
      <c r="O194" s="7">
        <v>0.0</v>
      </c>
      <c r="P194" s="11">
        <v>0.0</v>
      </c>
      <c r="Q194" s="10">
        <v>1.0</v>
      </c>
      <c r="R194" s="7">
        <v>10.0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Dyami Brown</v>
      </c>
      <c r="B195" s="7" t="str">
        <f>IFERROR(__xludf.DUMMYFUNCTION("INDEX(IFNA(REGEXEXTRACT(D195, ""([^ ]+)$"")))"),"WAS")</f>
        <v>WAS</v>
      </c>
      <c r="C195" s="7">
        <f>Pts_PA*G195+Pts_PC*H195+Pts_PY*I195+Pts_PTD*J195+Pts_PI*K195+Pts_P2*L195+Pts_RA*M195+Pts_RY*N195+Pts_RTD*O195+Pts_R2*P195+Pts_Res*Q195+Pts_ReY*R195+Pts_ReTD*S195+Pts_Re2*T195+Pts_FL*U195+Pts_FTD*V195</f>
        <v>2.7</v>
      </c>
      <c r="D195" s="7" t="s">
        <v>384</v>
      </c>
      <c r="E195" s="10" t="s">
        <v>354</v>
      </c>
      <c r="F195" s="9">
        <v>1.0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2.0</v>
      </c>
      <c r="R195" s="7">
        <v>17.0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Grant Calcaterra</v>
      </c>
      <c r="B196" s="7" t="str">
        <f>IFERROR(__xludf.DUMMYFUNCTION("INDEX(IFNA(REGEXEXTRACT(D196, ""([^ ]+)$"")))"),"PHI")</f>
        <v>PHI</v>
      </c>
      <c r="C196" s="7">
        <f>Pts_PA*G196+Pts_PC*H196+Pts_PY*I196+Pts_PTD*J196+Pts_PI*K196+Pts_P2*L196+Pts_RA*M196+Pts_RY*N196+Pts_RTD*O196+Pts_R2*P196+Pts_Res*Q196+Pts_ReY*R196+Pts_ReTD*S196+Pts_Re2*T196+Pts_FL*U196+Pts_FTD*V196</f>
        <v>2.9</v>
      </c>
      <c r="D196" s="7" t="s">
        <v>233</v>
      </c>
      <c r="E196" s="8" t="s">
        <v>339</v>
      </c>
      <c r="F196" s="9">
        <v>1.0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0.0</v>
      </c>
      <c r="N196" s="7">
        <v>0.0</v>
      </c>
      <c r="O196" s="7">
        <v>0.0</v>
      </c>
      <c r="P196" s="11">
        <v>0.0</v>
      </c>
      <c r="Q196" s="10">
        <v>2.0</v>
      </c>
      <c r="R196" s="7">
        <v>19.0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Tyler Conklin</v>
      </c>
      <c r="B197" s="7" t="str">
        <f>IFERROR(__xludf.DUMMYFUNCTION("INDEX(IFNA(REGEXEXTRACT(D197, ""([^ ]+)$"")))"),"NYJ")</f>
        <v>NYJ</v>
      </c>
      <c r="C197" s="7">
        <f>Pts_PA*G197+Pts_PC*H197+Pts_PY*I197+Pts_PTD*J197+Pts_PI*K197+Pts_P2*L197+Pts_RA*M197+Pts_RY*N197+Pts_RTD*O197+Pts_R2*P197+Pts_Res*Q197+Pts_ReY*R197+Pts_ReTD*S197+Pts_Re2*T197+Pts_FL*U197+Pts_FTD*V197</f>
        <v>1.5</v>
      </c>
      <c r="D197" s="7" t="s">
        <v>288</v>
      </c>
      <c r="E197" s="8" t="s">
        <v>345</v>
      </c>
      <c r="F197" s="9">
        <v>1.0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1.0</v>
      </c>
      <c r="R197" s="7">
        <v>10.0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Brandin Cooks</v>
      </c>
      <c r="B198" s="7" t="str">
        <f>IFERROR(__xludf.DUMMYFUNCTION("INDEX(IFNA(REGEXEXTRACT(D198, ""([^ ]+)$"")))"),"DAL")</f>
        <v>DAL</v>
      </c>
      <c r="C198" s="7">
        <f>Pts_PA*G198+Pts_PC*H198+Pts_PY*I198+Pts_PTD*J198+Pts_PI*K198+Pts_P2*L198+Pts_RA*M198+Pts_RY*N198+Pts_RTD*O198+Pts_R2*P198+Pts_Res*Q198+Pts_ReY*R198+Pts_ReTD*S198+Pts_Re2*T198+Pts_FL*U198+Pts_FTD*V198</f>
        <v>2.6</v>
      </c>
      <c r="D198" s="7" t="s">
        <v>105</v>
      </c>
      <c r="E198" s="10" t="s">
        <v>350</v>
      </c>
      <c r="F198" s="9">
        <v>1.0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1.0</v>
      </c>
      <c r="N198" s="7">
        <v>-3.0</v>
      </c>
      <c r="O198" s="7">
        <v>0.0</v>
      </c>
      <c r="P198" s="11">
        <v>0.0</v>
      </c>
      <c r="Q198" s="10">
        <v>2.0</v>
      </c>
      <c r="R198" s="7">
        <v>19.0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Amari Cooper</v>
      </c>
      <c r="B199" s="7" t="str">
        <f>IFERROR(__xludf.DUMMYFUNCTION("INDEX(IFNA(REGEXEXTRACT(D199, ""([^ ]+)$"")))"),"BUF")</f>
        <v>BUF</v>
      </c>
      <c r="C199" s="7">
        <f>Pts_PA*G199+Pts_PC*H199+Pts_PY*I199+Pts_PTD*J199+Pts_PI*K199+Pts_P2*L199+Pts_RA*M199+Pts_RY*N199+Pts_RTD*O199+Pts_R2*P199+Pts_Res*Q199+Pts_ReY*R199+Pts_ReTD*S199+Pts_Re2*T199+Pts_FL*U199+Pts_FTD*V199</f>
        <v>2.6</v>
      </c>
      <c r="D199" s="7" t="s">
        <v>234</v>
      </c>
      <c r="E199" s="10" t="s">
        <v>351</v>
      </c>
      <c r="F199" s="9">
        <v>1.0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0.0</v>
      </c>
      <c r="N199" s="7">
        <v>0.0</v>
      </c>
      <c r="O199" s="7">
        <v>0.0</v>
      </c>
      <c r="P199" s="11">
        <v>0.0</v>
      </c>
      <c r="Q199" s="10">
        <v>3.0</v>
      </c>
      <c r="R199" s="7">
        <v>11.0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Nathaniel Dell</v>
      </c>
      <c r="B200" s="7" t="str">
        <f>IFERROR(__xludf.DUMMYFUNCTION("INDEX(IFNA(REGEXEXTRACT(D200, ""([^ ]+)$"")))"),"HOU")</f>
        <v>HOU</v>
      </c>
      <c r="C200" s="7">
        <f>Pts_PA*G200+Pts_PC*H200+Pts_PY*I200+Pts_PTD*J200+Pts_PI*K200+Pts_P2*L200+Pts_RA*M200+Pts_RY*N200+Pts_RTD*O200+Pts_R2*P200+Pts_Res*Q200+Pts_ReY*R200+Pts_ReTD*S200+Pts_Re2*T200+Pts_FL*U200+Pts_FTD*V200</f>
        <v>1.8</v>
      </c>
      <c r="D200" s="7" t="s">
        <v>164</v>
      </c>
      <c r="E200" s="8" t="s">
        <v>343</v>
      </c>
      <c r="F200" s="9">
        <v>1.0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3.0</v>
      </c>
      <c r="N200" s="7">
        <v>16.0</v>
      </c>
      <c r="O200" s="7">
        <v>0.0</v>
      </c>
      <c r="P200" s="11">
        <v>0.0</v>
      </c>
      <c r="Q200" s="10">
        <v>1.0</v>
      </c>
      <c r="R200" s="7">
        <v>-3.0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Greg Dortch</v>
      </c>
      <c r="B201" s="7" t="str">
        <f>IFERROR(__xludf.DUMMYFUNCTION("INDEX(IFNA(REGEXEXTRACT(D201, ""([^ ]+)$"")))"),"ARI")</f>
        <v>ARI</v>
      </c>
      <c r="C201" s="7">
        <f>Pts_PA*G201+Pts_PC*H201+Pts_PY*I201+Pts_PTD*J201+Pts_PI*K201+Pts_P2*L201+Pts_RA*M201+Pts_RY*N201+Pts_RTD*O201+Pts_R2*P201+Pts_Res*Q201+Pts_ReY*R201+Pts_ReTD*S201+Pts_Re2*T201+Pts_FL*U201+Pts_FTD*V201</f>
        <v>2.1</v>
      </c>
      <c r="D201" s="7" t="s">
        <v>171</v>
      </c>
      <c r="E201" s="8" t="s">
        <v>51</v>
      </c>
      <c r="F201" s="9">
        <v>1.0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0.0</v>
      </c>
      <c r="N201" s="7">
        <v>0.0</v>
      </c>
      <c r="O201" s="7">
        <v>0.0</v>
      </c>
      <c r="P201" s="11">
        <v>0.0</v>
      </c>
      <c r="Q201" s="10">
        <v>2.0</v>
      </c>
      <c r="R201" s="7">
        <v>11.0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Grant DuBose</v>
      </c>
      <c r="B202" s="7" t="str">
        <f>IFERROR(__xludf.DUMMYFUNCTION("INDEX(IFNA(REGEXEXTRACT(D202, ""([^ ]+)$"")))"),"MIA")</f>
        <v>MIA</v>
      </c>
      <c r="C202" s="7">
        <f>Pts_PA*G202+Pts_PC*H202+Pts_PY*I202+Pts_PTD*J202+Pts_PI*K202+Pts_P2*L202+Pts_RA*M202+Pts_RY*N202+Pts_RTD*O202+Pts_R2*P202+Pts_Res*Q202+Pts_ReY*R202+Pts_ReTD*S202+Pts_Re2*T202+Pts_FL*U202+Pts_FTD*V202</f>
        <v>1.8</v>
      </c>
      <c r="D202" s="7" t="s">
        <v>385</v>
      </c>
      <c r="E202" s="10" t="s">
        <v>342</v>
      </c>
      <c r="F202" s="9">
        <v>1.0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0.0</v>
      </c>
      <c r="N202" s="7">
        <v>0.0</v>
      </c>
      <c r="O202" s="7">
        <v>0.0</v>
      </c>
      <c r="P202" s="11">
        <v>0.0</v>
      </c>
      <c r="Q202" s="10">
        <v>1.0</v>
      </c>
      <c r="R202" s="7">
        <v>13.0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Greg Dulcich</v>
      </c>
      <c r="B203" s="7" t="str">
        <f>IFERROR(__xludf.DUMMYFUNCTION("INDEX(IFNA(REGEXEXTRACT(D203, ""([^ ]+)$"")))"),"NYG")</f>
        <v>NYG</v>
      </c>
      <c r="C203" s="7">
        <f>Pts_PA*G203+Pts_PC*H203+Pts_PY*I203+Pts_PTD*J203+Pts_PI*K203+Pts_P2*L203+Pts_RA*M203+Pts_RY*N203+Pts_RTD*O203+Pts_R2*P203+Pts_Res*Q203+Pts_ReY*R203+Pts_ReTD*S203+Pts_Re2*T203+Pts_FL*U203+Pts_FTD*V203</f>
        <v>3.1</v>
      </c>
      <c r="D203" s="7" t="s">
        <v>237</v>
      </c>
      <c r="E203" s="10" t="s">
        <v>356</v>
      </c>
      <c r="F203" s="9">
        <v>1.0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3.0</v>
      </c>
      <c r="R203" s="7">
        <v>16.0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Ashton Dulin</v>
      </c>
      <c r="B204" s="7" t="str">
        <f>IFERROR(__xludf.DUMMYFUNCTION("INDEX(IFNA(REGEXEXTRACT(D204, ""([^ ]+)$"")))"),"IND")</f>
        <v>IND</v>
      </c>
      <c r="C204" s="7">
        <f>Pts_PA*G204+Pts_PC*H204+Pts_PY*I204+Pts_PTD*J204+Pts_PI*K204+Pts_P2*L204+Pts_RA*M204+Pts_RY*N204+Pts_RTD*O204+Pts_R2*P204+Pts_Res*Q204+Pts_ReY*R204+Pts_ReTD*S204+Pts_Re2*T204+Pts_FL*U204+Pts_FTD*V204</f>
        <v>1.8</v>
      </c>
      <c r="D204" s="7" t="s">
        <v>94</v>
      </c>
      <c r="E204" s="10" t="s">
        <v>355</v>
      </c>
      <c r="F204" s="9">
        <v>1.0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1.0</v>
      </c>
      <c r="R204" s="7">
        <v>13.0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Noah Fant</v>
      </c>
      <c r="B205" s="7" t="str">
        <f>IFERROR(__xludf.DUMMYFUNCTION("INDEX(IFNA(REGEXEXTRACT(D205, ""([^ ]+)$"")))"),"SEA")</f>
        <v>SEA</v>
      </c>
      <c r="C205" s="7">
        <f>Pts_PA*G205+Pts_PC*H205+Pts_PY*I205+Pts_PTD*J205+Pts_PI*K205+Pts_P2*L205+Pts_RA*M205+Pts_RY*N205+Pts_RTD*O205+Pts_R2*P205+Pts_Res*Q205+Pts_ReY*R205+Pts_ReTD*S205+Pts_Re2*T205+Pts_FL*U205+Pts_FTD*V205</f>
        <v>1.9</v>
      </c>
      <c r="D205" s="7" t="s">
        <v>239</v>
      </c>
      <c r="E205" s="8" t="s">
        <v>346</v>
      </c>
      <c r="F205" s="9">
        <v>1.0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1.0</v>
      </c>
      <c r="R205" s="7">
        <v>14.0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Luke Farrell</v>
      </c>
      <c r="B206" s="7" t="str">
        <f>IFERROR(__xludf.DUMMYFUNCTION("INDEX(IFNA(REGEXEXTRACT(D206, ""([^ ]+)$"")))"),"JAX")</f>
        <v>JAX</v>
      </c>
      <c r="C206" s="7">
        <f>Pts_PA*G206+Pts_PC*H206+Pts_PY*I206+Pts_PTD*J206+Pts_PI*K206+Pts_P2*L206+Pts_RA*M206+Pts_RY*N206+Pts_RTD*O206+Pts_R2*P206+Pts_Res*Q206+Pts_ReY*R206+Pts_ReTD*S206+Pts_Re2*T206+Pts_FL*U206+Pts_FTD*V206</f>
        <v>2.3</v>
      </c>
      <c r="D206" s="7" t="s">
        <v>386</v>
      </c>
      <c r="E206" s="8" t="s">
        <v>357</v>
      </c>
      <c r="F206" s="9">
        <v>1.0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2.0</v>
      </c>
      <c r="R206" s="7">
        <v>13.0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Hassan Haskins</v>
      </c>
      <c r="B207" s="7" t="str">
        <f>IFERROR(__xludf.DUMMYFUNCTION("INDEX(IFNA(REGEXEXTRACT(D207, ""([^ ]+)$"")))"),"LAC")</f>
        <v>LAC</v>
      </c>
      <c r="C207" s="7">
        <f>Pts_PA*G207+Pts_PC*H207+Pts_PY*I207+Pts_PTD*J207+Pts_PI*K207+Pts_P2*L207+Pts_RA*M207+Pts_RY*N207+Pts_RTD*O207+Pts_R2*P207+Pts_Res*Q207+Pts_ReY*R207+Pts_ReTD*S207+Pts_Re2*T207+Pts_FL*U207+Pts_FTD*V207</f>
        <v>1.1</v>
      </c>
      <c r="D207" s="7" t="s">
        <v>387</v>
      </c>
      <c r="E207" s="8" t="s">
        <v>344</v>
      </c>
      <c r="F207" s="9">
        <v>1.0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3.0</v>
      </c>
      <c r="N207" s="7">
        <v>11.0</v>
      </c>
      <c r="O207" s="7">
        <v>0.0</v>
      </c>
      <c r="P207" s="11">
        <v>0.0</v>
      </c>
      <c r="Q207" s="10">
        <v>0.0</v>
      </c>
      <c r="R207" s="7">
        <v>0.0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Taysom Hill</v>
      </c>
      <c r="B208" s="7" t="str">
        <f>IFERROR(__xludf.DUMMYFUNCTION("INDEX(IFNA(REGEXEXTRACT(D208, ""([^ ]+)$"")))"),"NO")</f>
        <v>NO</v>
      </c>
      <c r="C208" s="7">
        <f>Pts_PA*G208+Pts_PC*H208+Pts_PY*I208+Pts_PTD*J208+Pts_PI*K208+Pts_P2*L208+Pts_RA*M208+Pts_RY*N208+Pts_RTD*O208+Pts_R2*P208+Pts_Res*Q208+Pts_ReY*R208+Pts_ReTD*S208+Pts_Re2*T208+Pts_FL*U208+Pts_FTD*V208</f>
        <v>2.4</v>
      </c>
      <c r="D208" s="7" t="s">
        <v>189</v>
      </c>
      <c r="E208" s="10" t="s">
        <v>338</v>
      </c>
      <c r="F208" s="9">
        <v>1.0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3.0</v>
      </c>
      <c r="N208" s="7">
        <v>18.0</v>
      </c>
      <c r="O208" s="7">
        <v>0.0</v>
      </c>
      <c r="P208" s="11">
        <v>0.0</v>
      </c>
      <c r="Q208" s="10">
        <v>1.0</v>
      </c>
      <c r="R208" s="7">
        <v>1.0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Van Jefferson</v>
      </c>
      <c r="B209" s="7" t="str">
        <f>IFERROR(__xludf.DUMMYFUNCTION("INDEX(IFNA(REGEXEXTRACT(D209, ""([^ ]+)$"")))"),"PIT")</f>
        <v>PIT</v>
      </c>
      <c r="C209" s="7">
        <f>Pts_PA*G209+Pts_PC*H209+Pts_PY*I209+Pts_PTD*J209+Pts_PI*K209+Pts_P2*L209+Pts_RA*M209+Pts_RY*N209+Pts_RTD*O209+Pts_R2*P209+Pts_Res*Q209+Pts_ReY*R209+Pts_ReTD*S209+Pts_Re2*T209+Pts_FL*U209+Pts_FTD*V209</f>
        <v>2.4</v>
      </c>
      <c r="D209" s="7" t="s">
        <v>307</v>
      </c>
      <c r="E209" s="8" t="s">
        <v>356</v>
      </c>
      <c r="F209" s="9">
        <v>1.0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2.0</v>
      </c>
      <c r="R209" s="7">
        <v>14.0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Diontae Johnson</v>
      </c>
      <c r="B210" s="7" t="str">
        <f>IFERROR(__xludf.DUMMYFUNCTION("INDEX(IFNA(REGEXEXTRACT(D210, ""([^ ]+)$"")))"),"BAL")</f>
        <v>BAL</v>
      </c>
      <c r="C210" s="7">
        <f>Pts_PA*G210+Pts_PC*H210+Pts_PY*I210+Pts_PTD*J210+Pts_PI*K210+Pts_P2*L210+Pts_RA*M210+Pts_RY*N210+Pts_RTD*O210+Pts_R2*P210+Pts_Res*Q210+Pts_ReY*R210+Pts_ReTD*S210+Pts_Re2*T210+Pts_FL*U210+Pts_FTD*V210</f>
        <v>3</v>
      </c>
      <c r="D210" s="7" t="s">
        <v>248</v>
      </c>
      <c r="E210" s="8" t="s">
        <v>344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3.0</v>
      </c>
      <c r="R210" s="7">
        <v>15.0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Kyle Juszczyk</v>
      </c>
      <c r="B211" s="7" t="str">
        <f>IFERROR(__xludf.DUMMYFUNCTION("INDEX(IFNA(REGEXEXTRACT(D211, ""([^ ]+)$"")))"),"SF")</f>
        <v>SF</v>
      </c>
      <c r="C211" s="7">
        <f>Pts_PA*G211+Pts_PC*H211+Pts_PY*I211+Pts_PTD*J211+Pts_PI*K211+Pts_P2*L211+Pts_RA*M211+Pts_RY*N211+Pts_RTD*O211+Pts_R2*P211+Pts_Res*Q211+Pts_ReY*R211+Pts_ReTD*S211+Pts_Re2*T211+Pts_FL*U211+Pts_FTD*V211</f>
        <v>3.4</v>
      </c>
      <c r="D211" s="7" t="s">
        <v>174</v>
      </c>
      <c r="E211" s="10" t="s">
        <v>349</v>
      </c>
      <c r="F211" s="9">
        <v>1.0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0.0</v>
      </c>
      <c r="N211" s="7">
        <v>0.0</v>
      </c>
      <c r="O211" s="7">
        <v>0.0</v>
      </c>
      <c r="P211" s="11">
        <v>0.0</v>
      </c>
      <c r="Q211" s="10">
        <v>3.0</v>
      </c>
      <c r="R211" s="7">
        <v>19.0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Tucker Kraft</v>
      </c>
      <c r="B212" s="7" t="str">
        <f>IFERROR(__xludf.DUMMYFUNCTION("INDEX(IFNA(REGEXEXTRACT(D212, ""([^ ]+)$"")))"),"GB")</f>
        <v>GB</v>
      </c>
      <c r="C212" s="7">
        <f>Pts_PA*G212+Pts_PC*H212+Pts_PY*I212+Pts_PTD*J212+Pts_PI*K212+Pts_P2*L212+Pts_RA*M212+Pts_RY*N212+Pts_RTD*O212+Pts_R2*P212+Pts_Res*Q212+Pts_ReY*R212+Pts_ReTD*S212+Pts_Re2*T212+Pts_FL*U212+Pts_FTD*V212</f>
        <v>2.6</v>
      </c>
      <c r="D212" s="7" t="s">
        <v>195</v>
      </c>
      <c r="E212" s="8" t="s">
        <v>352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2.0</v>
      </c>
      <c r="R212" s="7">
        <v>16.0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Sam LaPorta</v>
      </c>
      <c r="B213" s="7" t="str">
        <f>IFERROR(__xludf.DUMMYFUNCTION("INDEX(IFNA(REGEXEXTRACT(D213, ""([^ ]+)$"")))"),"DET")</f>
        <v>DET</v>
      </c>
      <c r="C213" s="7">
        <f>Pts_PA*G213+Pts_PC*H213+Pts_PY*I213+Pts_PTD*J213+Pts_PI*K213+Pts_P2*L213+Pts_RA*M213+Pts_RY*N213+Pts_RTD*O213+Pts_R2*P213+Pts_Res*Q213+Pts_ReY*R213+Pts_ReTD*S213+Pts_Re2*T213+Pts_FL*U213+Pts_FTD*V213</f>
        <v>2.3</v>
      </c>
      <c r="D213" s="7" t="s">
        <v>176</v>
      </c>
      <c r="E213" s="8" t="s">
        <v>358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2.0</v>
      </c>
      <c r="R213" s="7">
        <v>13.0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Allen Lazard</v>
      </c>
      <c r="B214" s="7" t="str">
        <f>IFERROR(__xludf.DUMMYFUNCTION("INDEX(IFNA(REGEXEXTRACT(D214, ""([^ ]+)$"")))"),"NYJ")</f>
        <v>NYJ</v>
      </c>
      <c r="C214" s="7">
        <f>Pts_PA*G214+Pts_PC*H214+Pts_PY*I214+Pts_PTD*J214+Pts_PI*K214+Pts_P2*L214+Pts_RA*M214+Pts_RY*N214+Pts_RTD*O214+Pts_R2*P214+Pts_Res*Q214+Pts_ReY*R214+Pts_ReTD*S214+Pts_Re2*T214+Pts_FL*U214+Pts_FTD*V214</f>
        <v>2.1</v>
      </c>
      <c r="D214" s="7" t="s">
        <v>38</v>
      </c>
      <c r="E214" s="8" t="s">
        <v>345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2.0</v>
      </c>
      <c r="R214" s="7">
        <v>11.0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MarShawn Lloyd</v>
      </c>
      <c r="B215" s="7" t="str">
        <f>IFERROR(__xludf.DUMMYFUNCTION("INDEX(IFNA(REGEXEXTRACT(D215, ""([^ ]+)$"")))"),"GB")</f>
        <v>GB</v>
      </c>
      <c r="C215" s="7">
        <f>Pts_PA*G215+Pts_PC*H215+Pts_PY*I215+Pts_PTD*J215+Pts_PI*K215+Pts_P2*L215+Pts_RA*M215+Pts_RY*N215+Pts_RTD*O215+Pts_R2*P215+Pts_Res*Q215+Pts_ReY*R215+Pts_ReTD*S215+Pts_Re2*T215+Pts_FL*U215+Pts_FTD*V215</f>
        <v>2.3</v>
      </c>
      <c r="D215" s="7" t="s">
        <v>388</v>
      </c>
      <c r="E215" s="8" t="s">
        <v>352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6.0</v>
      </c>
      <c r="N215" s="7">
        <v>15.0</v>
      </c>
      <c r="O215" s="7">
        <v>0.0</v>
      </c>
      <c r="P215" s="11">
        <v>0.0</v>
      </c>
      <c r="Q215" s="10">
        <v>1.0</v>
      </c>
      <c r="R215" s="7">
        <v>3.0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Tyler Lockett</v>
      </c>
      <c r="B216" s="7" t="str">
        <f>IFERROR(__xludf.DUMMYFUNCTION("INDEX(IFNA(REGEXEXTRACT(D216, ""([^ ]+)$"")))"),"SEA")</f>
        <v>SEA</v>
      </c>
      <c r="C216" s="7">
        <f>Pts_PA*G216+Pts_PC*H216+Pts_PY*I216+Pts_PTD*J216+Pts_PI*K216+Pts_P2*L216+Pts_RA*M216+Pts_RY*N216+Pts_RTD*O216+Pts_R2*P216+Pts_Res*Q216+Pts_ReY*R216+Pts_ReTD*S216+Pts_Re2*T216+Pts_FL*U216+Pts_FTD*V216</f>
        <v>2.5</v>
      </c>
      <c r="D216" s="7" t="s">
        <v>145</v>
      </c>
      <c r="E216" s="8" t="s">
        <v>346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2.0</v>
      </c>
      <c r="R216" s="7">
        <v>15.0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Michael Mayer</v>
      </c>
      <c r="B217" s="7" t="str">
        <f>IFERROR(__xludf.DUMMYFUNCTION("INDEX(IFNA(REGEXEXTRACT(D217, ""([^ ]+)$"")))"),"LV")</f>
        <v>LV</v>
      </c>
      <c r="C217" s="7">
        <f>Pts_PA*G217+Pts_PC*H217+Pts_PY*I217+Pts_PTD*J217+Pts_PI*K217+Pts_P2*L217+Pts_RA*M217+Pts_RY*N217+Pts_RTD*O217+Pts_R2*P217+Pts_Res*Q217+Pts_ReY*R217+Pts_ReTD*S217+Pts_Re2*T217+Pts_FL*U217+Pts_FTD*V217</f>
        <v>1.6</v>
      </c>
      <c r="D217" s="7" t="s">
        <v>313</v>
      </c>
      <c r="E217" s="8" t="s">
        <v>347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1.0</v>
      </c>
      <c r="R217" s="7">
        <v>11.0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Marvin Mims</v>
      </c>
      <c r="B218" s="7" t="str">
        <f>IFERROR(__xludf.DUMMYFUNCTION("INDEX(IFNA(REGEXEXTRACT(D218, ""([^ ]+)$"")))"),"DEN")</f>
        <v>DEN</v>
      </c>
      <c r="C218" s="7">
        <f>Pts_PA*G218+Pts_PC*H218+Pts_PY*I218+Pts_PTD*J218+Pts_PI*K218+Pts_P2*L218+Pts_RA*M218+Pts_RY*N218+Pts_RTD*O218+Pts_R2*P218+Pts_Res*Q218+Pts_ReY*R218+Pts_ReTD*S218+Pts_Re2*T218+Pts_FL*U218+Pts_FTD*V218</f>
        <v>1.5</v>
      </c>
      <c r="D218" s="7" t="s">
        <v>389</v>
      </c>
      <c r="E218" s="8" t="s">
        <v>116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0.0</v>
      </c>
      <c r="N218" s="7">
        <v>0.0</v>
      </c>
      <c r="O218" s="7">
        <v>0.0</v>
      </c>
      <c r="P218" s="11">
        <v>0.0</v>
      </c>
      <c r="Q218" s="10">
        <v>1.0</v>
      </c>
      <c r="R218" s="7">
        <v>10.0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John Mundt</v>
      </c>
      <c r="B219" s="7" t="str">
        <f>IFERROR(__xludf.DUMMYFUNCTION("INDEX(IFNA(REGEXEXTRACT(D219, ""([^ ]+)$"")))"),"MIN")</f>
        <v>MIN</v>
      </c>
      <c r="C219" s="7">
        <f>Pts_PA*G219+Pts_PC*H219+Pts_PY*I219+Pts_PTD*J219+Pts_PI*K219+Pts_P2*L219+Pts_RA*M219+Pts_RY*N219+Pts_RTD*O219+Pts_R2*P219+Pts_Res*Q219+Pts_ReY*R219+Pts_ReTD*S219+Pts_Re2*T219+Pts_FL*U219+Pts_FTD*V219</f>
        <v>2.2</v>
      </c>
      <c r="D219" s="7" t="s">
        <v>260</v>
      </c>
      <c r="E219" s="10" t="s">
        <v>340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0.0</v>
      </c>
      <c r="N219" s="7">
        <v>0.0</v>
      </c>
      <c r="O219" s="7">
        <v>0.0</v>
      </c>
      <c r="P219" s="11">
        <v>0.0</v>
      </c>
      <c r="Q219" s="10">
        <v>2.0</v>
      </c>
      <c r="R219" s="7">
        <v>12.0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Andrew Ogletree</v>
      </c>
      <c r="B220" s="7" t="str">
        <f>IFERROR(__xludf.DUMMYFUNCTION("INDEX(IFNA(REGEXEXTRACT(D220, ""([^ ]+)$"")))"),"IND")</f>
        <v>IND</v>
      </c>
      <c r="C220" s="7">
        <f>Pts_PA*G220+Pts_PC*H220+Pts_PY*I220+Pts_PTD*J220+Pts_PI*K220+Pts_P2*L220+Pts_RA*M220+Pts_RY*N220+Pts_RTD*O220+Pts_R2*P220+Pts_Res*Q220+Pts_ReY*R220+Pts_ReTD*S220+Pts_Re2*T220+Pts_FL*U220+Pts_FTD*V220</f>
        <v>1.7</v>
      </c>
      <c r="D220" s="7" t="s">
        <v>390</v>
      </c>
      <c r="E220" s="10" t="s">
        <v>355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0.0</v>
      </c>
      <c r="N220" s="7">
        <v>0.0</v>
      </c>
      <c r="O220" s="7">
        <v>0.0</v>
      </c>
      <c r="P220" s="11">
        <v>0.0</v>
      </c>
      <c r="Q220" s="10">
        <v>1.0</v>
      </c>
      <c r="R220" s="7">
        <v>12.0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Chigoziem Okonkwo</v>
      </c>
      <c r="B221" s="7" t="str">
        <f>IFERROR(__xludf.DUMMYFUNCTION("INDEX(IFNA(REGEXEXTRACT(D221, ""([^ ]+)$"")))"),"TEN")</f>
        <v>TEN</v>
      </c>
      <c r="C221" s="7">
        <f>Pts_PA*G221+Pts_PC*H221+Pts_PY*I221+Pts_PTD*J221+Pts_PI*K221+Pts_P2*L221+Pts_RA*M221+Pts_RY*N221+Pts_RTD*O221+Pts_R2*P221+Pts_Res*Q221+Pts_ReY*R221+Pts_ReTD*S221+Pts_Re2*T221+Pts_FL*U221+Pts_FTD*V221</f>
        <v>3.1</v>
      </c>
      <c r="D221" s="7" t="s">
        <v>146</v>
      </c>
      <c r="E221" s="10" t="s">
        <v>42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3.0</v>
      </c>
      <c r="R221" s="7">
        <v>16.0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Josh Palmer</v>
      </c>
      <c r="B222" s="7" t="str">
        <f>IFERROR(__xludf.DUMMYFUNCTION("INDEX(IFNA(REGEXEXTRACT(D222, ""([^ ]+)$"")))"),"LAC")</f>
        <v>LAC</v>
      </c>
      <c r="C222" s="7">
        <f>Pts_PA*G222+Pts_PC*H222+Pts_PY*I222+Pts_PTD*J222+Pts_PI*K222+Pts_P2*L222+Pts_RA*M222+Pts_RY*N222+Pts_RTD*O222+Pts_R2*P222+Pts_Res*Q222+Pts_ReY*R222+Pts_ReTD*S222+Pts_Re2*T222+Pts_FL*U222+Pts_FTD*V222</f>
        <v>2.9</v>
      </c>
      <c r="D222" s="7" t="s">
        <v>263</v>
      </c>
      <c r="E222" s="8" t="s">
        <v>344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2.0</v>
      </c>
      <c r="R222" s="7">
        <v>19.0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Colby Parkinson</v>
      </c>
      <c r="B223" s="7" t="str">
        <f>IFERROR(__xludf.DUMMYFUNCTION("INDEX(IFNA(REGEXEXTRACT(D223, ""([^ ]+)$"")))"),"LA")</f>
        <v>LA</v>
      </c>
      <c r="C223" s="7">
        <f>Pts_PA*G223+Pts_PC*H223+Pts_PY*I223+Pts_PTD*J223+Pts_PI*K223+Pts_P2*L223+Pts_RA*M223+Pts_RY*N223+Pts_RTD*O223+Pts_R2*P223+Pts_Res*Q223+Pts_ReY*R223+Pts_ReTD*S223+Pts_Re2*T223+Pts_FL*U223+Pts_FTD*V223</f>
        <v>1.7</v>
      </c>
      <c r="D223" s="7" t="s">
        <v>179</v>
      </c>
      <c r="E223" s="10" t="s">
        <v>359</v>
      </c>
      <c r="F223" s="9">
        <v>1.0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0.0</v>
      </c>
      <c r="N223" s="7">
        <v>0.0</v>
      </c>
      <c r="O223" s="7">
        <v>0.0</v>
      </c>
      <c r="P223" s="11">
        <v>0.0</v>
      </c>
      <c r="Q223" s="10">
        <v>1.0</v>
      </c>
      <c r="R223" s="7">
        <v>12.0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Tim Patrick</v>
      </c>
      <c r="B224" s="7" t="str">
        <f>IFERROR(__xludf.DUMMYFUNCTION("INDEX(IFNA(REGEXEXTRACT(D224, ""([^ ]+)$"")))"),"DET")</f>
        <v>DET</v>
      </c>
      <c r="C224" s="7">
        <f>Pts_PA*G224+Pts_PC*H224+Pts_PY*I224+Pts_PTD*J224+Pts_PI*K224+Pts_P2*L224+Pts_RA*M224+Pts_RY*N224+Pts_RTD*O224+Pts_R2*P224+Pts_Res*Q224+Pts_ReY*R224+Pts_ReTD*S224+Pts_Re2*T224+Pts_FL*U224+Pts_FTD*V224</f>
        <v>2.2</v>
      </c>
      <c r="D224" s="7" t="s">
        <v>391</v>
      </c>
      <c r="E224" s="8" t="s">
        <v>358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2.0</v>
      </c>
      <c r="R224" s="7">
        <v>12.0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Brandon Powell</v>
      </c>
      <c r="B225" s="7" t="str">
        <f>IFERROR(__xludf.DUMMYFUNCTION("INDEX(IFNA(REGEXEXTRACT(D225, ""([^ ]+)$"")))"),"MIN")</f>
        <v>MIN</v>
      </c>
      <c r="C225" s="7">
        <f>Pts_PA*G225+Pts_PC*H225+Pts_PY*I225+Pts_PTD*J225+Pts_PI*K225+Pts_P2*L225+Pts_RA*M225+Pts_RY*N225+Pts_RTD*O225+Pts_R2*P225+Pts_Res*Q225+Pts_ReY*R225+Pts_ReTD*S225+Pts_Re2*T225+Pts_FL*U225+Pts_FTD*V225</f>
        <v>2.6</v>
      </c>
      <c r="D225" s="7" t="s">
        <v>392</v>
      </c>
      <c r="E225" s="10" t="s">
        <v>340</v>
      </c>
      <c r="F225" s="9">
        <v>1.0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0.0</v>
      </c>
      <c r="N225" s="7">
        <v>0.0</v>
      </c>
      <c r="O225" s="7">
        <v>0.0</v>
      </c>
      <c r="P225" s="11">
        <v>0.0</v>
      </c>
      <c r="Q225" s="10">
        <v>2.0</v>
      </c>
      <c r="R225" s="7">
        <v>16.0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Trent Sherfield</v>
      </c>
      <c r="B226" s="7" t="str">
        <f>IFERROR(__xludf.DUMMYFUNCTION("INDEX(IFNA(REGEXEXTRACT(D226, ""([^ ]+)$"")))"),"MIN")</f>
        <v>MIN</v>
      </c>
      <c r="C226" s="7">
        <f>Pts_PA*G226+Pts_PC*H226+Pts_PY*I226+Pts_PTD*J226+Pts_PI*K226+Pts_P2*L226+Pts_RA*M226+Pts_RY*N226+Pts_RTD*O226+Pts_R2*P226+Pts_Res*Q226+Pts_ReY*R226+Pts_ReTD*S226+Pts_Re2*T226+Pts_FL*U226+Pts_FTD*V226</f>
        <v>2.2</v>
      </c>
      <c r="D226" s="7" t="s">
        <v>393</v>
      </c>
      <c r="E226" s="8" t="s">
        <v>340</v>
      </c>
      <c r="F226" s="9">
        <v>1.0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0.0</v>
      </c>
      <c r="N226" s="7">
        <v>0.0</v>
      </c>
      <c r="O226" s="7">
        <v>0.0</v>
      </c>
      <c r="P226" s="11">
        <v>0.0</v>
      </c>
      <c r="Q226" s="10">
        <v>1.0</v>
      </c>
      <c r="R226" s="7">
        <v>17.0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Carson Steele</v>
      </c>
      <c r="B227" s="7" t="str">
        <f>IFERROR(__xludf.DUMMYFUNCTION("INDEX(IFNA(REGEXEXTRACT(D227, ""([^ ]+)$"")))"),"KC")</f>
        <v>KC</v>
      </c>
      <c r="C227" s="7">
        <f>Pts_PA*G227+Pts_PC*H227+Pts_PY*I227+Pts_PTD*J227+Pts_PI*K227+Pts_P2*L227+Pts_RA*M227+Pts_RY*N227+Pts_RTD*O227+Pts_R2*P227+Pts_Res*Q227+Pts_ReY*R227+Pts_ReTD*S227+Pts_Re2*T227+Pts_FL*U227+Pts_FTD*V227</f>
        <v>0.4</v>
      </c>
      <c r="D227" s="7" t="s">
        <v>324</v>
      </c>
      <c r="E227" s="8" t="s">
        <v>348</v>
      </c>
      <c r="F227" s="9">
        <v>1.0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7.0</v>
      </c>
      <c r="N227" s="7">
        <v>24.0</v>
      </c>
      <c r="O227" s="7">
        <v>0.0</v>
      </c>
      <c r="P227" s="11">
        <v>0.0</v>
      </c>
      <c r="Q227" s="10">
        <v>0.0</v>
      </c>
      <c r="R227" s="7">
        <v>0.0</v>
      </c>
      <c r="S227" s="7">
        <v>0.0</v>
      </c>
      <c r="T227" s="11">
        <v>0.0</v>
      </c>
      <c r="U227" s="10">
        <v>1.0</v>
      </c>
      <c r="V227" s="11">
        <v>0.0</v>
      </c>
    </row>
    <row r="228">
      <c r="A228" s="7" t="str">
        <f t="shared" si="1"/>
        <v>Cade Stover</v>
      </c>
      <c r="B228" s="7" t="str">
        <f>IFERROR(__xludf.DUMMYFUNCTION("INDEX(IFNA(REGEXEXTRACT(D228, ""([^ ]+)$"")))"),"HOU")</f>
        <v>HOU</v>
      </c>
      <c r="C228" s="7">
        <f>Pts_PA*G228+Pts_PC*H228+Pts_PY*I228+Pts_PTD*J228+Pts_PI*K228+Pts_P2*L228+Pts_RA*M228+Pts_RY*N228+Pts_RTD*O228+Pts_R2*P228+Pts_Res*Q228+Pts_ReY*R228+Pts_ReTD*S228+Pts_Re2*T228+Pts_FL*U228+Pts_FTD*V228</f>
        <v>2.3</v>
      </c>
      <c r="D228" s="7" t="s">
        <v>394</v>
      </c>
      <c r="E228" s="10" t="s">
        <v>343</v>
      </c>
      <c r="F228" s="9">
        <v>1.0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0.0</v>
      </c>
      <c r="N228" s="7">
        <v>0.0</v>
      </c>
      <c r="O228" s="7">
        <v>0.0</v>
      </c>
      <c r="P228" s="11">
        <v>0.0</v>
      </c>
      <c r="Q228" s="10">
        <v>1.0</v>
      </c>
      <c r="R228" s="7">
        <v>18.0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Pierre Strong</v>
      </c>
      <c r="B229" s="7" t="str">
        <f>IFERROR(__xludf.DUMMYFUNCTION("INDEX(IFNA(REGEXEXTRACT(D229, ""([^ ]+)$"")))"),"CLE")</f>
        <v>CLE</v>
      </c>
      <c r="C229" s="7">
        <f>Pts_PA*G229+Pts_PC*H229+Pts_PY*I229+Pts_PTD*J229+Pts_PI*K229+Pts_P2*L229+Pts_RA*M229+Pts_RY*N229+Pts_RTD*O229+Pts_R2*P229+Pts_Res*Q229+Pts_ReY*R229+Pts_ReTD*S229+Pts_Re2*T229+Pts_FL*U229+Pts_FTD*V229</f>
        <v>1</v>
      </c>
      <c r="D229" s="7" t="s">
        <v>202</v>
      </c>
      <c r="E229" s="8" t="s">
        <v>351</v>
      </c>
      <c r="F229" s="9">
        <v>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1.0</v>
      </c>
      <c r="N229" s="7">
        <v>-5.0</v>
      </c>
      <c r="O229" s="7">
        <v>0.0</v>
      </c>
      <c r="P229" s="11">
        <v>0.0</v>
      </c>
      <c r="Q229" s="10">
        <v>1.0</v>
      </c>
      <c r="R229" s="7">
        <v>10.0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Tre Tucker</v>
      </c>
      <c r="B230" s="7" t="str">
        <f>IFERROR(__xludf.DUMMYFUNCTION("INDEX(IFNA(REGEXEXTRACT(D230, ""([^ ]+)$"")))"),"LV")</f>
        <v>LV</v>
      </c>
      <c r="C230" s="7">
        <f>Pts_PA*G230+Pts_PC*H230+Pts_PY*I230+Pts_PTD*J230+Pts_PI*K230+Pts_P2*L230+Pts_RA*M230+Pts_RY*N230+Pts_RTD*O230+Pts_R2*P230+Pts_Res*Q230+Pts_ReY*R230+Pts_ReTD*S230+Pts_Re2*T230+Pts_FL*U230+Pts_FTD*V230</f>
        <v>2.3</v>
      </c>
      <c r="D230" s="7" t="s">
        <v>225</v>
      </c>
      <c r="E230" s="8" t="s">
        <v>347</v>
      </c>
      <c r="F230" s="9">
        <v>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2.0</v>
      </c>
      <c r="R230" s="7">
        <v>13.0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Sione Vaki</v>
      </c>
      <c r="B231" s="7" t="str">
        <f>IFERROR(__xludf.DUMMYFUNCTION("INDEX(IFNA(REGEXEXTRACT(D231, ""([^ ]+)$"")))"),"DET")</f>
        <v>DET</v>
      </c>
      <c r="C231" s="7">
        <f>Pts_PA*G231+Pts_PC*H231+Pts_PY*I231+Pts_PTD*J231+Pts_PI*K231+Pts_P2*L231+Pts_RA*M231+Pts_RY*N231+Pts_RTD*O231+Pts_R2*P231+Pts_Res*Q231+Pts_ReY*R231+Pts_ReTD*S231+Pts_Re2*T231+Pts_FL*U231+Pts_FTD*V231</f>
        <v>2.2</v>
      </c>
      <c r="D231" s="7" t="s">
        <v>395</v>
      </c>
      <c r="E231" s="10" t="s">
        <v>358</v>
      </c>
      <c r="F231" s="9">
        <v>1.0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17.0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Deuce Vaughn</v>
      </c>
      <c r="B232" s="7" t="str">
        <f>IFERROR(__xludf.DUMMYFUNCTION("INDEX(IFNA(REGEXEXTRACT(D232, ""([^ ]+)$"")))"),"DAL")</f>
        <v>DAL</v>
      </c>
      <c r="C232" s="7">
        <f>Pts_PA*G232+Pts_PC*H232+Pts_PY*I232+Pts_PTD*J232+Pts_PI*K232+Pts_P2*L232+Pts_RA*M232+Pts_RY*N232+Pts_RTD*O232+Pts_R2*P232+Pts_Res*Q232+Pts_ReY*R232+Pts_ReTD*S232+Pts_Re2*T232+Pts_FL*U232+Pts_FTD*V232</f>
        <v>2.2</v>
      </c>
      <c r="D232" s="7" t="s">
        <v>330</v>
      </c>
      <c r="E232" s="10" t="s">
        <v>350</v>
      </c>
      <c r="F232" s="9">
        <v>1.0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4.0</v>
      </c>
      <c r="N232" s="7">
        <v>11.0</v>
      </c>
      <c r="O232" s="7">
        <v>0.0</v>
      </c>
      <c r="P232" s="11">
        <v>0.0</v>
      </c>
      <c r="Q232" s="10">
        <v>1.0</v>
      </c>
      <c r="R232" s="7">
        <v>6.0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Rachaad White</v>
      </c>
      <c r="B233" s="7" t="str">
        <f>IFERROR(__xludf.DUMMYFUNCTION("INDEX(IFNA(REGEXEXTRACT(D233, ""([^ ]+)$"")))"),"TB")</f>
        <v>TB</v>
      </c>
      <c r="C233" s="7">
        <f>Pts_PA*G233+Pts_PC*H233+Pts_PY*I233+Pts_PTD*J233+Pts_PI*K233+Pts_P2*L233+Pts_RA*M233+Pts_RY*N233+Pts_RTD*O233+Pts_R2*P233+Pts_Res*Q233+Pts_ReY*R233+Pts_ReTD*S233+Pts_Re2*T233+Pts_FL*U233+Pts_FTD*V233</f>
        <v>2.8</v>
      </c>
      <c r="D233" s="7" t="s">
        <v>122</v>
      </c>
      <c r="E233" s="10" t="s">
        <v>56</v>
      </c>
      <c r="F233" s="9">
        <v>1.0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10.0</v>
      </c>
      <c r="N233" s="7">
        <v>18.0</v>
      </c>
      <c r="O233" s="7">
        <v>0.0</v>
      </c>
      <c r="P233" s="11">
        <v>0.0</v>
      </c>
      <c r="Q233" s="10">
        <v>1.0</v>
      </c>
      <c r="R233" s="7">
        <v>5.0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Josh Whyle</v>
      </c>
      <c r="B234" s="7" t="str">
        <f>IFERROR(__xludf.DUMMYFUNCTION("INDEX(IFNA(REGEXEXTRACT(D234, ""([^ ]+)$"")))"),"TEN")</f>
        <v>TEN</v>
      </c>
      <c r="C234" s="7">
        <f>Pts_PA*G234+Pts_PC*H234+Pts_PY*I234+Pts_PTD*J234+Pts_PI*K234+Pts_P2*L234+Pts_RA*M234+Pts_RY*N234+Pts_RTD*O234+Pts_R2*P234+Pts_Res*Q234+Pts_ReY*R234+Pts_ReTD*S234+Pts_Re2*T234+Pts_FL*U234+Pts_FTD*V234</f>
        <v>2.3</v>
      </c>
      <c r="D234" s="7" t="s">
        <v>396</v>
      </c>
      <c r="E234" s="10" t="s">
        <v>42</v>
      </c>
      <c r="F234" s="9">
        <v>1.0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0.0</v>
      </c>
      <c r="N234" s="7">
        <v>0.0</v>
      </c>
      <c r="O234" s="7">
        <v>0.0</v>
      </c>
      <c r="P234" s="11">
        <v>0.0</v>
      </c>
      <c r="Q234" s="10">
        <v>2.0</v>
      </c>
      <c r="R234" s="7">
        <v>13.0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Mike Williams</v>
      </c>
      <c r="B235" s="7" t="str">
        <f>IFERROR(__xludf.DUMMYFUNCTION("INDEX(IFNA(REGEXEXTRACT(D235, ""([^ ]+)$"")))"),"PIT")</f>
        <v>PIT</v>
      </c>
      <c r="C235" s="7">
        <f>Pts_PA*G235+Pts_PC*H235+Pts_PY*I235+Pts_PTD*J235+Pts_PI*K235+Pts_P2*L235+Pts_RA*M235+Pts_RY*N235+Pts_RTD*O235+Pts_R2*P235+Pts_Res*Q235+Pts_ReY*R235+Pts_ReTD*S235+Pts_Re2*T235+Pts_FL*U235+Pts_FTD*V235</f>
        <v>2.4</v>
      </c>
      <c r="D235" s="7" t="s">
        <v>397</v>
      </c>
      <c r="E235" s="8" t="s">
        <v>345</v>
      </c>
      <c r="F235" s="9">
        <v>1.0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0.0</v>
      </c>
      <c r="N235" s="7">
        <v>0.0</v>
      </c>
      <c r="O235" s="7">
        <v>0.0</v>
      </c>
      <c r="P235" s="11">
        <v>0.0</v>
      </c>
      <c r="Q235" s="10">
        <v>1.0</v>
      </c>
      <c r="R235" s="7">
        <v>19.0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Jeffery Wilson</v>
      </c>
      <c r="B236" s="7" t="str">
        <f>IFERROR(__xludf.DUMMYFUNCTION("INDEX(IFNA(REGEXEXTRACT(D236, ""([^ ]+)$"")))"),"MIA")</f>
        <v>MIA</v>
      </c>
      <c r="C236" s="7">
        <f>Pts_PA*G236+Pts_PC*H236+Pts_PY*I236+Pts_PTD*J236+Pts_PI*K236+Pts_P2*L236+Pts_RA*M236+Pts_RY*N236+Pts_RTD*O236+Pts_R2*P236+Pts_Res*Q236+Pts_ReY*R236+Pts_ReTD*S236+Pts_Re2*T236+Pts_FL*U236+Pts_FTD*V236</f>
        <v>2.2</v>
      </c>
      <c r="D236" s="7" t="s">
        <v>228</v>
      </c>
      <c r="E236" s="8" t="s">
        <v>342</v>
      </c>
      <c r="F236" s="9">
        <v>1.0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2.0</v>
      </c>
      <c r="R236" s="7">
        <v>12.0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Xavier Worthy</v>
      </c>
      <c r="B237" s="7" t="str">
        <f>IFERROR(__xludf.DUMMYFUNCTION("INDEX(IFNA(REGEXEXTRACT(D237, ""([^ ]+)$"")))"),"KC")</f>
        <v>KC</v>
      </c>
      <c r="C237" s="7">
        <f>Pts_PA*G237+Pts_PC*H237+Pts_PY*I237+Pts_PTD*J237+Pts_PI*K237+Pts_P2*L237+Pts_RA*M237+Pts_RY*N237+Pts_RTD*O237+Pts_R2*P237+Pts_Res*Q237+Pts_ReY*R237+Pts_ReTD*S237+Pts_Re2*T237+Pts_FL*U237+Pts_FTD*V237</f>
        <v>3.2</v>
      </c>
      <c r="D237" s="7" t="s">
        <v>60</v>
      </c>
      <c r="E237" s="10" t="s">
        <v>348</v>
      </c>
      <c r="F237" s="9">
        <v>1.0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1.0</v>
      </c>
      <c r="N237" s="7">
        <v>5.0</v>
      </c>
      <c r="O237" s="7">
        <v>0.0</v>
      </c>
      <c r="P237" s="11">
        <v>0.0</v>
      </c>
      <c r="Q237" s="10">
        <v>2.0</v>
      </c>
      <c r="R237" s="7">
        <v>17.0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Bryce Young</v>
      </c>
      <c r="B238" s="7" t="str">
        <f>IFERROR(__xludf.DUMMYFUNCTION("INDEX(IFNA(REGEXEXTRACT(D238, ""([^ ]+)$"")))"),"CAR")</f>
        <v>CAR</v>
      </c>
      <c r="C238" s="7">
        <f>Pts_PA*G238+Pts_PC*H238+Pts_PY*I238+Pts_PTD*J238+Pts_PI*K238+Pts_P2*L238+Pts_RA*M238+Pts_RY*N238+Pts_RTD*O238+Pts_R2*P238+Pts_Res*Q238+Pts_ReY*R238+Pts_ReTD*S238+Pts_Re2*T238+Pts_FL*U238+Pts_FTD*V238</f>
        <v>1.96</v>
      </c>
      <c r="D238" s="7" t="s">
        <v>128</v>
      </c>
      <c r="E238" s="10" t="s">
        <v>361</v>
      </c>
      <c r="F238" s="9">
        <v>1.0</v>
      </c>
      <c r="G238" s="10">
        <v>26.0</v>
      </c>
      <c r="H238" s="7">
        <v>18.0</v>
      </c>
      <c r="I238" s="7">
        <v>84.0</v>
      </c>
      <c r="J238" s="7">
        <v>0.0</v>
      </c>
      <c r="K238" s="7">
        <v>1.0</v>
      </c>
      <c r="L238" s="11">
        <v>0.0</v>
      </c>
      <c r="M238" s="10">
        <v>1.0</v>
      </c>
      <c r="N238" s="7">
        <v>6.0</v>
      </c>
      <c r="O238" s="7">
        <v>0.0</v>
      </c>
      <c r="P238" s="11">
        <v>0.0</v>
      </c>
      <c r="Q238" s="10">
        <v>0.0</v>
      </c>
      <c r="R238" s="7">
        <v>0.0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Olamide Zaccheaus</v>
      </c>
      <c r="B239" s="7" t="str">
        <f>IFERROR(__xludf.DUMMYFUNCTION("INDEX(IFNA(REGEXEXTRACT(D239, ""([^ ]+)$"")))"),"WAS")</f>
        <v>WAS</v>
      </c>
      <c r="C239" s="7">
        <f>Pts_PA*G239+Pts_PC*H239+Pts_PY*I239+Pts_PTD*J239+Pts_PI*K239+Pts_P2*L239+Pts_RA*M239+Pts_RY*N239+Pts_RTD*O239+Pts_R2*P239+Pts_Res*Q239+Pts_ReY*R239+Pts_ReTD*S239+Pts_Re2*T239+Pts_FL*U239+Pts_FTD*V239</f>
        <v>2.9</v>
      </c>
      <c r="D239" s="7" t="s">
        <v>278</v>
      </c>
      <c r="E239" s="8" t="s">
        <v>354</v>
      </c>
      <c r="F239" s="9">
        <v>1.0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3.0</v>
      </c>
      <c r="R239" s="7">
        <v>14.0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Ameer Abdullah</v>
      </c>
      <c r="B240" s="7" t="str">
        <f>IFERROR(__xludf.DUMMYFUNCTION("INDEX(IFNA(REGEXEXTRACT(D240, ""([^ ]+)$"")))"),"LV")</f>
        <v>LV</v>
      </c>
      <c r="C240" s="7">
        <f>Pts_PA*G240+Pts_PC*H240+Pts_PY*I240+Pts_PTD*J240+Pts_PI*K240+Pts_P2*L240+Pts_RA*M240+Pts_RY*N240+Pts_RTD*O240+Pts_R2*P240+Pts_Res*Q240+Pts_ReY*R240+Pts_ReTD*S240+Pts_Re2*T240+Pts_FL*U240+Pts_FTD*V240</f>
        <v>1.2</v>
      </c>
      <c r="D240" s="7" t="s">
        <v>398</v>
      </c>
      <c r="E240" s="10" t="s">
        <v>347</v>
      </c>
      <c r="F240" s="9">
        <v>0.0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2.0</v>
      </c>
      <c r="N240" s="7">
        <v>1.0</v>
      </c>
      <c r="O240" s="7">
        <v>0.0</v>
      </c>
      <c r="P240" s="11">
        <v>0.0</v>
      </c>
      <c r="Q240" s="10">
        <v>2.0</v>
      </c>
      <c r="R240" s="7">
        <v>1.0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Calvin Austin</v>
      </c>
      <c r="B241" s="7" t="str">
        <f>IFERROR(__xludf.DUMMYFUNCTION("INDEX(IFNA(REGEXEXTRACT(D241, ""([^ ]+)$"")))"),"PIT")</f>
        <v>PIT</v>
      </c>
      <c r="C241" s="7">
        <f>Pts_PA*G241+Pts_PC*H241+Pts_PY*I241+Pts_PTD*J241+Pts_PI*K241+Pts_P2*L241+Pts_RA*M241+Pts_RY*N241+Pts_RTD*O241+Pts_R2*P241+Pts_Res*Q241+Pts_ReY*R241+Pts_ReTD*S241+Pts_Re2*T241+Pts_FL*U241+Pts_FTD*V241</f>
        <v>1.1</v>
      </c>
      <c r="D241" s="7" t="s">
        <v>282</v>
      </c>
      <c r="E241" s="10" t="s">
        <v>356</v>
      </c>
      <c r="F241" s="9">
        <v>0.0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0.0</v>
      </c>
      <c r="N241" s="7">
        <v>0.0</v>
      </c>
      <c r="O241" s="7">
        <v>0.0</v>
      </c>
      <c r="P241" s="11">
        <v>0.0</v>
      </c>
      <c r="Q241" s="10">
        <v>1.0</v>
      </c>
      <c r="R241" s="7">
        <v>6.0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John Bates</v>
      </c>
      <c r="B242" s="7" t="str">
        <f>IFERROR(__xludf.DUMMYFUNCTION("INDEX(IFNA(REGEXEXTRACT(D242, ""([^ ]+)$"")))"),"WAS")</f>
        <v>WAS</v>
      </c>
      <c r="C242" s="7">
        <f>Pts_PA*G242+Pts_PC*H242+Pts_PY*I242+Pts_PTD*J242+Pts_PI*K242+Pts_P2*L242+Pts_RA*M242+Pts_RY*N242+Pts_RTD*O242+Pts_R2*P242+Pts_Res*Q242+Pts_ReY*R242+Pts_ReTD*S242+Pts_Re2*T242+Pts_FL*U242+Pts_FTD*V242</f>
        <v>1</v>
      </c>
      <c r="D242" s="7" t="s">
        <v>399</v>
      </c>
      <c r="E242" s="10" t="s">
        <v>354</v>
      </c>
      <c r="F242" s="9">
        <v>0.0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0.0</v>
      </c>
      <c r="N242" s="7">
        <v>0.0</v>
      </c>
      <c r="O242" s="7">
        <v>0.0</v>
      </c>
      <c r="P242" s="11">
        <v>0.0</v>
      </c>
      <c r="Q242" s="10">
        <v>1.0</v>
      </c>
      <c r="R242" s="7">
        <v>5.0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Michael Burton</v>
      </c>
      <c r="B243" s="7" t="str">
        <f>IFERROR(__xludf.DUMMYFUNCTION("INDEX(IFNA(REGEXEXTRACT(D243, ""([^ ]+)$"")))"),"DEN")</f>
        <v>DEN</v>
      </c>
      <c r="C243" s="7">
        <f>Pts_PA*G243+Pts_PC*H243+Pts_PY*I243+Pts_PTD*J243+Pts_PI*K243+Pts_P2*L243+Pts_RA*M243+Pts_RY*N243+Pts_RTD*O243+Pts_R2*P243+Pts_Res*Q243+Pts_ReY*R243+Pts_ReTD*S243+Pts_Re2*T243+Pts_FL*U243+Pts_FTD*V243</f>
        <v>0.6</v>
      </c>
      <c r="D243" s="7" t="s">
        <v>286</v>
      </c>
      <c r="E243" s="8" t="s">
        <v>116</v>
      </c>
      <c r="F243" s="9">
        <v>0.0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1.0</v>
      </c>
      <c r="R243" s="7">
        <v>1.0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Robbie Chosen</v>
      </c>
      <c r="B244" s="7" t="str">
        <f>IFERROR(__xludf.DUMMYFUNCTION("INDEX(IFNA(REGEXEXTRACT(D244, ""([^ ]+)$"")))"),"MIA")</f>
        <v>MIA</v>
      </c>
      <c r="C244" s="7">
        <f>Pts_PA*G244+Pts_PC*H244+Pts_PY*I244+Pts_PTD*J244+Pts_PI*K244+Pts_P2*L244+Pts_RA*M244+Pts_RY*N244+Pts_RTD*O244+Pts_R2*P244+Pts_Res*Q244+Pts_ReY*R244+Pts_ReTD*S244+Pts_Re2*T244+Pts_FL*U244+Pts_FTD*V244</f>
        <v>1</v>
      </c>
      <c r="D244" s="7" t="s">
        <v>400</v>
      </c>
      <c r="E244" s="10" t="s">
        <v>342</v>
      </c>
      <c r="F244" s="9">
        <v>0.0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0.0</v>
      </c>
      <c r="N244" s="7">
        <v>0.0</v>
      </c>
      <c r="O244" s="7">
        <v>0.0</v>
      </c>
      <c r="P244" s="11">
        <v>0.0</v>
      </c>
      <c r="Q244" s="10">
        <v>1.0</v>
      </c>
      <c r="R244" s="7">
        <v>5.0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Chris Conley</v>
      </c>
      <c r="B245" s="7" t="str">
        <f>IFERROR(__xludf.DUMMYFUNCTION("INDEX(IFNA(REGEXEXTRACT(D245, ""([^ ]+)$"")))"),"SF")</f>
        <v>SF</v>
      </c>
      <c r="C245" s="7">
        <f>Pts_PA*G245+Pts_PC*H245+Pts_PY*I245+Pts_PTD*J245+Pts_PI*K245+Pts_P2*L245+Pts_RA*M245+Pts_RY*N245+Pts_RTD*O245+Pts_R2*P245+Pts_Res*Q245+Pts_ReY*R245+Pts_ReTD*S245+Pts_Re2*T245+Pts_FL*U245+Pts_FTD*V245</f>
        <v>0.9</v>
      </c>
      <c r="D245" s="7" t="s">
        <v>401</v>
      </c>
      <c r="E245" s="10" t="s">
        <v>349</v>
      </c>
      <c r="F245" s="9">
        <v>0.0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1.0</v>
      </c>
      <c r="R245" s="7">
        <v>4.0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Malachi Corley</v>
      </c>
      <c r="B246" s="7" t="str">
        <f>IFERROR(__xludf.DUMMYFUNCTION("INDEX(IFNA(REGEXEXTRACT(D246, ""([^ ]+)$"")))"),"NYJ")</f>
        <v>NYJ</v>
      </c>
      <c r="C246" s="7">
        <f>Pts_PA*G246+Pts_PC*H246+Pts_PY*I246+Pts_PTD*J246+Pts_PI*K246+Pts_P2*L246+Pts_RA*M246+Pts_RY*N246+Pts_RTD*O246+Pts_R2*P246+Pts_Res*Q246+Pts_ReY*R246+Pts_ReTD*S246+Pts_Re2*T246+Pts_FL*U246+Pts_FTD*V246</f>
        <v>0.9</v>
      </c>
      <c r="D246" s="7" t="s">
        <v>402</v>
      </c>
      <c r="E246" s="8" t="s">
        <v>345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0.0</v>
      </c>
      <c r="N246" s="7">
        <v>0.0</v>
      </c>
      <c r="O246" s="7">
        <v>0.0</v>
      </c>
      <c r="P246" s="11">
        <v>0.0</v>
      </c>
      <c r="Q246" s="10">
        <v>1.0</v>
      </c>
      <c r="R246" s="7">
        <v>4.0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Jahan Dotson</v>
      </c>
      <c r="B247" s="7" t="str">
        <f>IFERROR(__xludf.DUMMYFUNCTION("INDEX(IFNA(REGEXEXTRACT(D247, ""([^ ]+)$"")))"),"PHI")</f>
        <v>PHI</v>
      </c>
      <c r="C247" s="7">
        <f>Pts_PA*G247+Pts_PC*H247+Pts_PY*I247+Pts_PTD*J247+Pts_PI*K247+Pts_P2*L247+Pts_RA*M247+Pts_RY*N247+Pts_RTD*O247+Pts_R2*P247+Pts_Res*Q247+Pts_ReY*R247+Pts_ReTD*S247+Pts_Re2*T247+Pts_FL*U247+Pts_FTD*V247</f>
        <v>1.1</v>
      </c>
      <c r="D247" s="7" t="s">
        <v>403</v>
      </c>
      <c r="E247" s="8" t="s">
        <v>339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0.0</v>
      </c>
      <c r="N247" s="7">
        <v>0.0</v>
      </c>
      <c r="O247" s="7">
        <v>0.0</v>
      </c>
      <c r="P247" s="11">
        <v>0.0</v>
      </c>
      <c r="Q247" s="10">
        <v>1.0</v>
      </c>
      <c r="R247" s="7">
        <v>6.0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Devin Duvernay</v>
      </c>
      <c r="B248" s="7" t="str">
        <f>IFERROR(__xludf.DUMMYFUNCTION("INDEX(IFNA(REGEXEXTRACT(D248, ""([^ ]+)$"")))"),"JAX")</f>
        <v>JAX</v>
      </c>
      <c r="C248" s="7">
        <f>Pts_PA*G248+Pts_PC*H248+Pts_PY*I248+Pts_PTD*J248+Pts_PI*K248+Pts_P2*L248+Pts_RA*M248+Pts_RY*N248+Pts_RTD*O248+Pts_R2*P248+Pts_Res*Q248+Pts_ReY*R248+Pts_ReTD*S248+Pts_Re2*T248+Pts_FL*U248+Pts_FTD*V248</f>
        <v>0.4</v>
      </c>
      <c r="D248" s="7" t="s">
        <v>292</v>
      </c>
      <c r="E248" s="8" t="s">
        <v>357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1.0</v>
      </c>
      <c r="N248" s="7">
        <v>4.0</v>
      </c>
      <c r="O248" s="7">
        <v>0.0</v>
      </c>
      <c r="P248" s="11">
        <v>0.0</v>
      </c>
      <c r="Q248" s="10">
        <v>0.0</v>
      </c>
      <c r="R248" s="7">
        <v>0.0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Gerald Everett</v>
      </c>
      <c r="B249" s="7" t="str">
        <f>IFERROR(__xludf.DUMMYFUNCTION("INDEX(IFNA(REGEXEXTRACT(D249, ""([^ ]+)$"")))"),"CHI")</f>
        <v>CHI</v>
      </c>
      <c r="C249" s="7">
        <f>Pts_PA*G249+Pts_PC*H249+Pts_PY*I249+Pts_PTD*J249+Pts_PI*K249+Pts_P2*L249+Pts_RA*M249+Pts_RY*N249+Pts_RTD*O249+Pts_R2*P249+Pts_Res*Q249+Pts_ReY*R249+Pts_ReTD*S249+Pts_Re2*T249+Pts_FL*U249+Pts_FTD*V249</f>
        <v>1.1</v>
      </c>
      <c r="D249" s="7" t="s">
        <v>294</v>
      </c>
      <c r="E249" s="10" t="s">
        <v>362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0.0</v>
      </c>
      <c r="N249" s="7">
        <v>0.0</v>
      </c>
      <c r="O249" s="7">
        <v>0.0</v>
      </c>
      <c r="P249" s="11">
        <v>0.0</v>
      </c>
      <c r="Q249" s="10">
        <v>2.0</v>
      </c>
      <c r="R249" s="7">
        <v>1.0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Kenny Gainwell</v>
      </c>
      <c r="B250" s="7" t="str">
        <f>IFERROR(__xludf.DUMMYFUNCTION("INDEX(IFNA(REGEXEXTRACT(D250, ""([^ ]+)$"")))"),"PHI")</f>
        <v>PHI</v>
      </c>
      <c r="C250" s="7">
        <f>Pts_PA*G250+Pts_PC*H250+Pts_PY*I250+Pts_PTD*J250+Pts_PI*K250+Pts_P2*L250+Pts_RA*M250+Pts_RY*N250+Pts_RTD*O250+Pts_R2*P250+Pts_Res*Q250+Pts_ReY*R250+Pts_ReTD*S250+Pts_Re2*T250+Pts_FL*U250+Pts_FTD*V250</f>
        <v>0.6</v>
      </c>
      <c r="D250" s="7" t="s">
        <v>241</v>
      </c>
      <c r="E250" s="10" t="s">
        <v>339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2.0</v>
      </c>
      <c r="N250" s="7">
        <v>6.0</v>
      </c>
      <c r="O250" s="7">
        <v>0.0</v>
      </c>
      <c r="P250" s="11">
        <v>0.0</v>
      </c>
      <c r="Q250" s="10">
        <v>0.0</v>
      </c>
      <c r="R250" s="7">
        <v>0.0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Tyler Goodson</v>
      </c>
      <c r="B251" s="7" t="str">
        <f>IFERROR(__xludf.DUMMYFUNCTION("INDEX(IFNA(REGEXEXTRACT(D251, ""([^ ]+)$"")))"),"IND")</f>
        <v>IND</v>
      </c>
      <c r="C251" s="7">
        <f>Pts_PA*G251+Pts_PC*H251+Pts_PY*I251+Pts_PTD*J251+Pts_PI*K251+Pts_P2*L251+Pts_RA*M251+Pts_RY*N251+Pts_RTD*O251+Pts_R2*P251+Pts_Res*Q251+Pts_ReY*R251+Pts_ReTD*S251+Pts_Re2*T251+Pts_FL*U251+Pts_FTD*V251</f>
        <v>0.7</v>
      </c>
      <c r="D251" s="7" t="s">
        <v>404</v>
      </c>
      <c r="E251" s="10" t="s">
        <v>355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1.0</v>
      </c>
      <c r="R251" s="7">
        <v>2.0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Kylen Granson</v>
      </c>
      <c r="B252" s="7" t="str">
        <f>IFERROR(__xludf.DUMMYFUNCTION("INDEX(IFNA(REGEXEXTRACT(D252, ""([^ ]+)$"")))"),"IND")</f>
        <v>IND</v>
      </c>
      <c r="C252" s="7">
        <f>Pts_PA*G252+Pts_PC*H252+Pts_PY*I252+Pts_PTD*J252+Pts_PI*K252+Pts_P2*L252+Pts_RA*M252+Pts_RY*N252+Pts_RTD*O252+Pts_R2*P252+Pts_Res*Q252+Pts_ReY*R252+Pts_ReTD*S252+Pts_Re2*T252+Pts_FL*U252+Pts_FTD*V252</f>
        <v>1.4</v>
      </c>
      <c r="D252" s="7" t="s">
        <v>405</v>
      </c>
      <c r="E252" s="10" t="s">
        <v>355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0.0</v>
      </c>
      <c r="N252" s="7">
        <v>0.0</v>
      </c>
      <c r="O252" s="7">
        <v>0.0</v>
      </c>
      <c r="P252" s="11">
        <v>0.0</v>
      </c>
      <c r="Q252" s="10">
        <v>1.0</v>
      </c>
      <c r="R252" s="7">
        <v>9.0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Isaac Guerendo</v>
      </c>
      <c r="B253" s="7" t="str">
        <f>IFERROR(__xludf.DUMMYFUNCTION("INDEX(IFNA(REGEXEXTRACT(D253, ""([^ ]+)$"")))"),"SF")</f>
        <v>SF</v>
      </c>
      <c r="C253" s="7">
        <f>Pts_PA*G253+Pts_PC*H253+Pts_PY*I253+Pts_PTD*J253+Pts_PI*K253+Pts_P2*L253+Pts_RA*M253+Pts_RY*N253+Pts_RTD*O253+Pts_R2*P253+Pts_Res*Q253+Pts_ReY*R253+Pts_ReTD*S253+Pts_Re2*T253+Pts_FL*U253+Pts_FTD*V253</f>
        <v>0</v>
      </c>
      <c r="D253" s="7" t="s">
        <v>406</v>
      </c>
      <c r="E253" s="8" t="s">
        <v>349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1.0</v>
      </c>
      <c r="N253" s="7">
        <v>0.0</v>
      </c>
      <c r="O253" s="7">
        <v>0.0</v>
      </c>
      <c r="P253" s="11">
        <v>0.0</v>
      </c>
      <c r="Q253" s="10">
        <v>0.0</v>
      </c>
      <c r="R253" s="7">
        <v>0.0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Jake Haener</v>
      </c>
      <c r="B254" s="7" t="str">
        <f>IFERROR(__xludf.DUMMYFUNCTION("INDEX(IFNA(REGEXEXTRACT(D254, ""([^ ]+)$"")))"),"NO")</f>
        <v>NO</v>
      </c>
      <c r="C254" s="7">
        <f>Pts_PA*G254+Pts_PC*H254+Pts_PY*I254+Pts_PTD*J254+Pts_PI*K254+Pts_P2*L254+Pts_RA*M254+Pts_RY*N254+Pts_RTD*O254+Pts_R2*P254+Pts_Res*Q254+Pts_ReY*R254+Pts_ReTD*S254+Pts_Re2*T254+Pts_FL*U254+Pts_FTD*V254</f>
        <v>-0.3</v>
      </c>
      <c r="D254" s="7" t="s">
        <v>297</v>
      </c>
      <c r="E254" s="8" t="s">
        <v>338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3.0</v>
      </c>
      <c r="N254" s="7">
        <v>-3.0</v>
      </c>
      <c r="O254" s="7">
        <v>0.0</v>
      </c>
      <c r="P254" s="11">
        <v>0.0</v>
      </c>
      <c r="Q254" s="10">
        <v>0.0</v>
      </c>
      <c r="R254" s="7">
        <v>0.0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JaMycal Hasty</v>
      </c>
      <c r="B255" s="7" t="str">
        <f>IFERROR(__xludf.DUMMYFUNCTION("INDEX(IFNA(REGEXEXTRACT(D255, ""([^ ]+)$"")))"),"NE")</f>
        <v>NE</v>
      </c>
      <c r="C255" s="7">
        <f>Pts_PA*G255+Pts_PC*H255+Pts_PY*I255+Pts_PTD*J255+Pts_PI*K255+Pts_P2*L255+Pts_RA*M255+Pts_RY*N255+Pts_RTD*O255+Pts_R2*P255+Pts_Res*Q255+Pts_ReY*R255+Pts_ReTD*S255+Pts_Re2*T255+Pts_FL*U255+Pts_FTD*V255</f>
        <v>0.2</v>
      </c>
      <c r="D255" s="7" t="s">
        <v>407</v>
      </c>
      <c r="E255" s="10" t="s">
        <v>353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1.0</v>
      </c>
      <c r="N255" s="7">
        <v>2.0</v>
      </c>
      <c r="O255" s="7">
        <v>0.0</v>
      </c>
      <c r="P255" s="11">
        <v>0.0</v>
      </c>
      <c r="Q255" s="10">
        <v>0.0</v>
      </c>
      <c r="R255" s="7">
        <v>0.0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Travis Homer</v>
      </c>
      <c r="B256" s="7" t="str">
        <f>IFERROR(__xludf.DUMMYFUNCTION("INDEX(IFNA(REGEXEXTRACT(D256, ""([^ ]+)$"")))"),"CHI")</f>
        <v>CHI</v>
      </c>
      <c r="C256" s="7">
        <f>Pts_PA*G256+Pts_PC*H256+Pts_PY*I256+Pts_PTD*J256+Pts_PI*K256+Pts_P2*L256+Pts_RA*M256+Pts_RY*N256+Pts_RTD*O256+Pts_R2*P256+Pts_Res*Q256+Pts_ReY*R256+Pts_ReTD*S256+Pts_Re2*T256+Pts_FL*U256+Pts_FTD*V256</f>
        <v>0.6</v>
      </c>
      <c r="D256" s="7" t="s">
        <v>246</v>
      </c>
      <c r="E256" s="10" t="s">
        <v>362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1.0</v>
      </c>
      <c r="N256" s="7">
        <v>6.0</v>
      </c>
      <c r="O256" s="7">
        <v>0.0</v>
      </c>
      <c r="P256" s="11">
        <v>0.0</v>
      </c>
      <c r="Q256" s="10">
        <v>0.0</v>
      </c>
      <c r="R256" s="7">
        <v>0.0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Austin Hooper</v>
      </c>
      <c r="B257" s="7" t="str">
        <f>IFERROR(__xludf.DUMMYFUNCTION("INDEX(IFNA(REGEXEXTRACT(D257, ""([^ ]+)$"")))"),"NE")</f>
        <v>NE</v>
      </c>
      <c r="C257" s="7">
        <f>Pts_PA*G257+Pts_PC*H257+Pts_PY*I257+Pts_PTD*J257+Pts_PI*K257+Pts_P2*L257+Pts_RA*M257+Pts_RY*N257+Pts_RTD*O257+Pts_R2*P257+Pts_Res*Q257+Pts_ReY*R257+Pts_ReTD*S257+Pts_Re2*T257+Pts_FL*U257+Pts_FTD*V257</f>
        <v>1</v>
      </c>
      <c r="D257" s="7" t="s">
        <v>190</v>
      </c>
      <c r="E257" s="10" t="s">
        <v>353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0.0</v>
      </c>
      <c r="N257" s="7">
        <v>0.0</v>
      </c>
      <c r="O257" s="7">
        <v>0.0</v>
      </c>
      <c r="P257" s="11">
        <v>0.0</v>
      </c>
      <c r="Q257" s="10">
        <v>1.0</v>
      </c>
      <c r="R257" s="7">
        <v>5.0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DeAndre Hopkins</v>
      </c>
      <c r="B258" s="7" t="str">
        <f>IFERROR(__xludf.DUMMYFUNCTION("INDEX(IFNA(REGEXEXTRACT(D258, ""([^ ]+)$"")))"),"KC")</f>
        <v>KC</v>
      </c>
      <c r="C258" s="7">
        <f>Pts_PA*G258+Pts_PC*H258+Pts_PY*I258+Pts_PTD*J258+Pts_PI*K258+Pts_P2*L258+Pts_RA*M258+Pts_RY*N258+Pts_RTD*O258+Pts_R2*P258+Pts_Res*Q258+Pts_ReY*R258+Pts_ReTD*S258+Pts_Re2*T258+Pts_FL*U258+Pts_FTD*V258</f>
        <v>1.4</v>
      </c>
      <c r="D258" s="7" t="s">
        <v>302</v>
      </c>
      <c r="E258" s="8" t="s">
        <v>345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0.0</v>
      </c>
      <c r="N258" s="7">
        <v>0.0</v>
      </c>
      <c r="O258" s="7">
        <v>0.0</v>
      </c>
      <c r="P258" s="11">
        <v>0.0</v>
      </c>
      <c r="Q258" s="10">
        <v>1.0</v>
      </c>
      <c r="R258" s="7">
        <v>9.0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Hayden Hurst</v>
      </c>
      <c r="B259" s="7" t="str">
        <f>IFERROR(__xludf.DUMMYFUNCTION("INDEX(IFNA(REGEXEXTRACT(D259, ""([^ ]+)$"")))"),"LAC")</f>
        <v>LAC</v>
      </c>
      <c r="C259" s="7">
        <f>Pts_PA*G259+Pts_PC*H259+Pts_PY*I259+Pts_PTD*J259+Pts_PI*K259+Pts_P2*L259+Pts_RA*M259+Pts_RY*N259+Pts_RTD*O259+Pts_R2*P259+Pts_Res*Q259+Pts_ReY*R259+Pts_ReTD*S259+Pts_Re2*T259+Pts_FL*U259+Pts_FTD*V259</f>
        <v>1</v>
      </c>
      <c r="D259" s="7" t="s">
        <v>191</v>
      </c>
      <c r="E259" s="10" t="s">
        <v>344</v>
      </c>
      <c r="F259" s="9">
        <v>0.0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0.0</v>
      </c>
      <c r="N259" s="7">
        <v>0.0</v>
      </c>
      <c r="O259" s="7">
        <v>0.0</v>
      </c>
      <c r="P259" s="11">
        <v>0.0</v>
      </c>
      <c r="Q259" s="10">
        <v>1.0</v>
      </c>
      <c r="R259" s="7">
        <v>5.0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Alec Ingold</v>
      </c>
      <c r="B260" s="7" t="str">
        <f>IFERROR(__xludf.DUMMYFUNCTION("INDEX(IFNA(REGEXEXTRACT(D260, ""([^ ]+)$"")))"),"MIA")</f>
        <v>MIA</v>
      </c>
      <c r="C260" s="7">
        <f>Pts_PA*G260+Pts_PC*H260+Pts_PY*I260+Pts_PTD*J260+Pts_PI*K260+Pts_P2*L260+Pts_RA*M260+Pts_RY*N260+Pts_RTD*O260+Pts_R2*P260+Pts_Res*Q260+Pts_ReY*R260+Pts_ReTD*S260+Pts_Re2*T260+Pts_FL*U260+Pts_FTD*V260</f>
        <v>0.2</v>
      </c>
      <c r="D260" s="7" t="s">
        <v>305</v>
      </c>
      <c r="E260" s="10" t="s">
        <v>342</v>
      </c>
      <c r="F260" s="9">
        <v>0.0</v>
      </c>
      <c r="G260" s="10">
        <v>0.0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2.0</v>
      </c>
      <c r="N260" s="7">
        <v>2.0</v>
      </c>
      <c r="O260" s="7">
        <v>0.0</v>
      </c>
      <c r="P260" s="11">
        <v>0.0</v>
      </c>
      <c r="Q260" s="10">
        <v>0.0</v>
      </c>
      <c r="R260" s="7">
        <v>0.0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Trenton Irwin</v>
      </c>
      <c r="B261" s="7" t="str">
        <f>IFERROR(__xludf.DUMMYFUNCTION("INDEX(IFNA(REGEXEXTRACT(D261, ""([^ ]+)$"")))"),"CAR")</f>
        <v>CAR</v>
      </c>
      <c r="C261" s="7">
        <f>Pts_PA*G261+Pts_PC*H261+Pts_PY*I261+Pts_PTD*J261+Pts_PI*K261+Pts_P2*L261+Pts_RA*M261+Pts_RY*N261+Pts_RTD*O261+Pts_R2*P261+Pts_Res*Q261+Pts_ReY*R261+Pts_ReTD*S261+Pts_Re2*T261+Pts_FL*U261+Pts_FTD*V261</f>
        <v>1</v>
      </c>
      <c r="D261" s="7" t="s">
        <v>306</v>
      </c>
      <c r="E261" s="10" t="s">
        <v>33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0.0</v>
      </c>
      <c r="N261" s="7">
        <v>0.0</v>
      </c>
      <c r="O261" s="7">
        <v>0.0</v>
      </c>
      <c r="P261" s="11">
        <v>0.0</v>
      </c>
      <c r="Q261" s="10">
        <v>1.0</v>
      </c>
      <c r="R261" s="7">
        <v>5.0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Brevin Jordan</v>
      </c>
      <c r="B262" s="7" t="str">
        <f>IFERROR(__xludf.DUMMYFUNCTION("INDEX(IFNA(REGEXEXTRACT(D262, ""([^ ]+)$"")))"),"HOU")</f>
        <v>HOU</v>
      </c>
      <c r="C262" s="7">
        <f>Pts_PA*G262+Pts_PC*H262+Pts_PY*I262+Pts_PTD*J262+Pts_PI*K262+Pts_P2*L262+Pts_RA*M262+Pts_RY*N262+Pts_RTD*O262+Pts_R2*P262+Pts_Res*Q262+Pts_ReY*R262+Pts_ReTD*S262+Pts_Re2*T262+Pts_FL*U262+Pts_FTD*V262</f>
        <v>0.9</v>
      </c>
      <c r="D262" s="7" t="s">
        <v>311</v>
      </c>
      <c r="E262" s="8" t="s">
        <v>343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0.0</v>
      </c>
      <c r="N262" s="7">
        <v>0.0</v>
      </c>
      <c r="O262" s="7">
        <v>0.0</v>
      </c>
      <c r="P262" s="11">
        <v>0.0</v>
      </c>
      <c r="Q262" s="10">
        <v>1.0</v>
      </c>
      <c r="R262" s="7">
        <v>4.0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Travis Kelce</v>
      </c>
      <c r="B263" s="7" t="str">
        <f>IFERROR(__xludf.DUMMYFUNCTION("INDEX(IFNA(REGEXEXTRACT(D263, ""([^ ]+)$"")))"),"KC")</f>
        <v>KC</v>
      </c>
      <c r="C263" s="7">
        <f>Pts_PA*G263+Pts_PC*H263+Pts_PY*I263+Pts_PTD*J263+Pts_PI*K263+Pts_P2*L263+Pts_RA*M263+Pts_RY*N263+Pts_RTD*O263+Pts_R2*P263+Pts_Res*Q263+Pts_ReY*R263+Pts_ReTD*S263+Pts_Re2*T263+Pts_FL*U263+Pts_FTD*V263</f>
        <v>1.1</v>
      </c>
      <c r="D263" s="7" t="s">
        <v>193</v>
      </c>
      <c r="E263" s="10" t="s">
        <v>348</v>
      </c>
      <c r="F263" s="9">
        <v>0.0</v>
      </c>
      <c r="G263" s="10">
        <v>0.0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1.0</v>
      </c>
      <c r="N263" s="7">
        <v>1.0</v>
      </c>
      <c r="O263" s="7">
        <v>0.0</v>
      </c>
      <c r="P263" s="11">
        <v>0.0</v>
      </c>
      <c r="Q263" s="10">
        <v>1.0</v>
      </c>
      <c r="R263" s="7">
        <v>5.0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Christian Kirk</v>
      </c>
      <c r="B264" s="7" t="str">
        <f>IFERROR(__xludf.DUMMYFUNCTION("INDEX(IFNA(REGEXEXTRACT(D264, ""([^ ]+)$"")))"),"JAX")</f>
        <v>JAX</v>
      </c>
      <c r="C264" s="7">
        <f>Pts_PA*G264+Pts_PC*H264+Pts_PY*I264+Pts_PTD*J264+Pts_PI*K264+Pts_P2*L264+Pts_RA*M264+Pts_RY*N264+Pts_RTD*O264+Pts_R2*P264+Pts_Res*Q264+Pts_ReY*R264+Pts_ReTD*S264+Pts_Re2*T264+Pts_FL*U264+Pts_FTD*V264</f>
        <v>0.4</v>
      </c>
      <c r="D264" s="7" t="s">
        <v>194</v>
      </c>
      <c r="E264" s="10" t="s">
        <v>357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0.0</v>
      </c>
      <c r="N264" s="7">
        <v>0.0</v>
      </c>
      <c r="O264" s="7">
        <v>0.0</v>
      </c>
      <c r="P264" s="11">
        <v>0.0</v>
      </c>
      <c r="Q264" s="10">
        <v>1.0</v>
      </c>
      <c r="R264" s="7">
        <v>-1.0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Charlie Kolar</v>
      </c>
      <c r="B265" s="7" t="str">
        <f>IFERROR(__xludf.DUMMYFUNCTION("INDEX(IFNA(REGEXEXTRACT(D265, ""([^ ]+)$"")))"),"BAL")</f>
        <v>BAL</v>
      </c>
      <c r="C265" s="7">
        <f>Pts_PA*G265+Pts_PC*H265+Pts_PY*I265+Pts_PTD*J265+Pts_PI*K265+Pts_P2*L265+Pts_RA*M265+Pts_RY*N265+Pts_RTD*O265+Pts_R2*P265+Pts_Res*Q265+Pts_ReY*R265+Pts_ReTD*S265+Pts_Re2*T265+Pts_FL*U265+Pts_FTD*V265</f>
        <v>0.9</v>
      </c>
      <c r="D265" s="7" t="s">
        <v>408</v>
      </c>
      <c r="E265" s="8" t="s">
        <v>46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0.0</v>
      </c>
      <c r="N265" s="7">
        <v>0.0</v>
      </c>
      <c r="O265" s="7">
        <v>0.0</v>
      </c>
      <c r="P265" s="11">
        <v>0.0</v>
      </c>
      <c r="Q265" s="10">
        <v>1.0</v>
      </c>
      <c r="R265" s="7">
        <v>4.0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Jaleel McLaughlin</v>
      </c>
      <c r="B266" s="7" t="str">
        <f>IFERROR(__xludf.DUMMYFUNCTION("INDEX(IFNA(REGEXEXTRACT(D266, ""([^ ]+)$"")))"),"DEN")</f>
        <v>DEN</v>
      </c>
      <c r="C266" s="7">
        <f>Pts_PA*G266+Pts_PC*H266+Pts_PY*I266+Pts_PTD*J266+Pts_PI*K266+Pts_P2*L266+Pts_RA*M266+Pts_RY*N266+Pts_RTD*O266+Pts_R2*P266+Pts_Res*Q266+Pts_ReY*R266+Pts_ReTD*S266+Pts_Re2*T266+Pts_FL*U266+Pts_FTD*V266</f>
        <v>0.6</v>
      </c>
      <c r="D266" s="7" t="s">
        <v>254</v>
      </c>
      <c r="E266" s="8" t="s">
        <v>116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3.0</v>
      </c>
      <c r="N266" s="7">
        <v>6.0</v>
      </c>
      <c r="O266" s="7">
        <v>0.0</v>
      </c>
      <c r="P266" s="11">
        <v>0.0</v>
      </c>
      <c r="Q266" s="10">
        <v>0.0</v>
      </c>
      <c r="R266" s="7">
        <v>0.0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Bo Melton</v>
      </c>
      <c r="B267" s="7" t="str">
        <f>IFERROR(__xludf.DUMMYFUNCTION("INDEX(IFNA(REGEXEXTRACT(D267, ""([^ ]+)$"")))"),"GB")</f>
        <v>GB</v>
      </c>
      <c r="C267" s="7">
        <f>Pts_PA*G267+Pts_PC*H267+Pts_PY*I267+Pts_PTD*J267+Pts_PI*K267+Pts_P2*L267+Pts_RA*M267+Pts_RY*N267+Pts_RTD*O267+Pts_R2*P267+Pts_Res*Q267+Pts_ReY*R267+Pts_ReTD*S267+Pts_Re2*T267+Pts_FL*U267+Pts_FTD*V267</f>
        <v>0.8</v>
      </c>
      <c r="D267" s="7" t="s">
        <v>409</v>
      </c>
      <c r="E267" s="10" t="s">
        <v>352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2.0</v>
      </c>
      <c r="N267" s="7">
        <v>8.0</v>
      </c>
      <c r="O267" s="7">
        <v>0.0</v>
      </c>
      <c r="P267" s="11">
        <v>0.0</v>
      </c>
      <c r="Q267" s="10">
        <v>0.0</v>
      </c>
      <c r="R267" s="7">
        <v>0.0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Jonathan Mingo</v>
      </c>
      <c r="B268" s="7" t="str">
        <f>IFERROR(__xludf.DUMMYFUNCTION("INDEX(IFNA(REGEXEXTRACT(D268, ""([^ ]+)$"")))"),"DAL")</f>
        <v>DAL</v>
      </c>
      <c r="C268" s="7">
        <f>Pts_PA*G268+Pts_PC*H268+Pts_PY*I268+Pts_PTD*J268+Pts_PI*K268+Pts_P2*L268+Pts_RA*M268+Pts_RY*N268+Pts_RTD*O268+Pts_R2*P268+Pts_Res*Q268+Pts_ReY*R268+Pts_ReTD*S268+Pts_Re2*T268+Pts_FL*U268+Pts_FTD*V268</f>
        <v>0.6</v>
      </c>
      <c r="D268" s="7" t="s">
        <v>198</v>
      </c>
      <c r="E268" s="8" t="s">
        <v>344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0.0</v>
      </c>
      <c r="N268" s="7">
        <v>0.0</v>
      </c>
      <c r="O268" s="7">
        <v>0.0</v>
      </c>
      <c r="P268" s="11">
        <v>0.0</v>
      </c>
      <c r="Q268" s="10">
        <v>1.0</v>
      </c>
      <c r="R268" s="7">
        <v>1.0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Luke Musgrave</v>
      </c>
      <c r="B269" s="7" t="str">
        <f>IFERROR(__xludf.DUMMYFUNCTION("INDEX(IFNA(REGEXEXTRACT(D269, ""([^ ]+)$"")))"),"GB")</f>
        <v>GB</v>
      </c>
      <c r="C269" s="7">
        <f>Pts_PA*G269+Pts_PC*H269+Pts_PY*I269+Pts_PTD*J269+Pts_PI*K269+Pts_P2*L269+Pts_RA*M269+Pts_RY*N269+Pts_RTD*O269+Pts_R2*P269+Pts_Res*Q269+Pts_ReY*R269+Pts_ReTD*S269+Pts_Re2*T269+Pts_FL*U269+Pts_FTD*V269</f>
        <v>1.1</v>
      </c>
      <c r="D269" s="7" t="s">
        <v>410</v>
      </c>
      <c r="E269" s="10" t="s">
        <v>352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0.0</v>
      </c>
      <c r="N269" s="7">
        <v>0.0</v>
      </c>
      <c r="O269" s="7">
        <v>0.0</v>
      </c>
      <c r="P269" s="11">
        <v>0.0</v>
      </c>
      <c r="Q269" s="10">
        <v>1.0</v>
      </c>
      <c r="R269" s="7">
        <v>6.0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K.J. Osborn</v>
      </c>
      <c r="B270" s="7" t="str">
        <f>IFERROR(__xludf.DUMMYFUNCTION("INDEX(IFNA(REGEXEXTRACT(D270, ""([^ ]+)$"")))"),"WAS")</f>
        <v>WAS</v>
      </c>
      <c r="C270" s="7">
        <f>Pts_PA*G270+Pts_PC*H270+Pts_PY*I270+Pts_PTD*J270+Pts_PI*K270+Pts_P2*L270+Pts_RA*M270+Pts_RY*N270+Pts_RTD*O270+Pts_R2*P270+Pts_Res*Q270+Pts_ReY*R270+Pts_ReTD*S270+Pts_Re2*T270+Pts_FL*U270+Pts_FTD*V270</f>
        <v>1.2</v>
      </c>
      <c r="D270" s="7" t="s">
        <v>221</v>
      </c>
      <c r="E270" s="10" t="s">
        <v>346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0.0</v>
      </c>
      <c r="N270" s="7">
        <v>0.0</v>
      </c>
      <c r="O270" s="7">
        <v>0.0</v>
      </c>
      <c r="P270" s="11">
        <v>0.0</v>
      </c>
      <c r="Q270" s="10">
        <v>1.0</v>
      </c>
      <c r="R270" s="7">
        <v>7.0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Cade Otton</v>
      </c>
      <c r="B271" s="7" t="str">
        <f>IFERROR(__xludf.DUMMYFUNCTION("INDEX(IFNA(REGEXEXTRACT(D271, ""([^ ]+)$"")))"),"TB")</f>
        <v>TB</v>
      </c>
      <c r="C271" s="7">
        <f>Pts_PA*G271+Pts_PC*H271+Pts_PY*I271+Pts_PTD*J271+Pts_PI*K271+Pts_P2*L271+Pts_RA*M271+Pts_RY*N271+Pts_RTD*O271+Pts_R2*P271+Pts_Res*Q271+Pts_ReY*R271+Pts_ReTD*S271+Pts_Re2*T271+Pts_FL*U271+Pts_FTD*V271</f>
        <v>-0.4</v>
      </c>
      <c r="D271" s="7" t="s">
        <v>317</v>
      </c>
      <c r="E271" s="8" t="s">
        <v>56</v>
      </c>
      <c r="F271" s="9">
        <v>0.0</v>
      </c>
      <c r="G271" s="10">
        <v>0.0</v>
      </c>
      <c r="H271" s="7">
        <v>0.0</v>
      </c>
      <c r="I271" s="7">
        <v>0.0</v>
      </c>
      <c r="J271" s="7">
        <v>0.0</v>
      </c>
      <c r="K271" s="7">
        <v>0.0</v>
      </c>
      <c r="L271" s="11">
        <v>0.0</v>
      </c>
      <c r="M271" s="10">
        <v>1.0</v>
      </c>
      <c r="N271" s="7">
        <v>-4.0</v>
      </c>
      <c r="O271" s="7">
        <v>0.0</v>
      </c>
      <c r="P271" s="11">
        <v>0.0</v>
      </c>
      <c r="Q271" s="10">
        <v>0.0</v>
      </c>
      <c r="R271" s="7">
        <v>0.0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Cordarrelle Patterson</v>
      </c>
      <c r="B272" s="7" t="str">
        <f>IFERROR(__xludf.DUMMYFUNCTION("INDEX(IFNA(REGEXEXTRACT(D272, ""([^ ]+)$"")))"),"PIT")</f>
        <v>PIT</v>
      </c>
      <c r="C272" s="7">
        <f>Pts_PA*G272+Pts_PC*H272+Pts_PY*I272+Pts_PTD*J272+Pts_PI*K272+Pts_P2*L272+Pts_RA*M272+Pts_RY*N272+Pts_RTD*O272+Pts_R2*P272+Pts_Res*Q272+Pts_ReY*R272+Pts_ReTD*S272+Pts_Re2*T272+Pts_FL*U272+Pts_FTD*V272</f>
        <v>0.3</v>
      </c>
      <c r="D272" s="7" t="s">
        <v>265</v>
      </c>
      <c r="E272" s="10" t="s">
        <v>356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2.0</v>
      </c>
      <c r="N272" s="7">
        <v>3.0</v>
      </c>
      <c r="O272" s="7">
        <v>0.0</v>
      </c>
      <c r="P272" s="11">
        <v>0.0</v>
      </c>
      <c r="Q272" s="10">
        <v>0.0</v>
      </c>
      <c r="R272" s="7">
        <v>0.0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Samaje Perine</v>
      </c>
      <c r="B273" s="7" t="str">
        <f>IFERROR(__xludf.DUMMYFUNCTION("INDEX(IFNA(REGEXEXTRACT(D273, ""([^ ]+)$"")))"),"KC")</f>
        <v>KC</v>
      </c>
      <c r="C273" s="7">
        <f>Pts_PA*G273+Pts_PC*H273+Pts_PY*I273+Pts_PTD*J273+Pts_PI*K273+Pts_P2*L273+Pts_RA*M273+Pts_RY*N273+Pts_RTD*O273+Pts_R2*P273+Pts_Res*Q273+Pts_ReY*R273+Pts_ReTD*S273+Pts_Re2*T273+Pts_FL*U273+Pts_FTD*V273</f>
        <v>0.8</v>
      </c>
      <c r="D273" s="7" t="s">
        <v>266</v>
      </c>
      <c r="E273" s="8" t="s">
        <v>348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0.0</v>
      </c>
      <c r="N273" s="7">
        <v>0.0</v>
      </c>
      <c r="O273" s="7">
        <v>0.0</v>
      </c>
      <c r="P273" s="11">
        <v>0.0</v>
      </c>
      <c r="Q273" s="10">
        <v>1.0</v>
      </c>
      <c r="R273" s="7">
        <v>3.0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Ronnie Rivers</v>
      </c>
      <c r="B274" s="7" t="str">
        <f>IFERROR(__xludf.DUMMYFUNCTION("INDEX(IFNA(REGEXEXTRACT(D274, ""([^ ]+)$"")))"),"LA")</f>
        <v>LA</v>
      </c>
      <c r="C274" s="7">
        <f>Pts_PA*G274+Pts_PC*H274+Pts_PY*I274+Pts_PTD*J274+Pts_PI*K274+Pts_P2*L274+Pts_RA*M274+Pts_RY*N274+Pts_RTD*O274+Pts_R2*P274+Pts_Res*Q274+Pts_ReY*R274+Pts_ReTD*S274+Pts_Re2*T274+Pts_FL*U274+Pts_FTD*V274</f>
        <v>0.5</v>
      </c>
      <c r="D274" s="7" t="s">
        <v>269</v>
      </c>
      <c r="E274" s="8" t="s">
        <v>359</v>
      </c>
      <c r="F274" s="9">
        <v>0.0</v>
      </c>
      <c r="G274" s="10">
        <v>0.0</v>
      </c>
      <c r="H274" s="7">
        <v>0.0</v>
      </c>
      <c r="I274" s="7">
        <v>0.0</v>
      </c>
      <c r="J274" s="7">
        <v>0.0</v>
      </c>
      <c r="K274" s="7">
        <v>0.0</v>
      </c>
      <c r="L274" s="11">
        <v>0.0</v>
      </c>
      <c r="M274" s="10">
        <v>0.0</v>
      </c>
      <c r="N274" s="7">
        <v>0.0</v>
      </c>
      <c r="O274" s="7">
        <v>0.0</v>
      </c>
      <c r="P274" s="11">
        <v>0.0</v>
      </c>
      <c r="Q274" s="10">
        <v>1.0</v>
      </c>
      <c r="R274" s="7">
        <v>0.0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Cooper Rush</v>
      </c>
      <c r="B275" s="7" t="str">
        <f>IFERROR(__xludf.DUMMYFUNCTION("INDEX(IFNA(REGEXEXTRACT(D275, ""([^ ]+)$"")))"),"DAL")</f>
        <v>DAL</v>
      </c>
      <c r="C275" s="7">
        <f>Pts_PA*G275+Pts_PC*H275+Pts_PY*I275+Pts_PTD*J275+Pts_PI*K275+Pts_P2*L275+Pts_RA*M275+Pts_RY*N275+Pts_RTD*O275+Pts_R2*P275+Pts_Res*Q275+Pts_ReY*R275+Pts_ReTD*S275+Pts_Re2*T275+Pts_FL*U275+Pts_FTD*V275</f>
        <v>0.24</v>
      </c>
      <c r="D275" s="7" t="s">
        <v>320</v>
      </c>
      <c r="E275" s="10" t="s">
        <v>350</v>
      </c>
      <c r="F275" s="9">
        <v>0.0</v>
      </c>
      <c r="G275" s="10">
        <v>3.0</v>
      </c>
      <c r="H275" s="7">
        <v>1.0</v>
      </c>
      <c r="I275" s="7">
        <v>6.0</v>
      </c>
      <c r="J275" s="7">
        <v>0.0</v>
      </c>
      <c r="K275" s="7">
        <v>0.0</v>
      </c>
      <c r="L275" s="11">
        <v>0.0</v>
      </c>
      <c r="M275" s="10">
        <v>0.0</v>
      </c>
      <c r="N275" s="7">
        <v>0.0</v>
      </c>
      <c r="O275" s="7">
        <v>0.0</v>
      </c>
      <c r="P275" s="11">
        <v>0.0</v>
      </c>
      <c r="Q275" s="10">
        <v>0.0</v>
      </c>
      <c r="R275" s="7">
        <v>0.0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Curtis Samuel</v>
      </c>
      <c r="B276" s="7" t="str">
        <f>IFERROR(__xludf.DUMMYFUNCTION("INDEX(IFNA(REGEXEXTRACT(D276, ""([^ ]+)$"")))"),"BUF")</f>
        <v>BUF</v>
      </c>
      <c r="C276" s="7">
        <f>Pts_PA*G276+Pts_PC*H276+Pts_PY*I276+Pts_PTD*J276+Pts_PI*K276+Pts_P2*L276+Pts_RA*M276+Pts_RY*N276+Pts_RTD*O276+Pts_R2*P276+Pts_Res*Q276+Pts_ReY*R276+Pts_ReTD*S276+Pts_Re2*T276+Pts_FL*U276+Pts_FTD*V276</f>
        <v>0.8</v>
      </c>
      <c r="D276" s="7" t="s">
        <v>270</v>
      </c>
      <c r="E276" s="8" t="s">
        <v>92</v>
      </c>
      <c r="F276" s="9">
        <v>0.0</v>
      </c>
      <c r="G276" s="10">
        <v>0.0</v>
      </c>
      <c r="H276" s="7">
        <v>0.0</v>
      </c>
      <c r="I276" s="7">
        <v>0.0</v>
      </c>
      <c r="J276" s="7">
        <v>0.0</v>
      </c>
      <c r="K276" s="7">
        <v>0.0</v>
      </c>
      <c r="L276" s="11">
        <v>0.0</v>
      </c>
      <c r="M276" s="10">
        <v>0.0</v>
      </c>
      <c r="N276" s="7">
        <v>0.0</v>
      </c>
      <c r="O276" s="7">
        <v>0.0</v>
      </c>
      <c r="P276" s="11">
        <v>0.0</v>
      </c>
      <c r="Q276" s="10">
        <v>1.0</v>
      </c>
      <c r="R276" s="7">
        <v>3.0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Ja'Tavion Sanders</v>
      </c>
      <c r="B277" s="7" t="str">
        <f>IFERROR(__xludf.DUMMYFUNCTION("INDEX(IFNA(REGEXEXTRACT(D277, ""([^ ]+)$"")))"),"CAR")</f>
        <v>CAR</v>
      </c>
      <c r="C277" s="7">
        <f>Pts_PA*G277+Pts_PC*H277+Pts_PY*I277+Pts_PTD*J277+Pts_PI*K277+Pts_P2*L277+Pts_RA*M277+Pts_RY*N277+Pts_RTD*O277+Pts_R2*P277+Pts_Res*Q277+Pts_ReY*R277+Pts_ReTD*S277+Pts_Re2*T277+Pts_FL*U277+Pts_FTD*V277</f>
        <v>1.8</v>
      </c>
      <c r="D277" s="7" t="s">
        <v>321</v>
      </c>
      <c r="E277" s="8" t="s">
        <v>361</v>
      </c>
      <c r="F277" s="9">
        <v>0.0</v>
      </c>
      <c r="G277" s="10">
        <v>0.0</v>
      </c>
      <c r="H277" s="7">
        <v>0.0</v>
      </c>
      <c r="I277" s="7">
        <v>0.0</v>
      </c>
      <c r="J277" s="7">
        <v>0.0</v>
      </c>
      <c r="K277" s="7">
        <v>0.0</v>
      </c>
      <c r="L277" s="11">
        <v>0.0</v>
      </c>
      <c r="M277" s="10">
        <v>0.0</v>
      </c>
      <c r="N277" s="7">
        <v>0.0</v>
      </c>
      <c r="O277" s="7">
        <v>0.0</v>
      </c>
      <c r="P277" s="11">
        <v>0.0</v>
      </c>
      <c r="Q277" s="10">
        <v>2.0</v>
      </c>
      <c r="R277" s="7">
        <v>8.0</v>
      </c>
      <c r="S277" s="7">
        <v>0.0</v>
      </c>
      <c r="T277" s="11">
        <v>0.0</v>
      </c>
      <c r="U277" s="10">
        <v>0.0</v>
      </c>
      <c r="V277" s="11">
        <v>0.0</v>
      </c>
    </row>
    <row r="278">
      <c r="A278" s="7" t="str">
        <f t="shared" si="1"/>
        <v>Trey Sermon</v>
      </c>
      <c r="B278" s="7" t="str">
        <f>IFERROR(__xludf.DUMMYFUNCTION("INDEX(IFNA(REGEXEXTRACT(D278, ""([^ ]+)$"")))"),"IND")</f>
        <v>IND</v>
      </c>
      <c r="C278" s="7">
        <f>Pts_PA*G278+Pts_PC*H278+Pts_PY*I278+Pts_PTD*J278+Pts_PI*K278+Pts_P2*L278+Pts_RA*M278+Pts_RY*N278+Pts_RTD*O278+Pts_R2*P278+Pts_Res*Q278+Pts_ReY*R278+Pts_ReTD*S278+Pts_Re2*T278+Pts_FL*U278+Pts_FTD*V278</f>
        <v>1.2</v>
      </c>
      <c r="D278" s="7" t="s">
        <v>411</v>
      </c>
      <c r="E278" s="10" t="s">
        <v>355</v>
      </c>
      <c r="F278" s="9">
        <v>0.0</v>
      </c>
      <c r="G278" s="10">
        <v>0.0</v>
      </c>
      <c r="H278" s="7">
        <v>0.0</v>
      </c>
      <c r="I278" s="7">
        <v>0.0</v>
      </c>
      <c r="J278" s="7">
        <v>0.0</v>
      </c>
      <c r="K278" s="7">
        <v>0.0</v>
      </c>
      <c r="L278" s="11">
        <v>0.0</v>
      </c>
      <c r="M278" s="10">
        <v>2.0</v>
      </c>
      <c r="N278" s="7">
        <v>0.0</v>
      </c>
      <c r="O278" s="7">
        <v>0.0</v>
      </c>
      <c r="P278" s="11">
        <v>0.0</v>
      </c>
      <c r="Q278" s="10">
        <v>1.0</v>
      </c>
      <c r="R278" s="7">
        <v>7.0</v>
      </c>
      <c r="S278" s="7">
        <v>0.0</v>
      </c>
      <c r="T278" s="11">
        <v>0.0</v>
      </c>
      <c r="U278" s="10">
        <v>0.0</v>
      </c>
      <c r="V278" s="11">
        <v>0.0</v>
      </c>
    </row>
    <row r="279">
      <c r="A279" s="7" t="str">
        <f t="shared" si="1"/>
        <v>Laviska Shenault</v>
      </c>
      <c r="B279" s="7" t="str">
        <f>IFERROR(__xludf.DUMMYFUNCTION("INDEX(IFNA(REGEXEXTRACT(D279, ""([^ ]+)$"")))"),"LAC")</f>
        <v>LAC</v>
      </c>
      <c r="C279" s="7">
        <f>Pts_PA*G279+Pts_PC*H279+Pts_PY*I279+Pts_PTD*J279+Pts_PI*K279+Pts_P2*L279+Pts_RA*M279+Pts_RY*N279+Pts_RTD*O279+Pts_R2*P279+Pts_Res*Q279+Pts_ReY*R279+Pts_ReTD*S279+Pts_Re2*T279+Pts_FL*U279+Pts_FTD*V279</f>
        <v>1.1</v>
      </c>
      <c r="D279" s="7" t="s">
        <v>322</v>
      </c>
      <c r="E279" s="8" t="s">
        <v>346</v>
      </c>
      <c r="F279" s="9">
        <v>0.0</v>
      </c>
      <c r="G279" s="10">
        <v>0.0</v>
      </c>
      <c r="H279" s="7">
        <v>0.0</v>
      </c>
      <c r="I279" s="7">
        <v>0.0</v>
      </c>
      <c r="J279" s="7">
        <v>0.0</v>
      </c>
      <c r="K279" s="7">
        <v>0.0</v>
      </c>
      <c r="L279" s="11">
        <v>0.0</v>
      </c>
      <c r="M279" s="10">
        <v>0.0</v>
      </c>
      <c r="N279" s="7">
        <v>0.0</v>
      </c>
      <c r="O279" s="7">
        <v>0.0</v>
      </c>
      <c r="P279" s="11">
        <v>0.0</v>
      </c>
      <c r="Q279" s="10">
        <v>1.0</v>
      </c>
      <c r="R279" s="7">
        <v>6.0</v>
      </c>
      <c r="S279" s="7">
        <v>0.0</v>
      </c>
      <c r="T279" s="11">
        <v>0.0</v>
      </c>
      <c r="U279" s="10">
        <v>0.0</v>
      </c>
      <c r="V279" s="11">
        <v>0.0</v>
      </c>
    </row>
    <row r="280">
      <c r="A280" s="7" t="str">
        <f t="shared" si="1"/>
        <v>Durham Smythe</v>
      </c>
      <c r="B280" s="7" t="str">
        <f>IFERROR(__xludf.DUMMYFUNCTION("INDEX(IFNA(REGEXEXTRACT(D280, ""([^ ]+)$"")))"),"MIA")</f>
        <v>MIA</v>
      </c>
      <c r="C280" s="7">
        <f>Pts_PA*G280+Pts_PC*H280+Pts_PY*I280+Pts_PTD*J280+Pts_PI*K280+Pts_P2*L280+Pts_RA*M280+Pts_RY*N280+Pts_RTD*O280+Pts_R2*P280+Pts_Res*Q280+Pts_ReY*R280+Pts_ReTD*S280+Pts_Re2*T280+Pts_FL*U280+Pts_FTD*V280</f>
        <v>1.3</v>
      </c>
      <c r="D280" s="7" t="s">
        <v>412</v>
      </c>
      <c r="E280" s="8" t="s">
        <v>342</v>
      </c>
      <c r="F280" s="9">
        <v>0.0</v>
      </c>
      <c r="G280" s="10">
        <v>0.0</v>
      </c>
      <c r="H280" s="7">
        <v>0.0</v>
      </c>
      <c r="I280" s="7">
        <v>0.0</v>
      </c>
      <c r="J280" s="7">
        <v>0.0</v>
      </c>
      <c r="K280" s="7">
        <v>0.0</v>
      </c>
      <c r="L280" s="11">
        <v>0.0</v>
      </c>
      <c r="M280" s="10">
        <v>0.0</v>
      </c>
      <c r="N280" s="7">
        <v>0.0</v>
      </c>
      <c r="O280" s="7">
        <v>0.0</v>
      </c>
      <c r="P280" s="11">
        <v>0.0</v>
      </c>
      <c r="Q280" s="10">
        <v>1.0</v>
      </c>
      <c r="R280" s="7">
        <v>8.0</v>
      </c>
      <c r="S280" s="7">
        <v>0.0</v>
      </c>
      <c r="T280" s="11">
        <v>0.0</v>
      </c>
      <c r="U280" s="10">
        <v>0.0</v>
      </c>
      <c r="V280" s="11">
        <v>0.0</v>
      </c>
    </row>
    <row r="281">
      <c r="A281" s="7" t="str">
        <f t="shared" si="1"/>
        <v>Cedric Tillman</v>
      </c>
      <c r="B281" s="7" t="str">
        <f>IFERROR(__xludf.DUMMYFUNCTION("INDEX(IFNA(REGEXEXTRACT(D281, ""([^ ]+)$"")))"),"CLE")</f>
        <v>CLE</v>
      </c>
      <c r="C281" s="7">
        <f>Pts_PA*G281+Pts_PC*H281+Pts_PY*I281+Pts_PTD*J281+Pts_PI*K281+Pts_P2*L281+Pts_RA*M281+Pts_RY*N281+Pts_RTD*O281+Pts_R2*P281+Pts_Res*Q281+Pts_ReY*R281+Pts_ReTD*S281+Pts_Re2*T281+Pts_FL*U281+Pts_FTD*V281</f>
        <v>0.7</v>
      </c>
      <c r="D281" s="7" t="s">
        <v>325</v>
      </c>
      <c r="E281" s="10" t="s">
        <v>351</v>
      </c>
      <c r="F281" s="9">
        <v>0.0</v>
      </c>
      <c r="G281" s="10">
        <v>0.0</v>
      </c>
      <c r="H281" s="7">
        <v>0.0</v>
      </c>
      <c r="I281" s="7">
        <v>0.0</v>
      </c>
      <c r="J281" s="7">
        <v>0.0</v>
      </c>
      <c r="K281" s="7">
        <v>0.0</v>
      </c>
      <c r="L281" s="11">
        <v>0.0</v>
      </c>
      <c r="M281" s="10">
        <v>0.0</v>
      </c>
      <c r="N281" s="7">
        <v>0.0</v>
      </c>
      <c r="O281" s="7">
        <v>0.0</v>
      </c>
      <c r="P281" s="11">
        <v>0.0</v>
      </c>
      <c r="Q281" s="10">
        <v>1.0</v>
      </c>
      <c r="R281" s="7">
        <v>2.0</v>
      </c>
      <c r="S281" s="7">
        <v>0.0</v>
      </c>
      <c r="T281" s="11">
        <v>0.0</v>
      </c>
      <c r="U281" s="10">
        <v>0.0</v>
      </c>
      <c r="V281" s="11">
        <v>0.0</v>
      </c>
    </row>
    <row r="282">
      <c r="A282" s="7" t="str">
        <f t="shared" si="1"/>
        <v>Tyrone Tracy</v>
      </c>
      <c r="B282" s="7" t="str">
        <f>IFERROR(__xludf.DUMMYFUNCTION("INDEX(IFNA(REGEXEXTRACT(D282, ""([^ ]+)$"")))"),"NYG")</f>
        <v>NYG</v>
      </c>
      <c r="C282" s="7">
        <f>Pts_PA*G282+Pts_PC*H282+Pts_PY*I282+Pts_PTD*J282+Pts_PI*K282+Pts_P2*L282+Pts_RA*M282+Pts_RY*N282+Pts_RTD*O282+Pts_R2*P282+Pts_Res*Q282+Pts_ReY*R282+Pts_ReTD*S282+Pts_Re2*T282+Pts_FL*U282+Pts_FTD*V282</f>
        <v>0.2</v>
      </c>
      <c r="D282" s="7" t="s">
        <v>327</v>
      </c>
      <c r="E282" s="10" t="s">
        <v>341</v>
      </c>
      <c r="F282" s="9">
        <v>0.0</v>
      </c>
      <c r="G282" s="10">
        <v>0.0</v>
      </c>
      <c r="H282" s="7">
        <v>0.0</v>
      </c>
      <c r="I282" s="7">
        <v>0.0</v>
      </c>
      <c r="J282" s="7">
        <v>0.0</v>
      </c>
      <c r="K282" s="7">
        <v>0.0</v>
      </c>
      <c r="L282" s="11">
        <v>0.0</v>
      </c>
      <c r="M282" s="10">
        <v>1.0</v>
      </c>
      <c r="N282" s="7">
        <v>2.0</v>
      </c>
      <c r="O282" s="7">
        <v>0.0</v>
      </c>
      <c r="P282" s="11">
        <v>0.0</v>
      </c>
      <c r="Q282" s="10">
        <v>0.0</v>
      </c>
      <c r="R282" s="7">
        <v>0.0</v>
      </c>
      <c r="S282" s="7">
        <v>0.0</v>
      </c>
      <c r="T282" s="11">
        <v>0.0</v>
      </c>
      <c r="U282" s="10">
        <v>0.0</v>
      </c>
      <c r="V282" s="11">
        <v>0.0</v>
      </c>
    </row>
    <row r="283">
      <c r="A283" s="7" t="str">
        <f t="shared" si="1"/>
        <v>Mitchell Trubisky</v>
      </c>
      <c r="B283" s="7" t="str">
        <f>IFERROR(__xludf.DUMMYFUNCTION("INDEX(IFNA(REGEXEXTRACT(D283, ""([^ ]+)$"")))"),"BUF")</f>
        <v>BUF</v>
      </c>
      <c r="C283" s="7">
        <f>Pts_PA*G283+Pts_PC*H283+Pts_PY*I283+Pts_PTD*J283+Pts_PI*K283+Pts_P2*L283+Pts_RA*M283+Pts_RY*N283+Pts_RTD*O283+Pts_R2*P283+Pts_Res*Q283+Pts_ReY*R283+Pts_ReTD*S283+Pts_Re2*T283+Pts_FL*U283+Pts_FTD*V283</f>
        <v>-0.2</v>
      </c>
      <c r="D283" s="7" t="s">
        <v>413</v>
      </c>
      <c r="E283" s="10" t="s">
        <v>92</v>
      </c>
      <c r="F283" s="9">
        <v>0.0</v>
      </c>
      <c r="G283" s="10">
        <v>0.0</v>
      </c>
      <c r="H283" s="7">
        <v>0.0</v>
      </c>
      <c r="I283" s="7">
        <v>0.0</v>
      </c>
      <c r="J283" s="7">
        <v>0.0</v>
      </c>
      <c r="K283" s="7">
        <v>0.0</v>
      </c>
      <c r="L283" s="11">
        <v>0.0</v>
      </c>
      <c r="M283" s="10">
        <v>2.0</v>
      </c>
      <c r="N283" s="7">
        <v>-2.0</v>
      </c>
      <c r="O283" s="7">
        <v>0.0</v>
      </c>
      <c r="P283" s="11">
        <v>0.0</v>
      </c>
      <c r="Q283" s="10">
        <v>0.0</v>
      </c>
      <c r="R283" s="7">
        <v>0.0</v>
      </c>
      <c r="S283" s="7">
        <v>0.0</v>
      </c>
      <c r="T283" s="11">
        <v>0.0</v>
      </c>
      <c r="U283" s="10">
        <v>0.0</v>
      </c>
      <c r="V283" s="11">
        <v>0.0</v>
      </c>
    </row>
    <row r="284">
      <c r="A284" s="7" t="str">
        <f t="shared" si="1"/>
        <v>D.J. Turner</v>
      </c>
      <c r="B284" s="7" t="str">
        <f>IFERROR(__xludf.DUMMYFUNCTION("INDEX(IFNA(REGEXEXTRACT(D284, ""([^ ]+)$"")))"),"LV")</f>
        <v>LV</v>
      </c>
      <c r="C284" s="7">
        <f>Pts_PA*G284+Pts_PC*H284+Pts_PY*I284+Pts_PTD*J284+Pts_PI*K284+Pts_P2*L284+Pts_RA*M284+Pts_RY*N284+Pts_RTD*O284+Pts_R2*P284+Pts_Res*Q284+Pts_ReY*R284+Pts_ReTD*S284+Pts_Re2*T284+Pts_FL*U284+Pts_FTD*V284</f>
        <v>0.2</v>
      </c>
      <c r="D284" s="7" t="s">
        <v>329</v>
      </c>
      <c r="E284" s="10" t="s">
        <v>347</v>
      </c>
      <c r="F284" s="9">
        <v>0.0</v>
      </c>
      <c r="G284" s="10">
        <v>0.0</v>
      </c>
      <c r="H284" s="7">
        <v>0.0</v>
      </c>
      <c r="I284" s="7">
        <v>0.0</v>
      </c>
      <c r="J284" s="7">
        <v>0.0</v>
      </c>
      <c r="K284" s="7">
        <v>0.0</v>
      </c>
      <c r="L284" s="11">
        <v>0.0</v>
      </c>
      <c r="M284" s="10">
        <v>1.0</v>
      </c>
      <c r="N284" s="7">
        <v>2.0</v>
      </c>
      <c r="O284" s="7">
        <v>0.0</v>
      </c>
      <c r="P284" s="11">
        <v>0.0</v>
      </c>
      <c r="Q284" s="10">
        <v>0.0</v>
      </c>
      <c r="R284" s="7">
        <v>0.0</v>
      </c>
      <c r="S284" s="7">
        <v>0.0</v>
      </c>
      <c r="T284" s="11">
        <v>0.0</v>
      </c>
      <c r="U284" s="10">
        <v>0.0</v>
      </c>
      <c r="V284" s="11">
        <v>0.0</v>
      </c>
    </row>
    <row r="285">
      <c r="A285" s="7" t="str">
        <f t="shared" si="1"/>
        <v>KaVontae Turpin</v>
      </c>
      <c r="B285" s="7" t="str">
        <f>IFERROR(__xludf.DUMMYFUNCTION("INDEX(IFNA(REGEXEXTRACT(D285, ""([^ ]+)$"")))"),"DAL")</f>
        <v>DAL</v>
      </c>
      <c r="C285" s="7">
        <f>Pts_PA*G285+Pts_PC*H285+Pts_PY*I285+Pts_PTD*J285+Pts_PI*K285+Pts_P2*L285+Pts_RA*M285+Pts_RY*N285+Pts_RTD*O285+Pts_R2*P285+Pts_Res*Q285+Pts_ReY*R285+Pts_ReTD*S285+Pts_Re2*T285+Pts_FL*U285+Pts_FTD*V285</f>
        <v>1.6</v>
      </c>
      <c r="D285" s="7" t="s">
        <v>414</v>
      </c>
      <c r="E285" s="10" t="s">
        <v>350</v>
      </c>
      <c r="F285" s="9">
        <v>0.0</v>
      </c>
      <c r="G285" s="10">
        <v>0.0</v>
      </c>
      <c r="H285" s="7">
        <v>0.0</v>
      </c>
      <c r="I285" s="7">
        <v>0.0</v>
      </c>
      <c r="J285" s="7">
        <v>0.0</v>
      </c>
      <c r="K285" s="7">
        <v>0.0</v>
      </c>
      <c r="L285" s="11">
        <v>0.0</v>
      </c>
      <c r="M285" s="10">
        <v>1.0</v>
      </c>
      <c r="N285" s="7">
        <v>2.0</v>
      </c>
      <c r="O285" s="7">
        <v>0.0</v>
      </c>
      <c r="P285" s="11">
        <v>0.0</v>
      </c>
      <c r="Q285" s="10">
        <v>2.0</v>
      </c>
      <c r="R285" s="7">
        <v>4.0</v>
      </c>
      <c r="S285" s="7">
        <v>0.0</v>
      </c>
      <c r="T285" s="11">
        <v>0.0</v>
      </c>
      <c r="U285" s="10">
        <v>0.0</v>
      </c>
      <c r="V285" s="11">
        <v>0.0</v>
      </c>
    </row>
    <row r="286">
      <c r="A286" s="7" t="str">
        <f t="shared" si="1"/>
        <v>Jared Wiley</v>
      </c>
      <c r="B286" s="7" t="str">
        <f>IFERROR(__xludf.DUMMYFUNCTION("INDEX(IFNA(REGEXEXTRACT(D286, ""([^ ]+)$"")))"),"KC")</f>
        <v>KC</v>
      </c>
      <c r="C286" s="7">
        <f>Pts_PA*G286+Pts_PC*H286+Pts_PY*I286+Pts_PTD*J286+Pts_PI*K286+Pts_P2*L286+Pts_RA*M286+Pts_RY*N286+Pts_RTD*O286+Pts_R2*P286+Pts_Res*Q286+Pts_ReY*R286+Pts_ReTD*S286+Pts_Re2*T286+Pts_FL*U286+Pts_FTD*V286</f>
        <v>1.2</v>
      </c>
      <c r="D286" s="7" t="s">
        <v>415</v>
      </c>
      <c r="E286" s="8" t="s">
        <v>348</v>
      </c>
      <c r="F286" s="9">
        <v>0.0</v>
      </c>
      <c r="G286" s="10">
        <v>0.0</v>
      </c>
      <c r="H286" s="7">
        <v>0.0</v>
      </c>
      <c r="I286" s="7">
        <v>0.0</v>
      </c>
      <c r="J286" s="7">
        <v>0.0</v>
      </c>
      <c r="K286" s="7">
        <v>0.0</v>
      </c>
      <c r="L286" s="11">
        <v>0.0</v>
      </c>
      <c r="M286" s="10">
        <v>0.0</v>
      </c>
      <c r="N286" s="7">
        <v>0.0</v>
      </c>
      <c r="O286" s="7">
        <v>0.0</v>
      </c>
      <c r="P286" s="11">
        <v>0.0</v>
      </c>
      <c r="Q286" s="10">
        <v>1.0</v>
      </c>
      <c r="R286" s="7">
        <v>7.0</v>
      </c>
      <c r="S286" s="7">
        <v>0.0</v>
      </c>
      <c r="T286" s="11">
        <v>0.0</v>
      </c>
      <c r="U286" s="10">
        <v>0.0</v>
      </c>
      <c r="V286" s="11">
        <v>0.0</v>
      </c>
    </row>
    <row r="287">
      <c r="A287" s="7" t="str">
        <f t="shared" si="1"/>
        <v>Emanuel Wilson</v>
      </c>
      <c r="B287" s="7" t="str">
        <f>IFERROR(__xludf.DUMMYFUNCTION("INDEX(IFNA(REGEXEXTRACT(D287, ""([^ ]+)$"")))"),"GB")</f>
        <v>GB</v>
      </c>
      <c r="C287" s="7">
        <f>Pts_PA*G287+Pts_PC*H287+Pts_PY*I287+Pts_PTD*J287+Pts_PI*K287+Pts_P2*L287+Pts_RA*M287+Pts_RY*N287+Pts_RTD*O287+Pts_R2*P287+Pts_Res*Q287+Pts_ReY*R287+Pts_ReTD*S287+Pts_Re2*T287+Pts_FL*U287+Pts_FTD*V287</f>
        <v>0.9</v>
      </c>
      <c r="D287" s="7" t="s">
        <v>184</v>
      </c>
      <c r="E287" s="12" t="s">
        <v>352</v>
      </c>
      <c r="F287" s="7">
        <v>0.0</v>
      </c>
      <c r="G287" s="10">
        <v>0.0</v>
      </c>
      <c r="H287" s="7">
        <v>0.0</v>
      </c>
      <c r="I287" s="7">
        <v>0.0</v>
      </c>
      <c r="J287" s="7">
        <v>0.0</v>
      </c>
      <c r="K287" s="7">
        <v>0.0</v>
      </c>
      <c r="L287" s="11">
        <v>0.0</v>
      </c>
      <c r="M287" s="10">
        <v>5.0</v>
      </c>
      <c r="N287" s="7">
        <v>9.0</v>
      </c>
      <c r="O287" s="7">
        <v>0.0</v>
      </c>
      <c r="P287" s="11">
        <v>0.0</v>
      </c>
      <c r="Q287" s="10">
        <v>0.0</v>
      </c>
      <c r="R287" s="7">
        <v>0.0</v>
      </c>
      <c r="S287" s="7">
        <v>0.0</v>
      </c>
      <c r="T287" s="11">
        <v>0.0</v>
      </c>
      <c r="U287" s="10">
        <v>0.0</v>
      </c>
      <c r="V287" s="11">
        <v>0.0</v>
      </c>
    </row>
    <row r="288">
      <c r="A288" s="7" t="str">
        <f t="shared" si="1"/>
        <v>Jameis Winston</v>
      </c>
      <c r="B288" s="7" t="str">
        <f>IFERROR(__xludf.DUMMYFUNCTION("INDEX(IFNA(REGEXEXTRACT(D288, ""([^ ]+)$"")))"),"CLE")</f>
        <v>CLE</v>
      </c>
      <c r="C288" s="7">
        <f>Pts_PA*G288+Pts_PC*H288+Pts_PY*I288+Pts_PTD*J288+Pts_PI*K288+Pts_P2*L288+Pts_RA*M288+Pts_RY*N288+Pts_RTD*O288+Pts_R2*P288+Pts_Res*Q288+Pts_ReY*R288+Pts_ReTD*S288+Pts_Re2*T288+Pts_FL*U288+Pts_FTD*V288</f>
        <v>0.4</v>
      </c>
      <c r="D288" s="13" t="s">
        <v>416</v>
      </c>
      <c r="E288" s="14" t="s">
        <v>351</v>
      </c>
      <c r="F288" s="14">
        <v>0.0</v>
      </c>
      <c r="G288" s="14">
        <v>0.0</v>
      </c>
      <c r="H288" s="13">
        <v>0.0</v>
      </c>
      <c r="I288" s="13">
        <v>0.0</v>
      </c>
      <c r="J288" s="13">
        <v>0.0</v>
      </c>
      <c r="K288" s="13">
        <v>0.0</v>
      </c>
      <c r="L288" s="15">
        <v>0.0</v>
      </c>
      <c r="M288" s="14">
        <v>2.0</v>
      </c>
      <c r="N288" s="13">
        <v>4.0</v>
      </c>
      <c r="O288" s="13">
        <v>0.0</v>
      </c>
      <c r="P288" s="15">
        <v>0.0</v>
      </c>
      <c r="Q288" s="14">
        <v>0.0</v>
      </c>
      <c r="R288" s="13">
        <v>0.0</v>
      </c>
      <c r="S288" s="13">
        <v>0.0</v>
      </c>
      <c r="T288" s="15">
        <v>0.0</v>
      </c>
      <c r="U288" s="14">
        <v>0.0</v>
      </c>
      <c r="V288" s="15">
        <v>0.0</v>
      </c>
    </row>
    <row r="289">
      <c r="A289" s="7" t="str">
        <f t="shared" si="1"/>
        <v>Jaylen Wright</v>
      </c>
      <c r="B289" s="7" t="str">
        <f>IFERROR(__xludf.DUMMYFUNCTION("INDEX(IFNA(REGEXEXTRACT(D289, ""([^ ]+)$"")))"),"MIA")</f>
        <v>MIA</v>
      </c>
      <c r="C289" s="7">
        <f>Pts_PA*G289+Pts_PC*H289+Pts_PY*I289+Pts_PTD*J289+Pts_PI*K289+Pts_P2*L289+Pts_RA*M289+Pts_RY*N289+Pts_RTD*O289+Pts_R2*P289+Pts_Res*Q289+Pts_ReY*R289+Pts_ReTD*S289+Pts_Re2*T289+Pts_FL*U289+Pts_FTD*V289</f>
        <v>0.4</v>
      </c>
      <c r="D289" s="13" t="s">
        <v>417</v>
      </c>
      <c r="E289" s="14" t="s">
        <v>342</v>
      </c>
      <c r="F289" s="14">
        <v>0.0</v>
      </c>
      <c r="G289" s="14">
        <v>0.0</v>
      </c>
      <c r="H289" s="13">
        <v>0.0</v>
      </c>
      <c r="I289" s="13">
        <v>0.0</v>
      </c>
      <c r="J289" s="13">
        <v>0.0</v>
      </c>
      <c r="K289" s="13">
        <v>0.0</v>
      </c>
      <c r="L289" s="15">
        <v>0.0</v>
      </c>
      <c r="M289" s="14">
        <v>5.0</v>
      </c>
      <c r="N289" s="13">
        <v>4.0</v>
      </c>
      <c r="O289" s="13">
        <v>0.0</v>
      </c>
      <c r="P289" s="15">
        <v>0.0</v>
      </c>
      <c r="Q289" s="14">
        <v>0.0</v>
      </c>
      <c r="R289" s="13">
        <v>0.0</v>
      </c>
      <c r="S289" s="13">
        <v>0.0</v>
      </c>
      <c r="T289" s="15">
        <v>0.0</v>
      </c>
      <c r="U289" s="14">
        <v>0.0</v>
      </c>
      <c r="V289" s="15">
        <v>0.0</v>
      </c>
    </row>
    <row r="290">
      <c r="A290" s="7" t="str">
        <f t="shared" si="1"/>
        <v>Clayton Tune</v>
      </c>
      <c r="B290" s="7" t="str">
        <f>IFERROR(__xludf.DUMMYFUNCTION("INDEX(IFNA(REGEXEXTRACT(D290, ""([^ ]+)$"")))"),"ARI")</f>
        <v>ARI</v>
      </c>
      <c r="C290" s="7">
        <f>Pts_PA*G290+Pts_PC*H290+Pts_PY*I290+Pts_PTD*J290+Pts_PI*K290+Pts_P2*L290+Pts_RA*M290+Pts_RY*N290+Pts_RTD*O290+Pts_R2*P290+Pts_Res*Q290+Pts_ReY*R290+Pts_ReTD*S290+Pts_Re2*T290+Pts_FL*U290+Pts_FTD*V290</f>
        <v>-2.6</v>
      </c>
      <c r="D290" s="13" t="s">
        <v>418</v>
      </c>
      <c r="E290" s="14" t="s">
        <v>51</v>
      </c>
      <c r="F290" s="14">
        <v>-1.0</v>
      </c>
      <c r="G290" s="14">
        <v>0.0</v>
      </c>
      <c r="H290" s="13">
        <v>0.0</v>
      </c>
      <c r="I290" s="13">
        <v>0.0</v>
      </c>
      <c r="J290" s="13">
        <v>0.0</v>
      </c>
      <c r="K290" s="13">
        <v>0.0</v>
      </c>
      <c r="L290" s="15">
        <v>0.0</v>
      </c>
      <c r="M290" s="14">
        <v>1.0</v>
      </c>
      <c r="N290" s="13">
        <v>-6.0</v>
      </c>
      <c r="O290" s="13">
        <v>0.0</v>
      </c>
      <c r="P290" s="15">
        <v>0.0</v>
      </c>
      <c r="Q290" s="14">
        <v>0.0</v>
      </c>
      <c r="R290" s="13">
        <v>0.0</v>
      </c>
      <c r="S290" s="13">
        <v>0.0</v>
      </c>
      <c r="T290" s="15">
        <v>0.0</v>
      </c>
      <c r="U290" s="14">
        <v>1.0</v>
      </c>
      <c r="V290" s="15">
        <v>0.0</v>
      </c>
    </row>
  </sheetData>
  <autoFilter ref="$A$2:$V$290"/>
  <mergeCells count="4">
    <mergeCell ref="G1:L1"/>
    <mergeCell ref="M1:P1"/>
    <mergeCell ref="Q1:T1"/>
    <mergeCell ref="U1:V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301" si="1">LEFT(D3,LEN(D3)-LEN(B3)-1)</f>
        <v>Josh Allen</v>
      </c>
      <c r="B3" s="7" t="str">
        <f>IFERROR(__xludf.DUMMYFUNCTION("INDEX(IFNA(REGEXEXTRACT(D3, ""([^ ]+)$"")))"),"BUF")</f>
        <v>BUF</v>
      </c>
      <c r="C3" s="7">
        <f>Pts_PA*G3+Pts_PC*H3+Pts_PY*I3+Pts_PTD*J3+Pts_PI*K3+Pts_P2*L3+Pts_RA*M3+Pts_RY*N3+Pts_RTD*O3+Pts_R2*P3+Pts_Res*Q3+Pts_ReY*R3+Pts_ReTD*S3+Pts_Re2*T3+Pts_FL*U3+Pts_FTD*V3</f>
        <v>30.92</v>
      </c>
      <c r="D3" s="7" t="s">
        <v>20</v>
      </c>
      <c r="E3" s="8" t="s">
        <v>44</v>
      </c>
      <c r="F3" s="9">
        <v>38.0</v>
      </c>
      <c r="G3" s="10">
        <v>30.0</v>
      </c>
      <c r="H3" s="7">
        <v>23.0</v>
      </c>
      <c r="I3" s="7">
        <v>263.0</v>
      </c>
      <c r="J3" s="7">
        <v>4.0</v>
      </c>
      <c r="K3" s="7">
        <v>0.0</v>
      </c>
      <c r="L3" s="11">
        <v>0.0</v>
      </c>
      <c r="M3" s="10">
        <v>6.0</v>
      </c>
      <c r="N3" s="7">
        <v>44.0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Jauan Jennings</v>
      </c>
      <c r="B4" s="7" t="str">
        <f>IFERROR(__xludf.DUMMYFUNCTION("INDEX(IFNA(REGEXEXTRACT(D4, ""([^ ]+)$"")))"),"SF")</f>
        <v>SF</v>
      </c>
      <c r="C4" s="7">
        <f>Pts_PA*G4+Pts_PC*H4+Pts_PY*I4+Pts_PTD*J4+Pts_PI*K4+Pts_P2*L4+Pts_RA*M4+Pts_RY*N4+Pts_RTD*O4+Pts_R2*P4+Pts_Res*Q4+Pts_ReY*R4+Pts_ReTD*S4+Pts_Re2*T4+Pts_FL*U4+Pts_FTD*V4</f>
        <v>41</v>
      </c>
      <c r="D4" s="7" t="s">
        <v>152</v>
      </c>
      <c r="E4" s="10" t="s">
        <v>419</v>
      </c>
      <c r="F4" s="9">
        <v>35.0</v>
      </c>
      <c r="G4" s="10">
        <v>0.0</v>
      </c>
      <c r="H4" s="7">
        <v>0.0</v>
      </c>
      <c r="I4" s="7">
        <v>0.0</v>
      </c>
      <c r="J4" s="7">
        <v>0.0</v>
      </c>
      <c r="K4" s="7">
        <v>0.0</v>
      </c>
      <c r="L4" s="11">
        <v>0.0</v>
      </c>
      <c r="M4" s="10">
        <v>0.0</v>
      </c>
      <c r="N4" s="7">
        <v>0.0</v>
      </c>
      <c r="O4" s="7">
        <v>0.0</v>
      </c>
      <c r="P4" s="11">
        <v>0.0</v>
      </c>
      <c r="Q4" s="10">
        <v>11.0</v>
      </c>
      <c r="R4" s="7">
        <v>175.0</v>
      </c>
      <c r="S4" s="7">
        <v>3.0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Dak Prescott</v>
      </c>
      <c r="B5" s="7" t="str">
        <f>IFERROR(__xludf.DUMMYFUNCTION("INDEX(IFNA(REGEXEXTRACT(D5, ""([^ ]+)$"")))"),"DAL")</f>
        <v>DAL</v>
      </c>
      <c r="C5" s="7">
        <f>Pts_PA*G5+Pts_PC*H5+Pts_PY*I5+Pts_PTD*J5+Pts_PI*K5+Pts_P2*L5+Pts_RA*M5+Pts_RY*N5+Pts_RTD*O5+Pts_R2*P5+Pts_Res*Q5+Pts_ReY*R5+Pts_ReTD*S5+Pts_Re2*T5+Pts_FL*U5+Pts_FTD*V5</f>
        <v>29.86</v>
      </c>
      <c r="D5" s="7" t="s">
        <v>84</v>
      </c>
      <c r="E5" s="8" t="s">
        <v>61</v>
      </c>
      <c r="F5" s="9">
        <v>33.0</v>
      </c>
      <c r="G5" s="10">
        <v>51.0</v>
      </c>
      <c r="H5" s="7">
        <v>28.0</v>
      </c>
      <c r="I5" s="7">
        <v>379.0</v>
      </c>
      <c r="J5" s="7">
        <v>2.0</v>
      </c>
      <c r="K5" s="7">
        <v>0.0</v>
      </c>
      <c r="L5" s="11">
        <v>0.0</v>
      </c>
      <c r="M5" s="10">
        <v>2.0</v>
      </c>
      <c r="N5" s="7">
        <v>7.0</v>
      </c>
      <c r="O5" s="7">
        <v>1.0</v>
      </c>
      <c r="P5" s="11">
        <v>0.0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Brock Purdy</v>
      </c>
      <c r="B6" s="7" t="str">
        <f>IFERROR(__xludf.DUMMYFUNCTION("INDEX(IFNA(REGEXEXTRACT(D6, ""([^ ]+)$"")))"),"SF")</f>
        <v>SF</v>
      </c>
      <c r="C6" s="7">
        <f>Pts_PA*G6+Pts_PC*H6+Pts_PY*I6+Pts_PTD*J6+Pts_PI*K6+Pts_P2*L6+Pts_RA*M6+Pts_RY*N6+Pts_RTD*O6+Pts_R2*P6+Pts_Res*Q6+Pts_ReY*R6+Pts_ReTD*S6+Pts_Re2*T6+Pts_FL*U6+Pts_FTD*V6</f>
        <v>25.78</v>
      </c>
      <c r="D6" s="7" t="s">
        <v>113</v>
      </c>
      <c r="E6" s="10" t="s">
        <v>419</v>
      </c>
      <c r="F6" s="9">
        <v>32.0</v>
      </c>
      <c r="G6" s="10">
        <v>30.0</v>
      </c>
      <c r="H6" s="7">
        <v>22.0</v>
      </c>
      <c r="I6" s="7">
        <v>292.0</v>
      </c>
      <c r="J6" s="7">
        <v>3.0</v>
      </c>
      <c r="K6" s="7">
        <v>0.0</v>
      </c>
      <c r="L6" s="11">
        <v>0.0</v>
      </c>
      <c r="M6" s="10">
        <v>10.0</v>
      </c>
      <c r="N6" s="7">
        <v>41.0</v>
      </c>
      <c r="O6" s="7">
        <v>0.0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1.0</v>
      </c>
      <c r="V6" s="11">
        <v>0.0</v>
      </c>
    </row>
    <row r="7">
      <c r="A7" s="7" t="str">
        <f t="shared" si="1"/>
        <v>Jayden Daniels</v>
      </c>
      <c r="B7" s="7" t="str">
        <f>IFERROR(__xludf.DUMMYFUNCTION("INDEX(IFNA(REGEXEXTRACT(D7, ""([^ ]+)$"")))"),"WAS")</f>
        <v>WAS</v>
      </c>
      <c r="C7" s="7">
        <f>Pts_PA*G7+Pts_PC*H7+Pts_PY*I7+Pts_PTD*J7+Pts_PI*K7+Pts_P2*L7+Pts_RA*M7+Pts_RY*N7+Pts_RTD*O7+Pts_R2*P7+Pts_Res*Q7+Pts_ReY*R7+Pts_ReTD*S7+Pts_Re2*T7+Pts_FL*U7+Pts_FTD*V7</f>
        <v>28.06</v>
      </c>
      <c r="D7" s="7" t="s">
        <v>30</v>
      </c>
      <c r="E7" s="10" t="s">
        <v>59</v>
      </c>
      <c r="F7" s="9">
        <v>31.0</v>
      </c>
      <c r="G7" s="10">
        <v>23.0</v>
      </c>
      <c r="H7" s="7">
        <v>21.0</v>
      </c>
      <c r="I7" s="7">
        <v>254.0</v>
      </c>
      <c r="J7" s="7">
        <v>2.0</v>
      </c>
      <c r="K7" s="7">
        <v>0.0</v>
      </c>
      <c r="L7" s="11">
        <v>0.0</v>
      </c>
      <c r="M7" s="10">
        <v>12.0</v>
      </c>
      <c r="N7" s="7">
        <v>39.0</v>
      </c>
      <c r="O7" s="7">
        <v>1.0</v>
      </c>
      <c r="P7" s="11">
        <v>0.0</v>
      </c>
      <c r="Q7" s="10">
        <v>0.0</v>
      </c>
      <c r="R7" s="7">
        <v>0.0</v>
      </c>
      <c r="S7" s="7">
        <v>0.0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Sam Darnold</v>
      </c>
      <c r="B8" s="7" t="str">
        <f>IFERROR(__xludf.DUMMYFUNCTION("INDEX(IFNA(REGEXEXTRACT(D8, ""([^ ]+)$"")))"),"MIN")</f>
        <v>MIN</v>
      </c>
      <c r="C8" s="7">
        <f>Pts_PA*G8+Pts_PC*H8+Pts_PY*I8+Pts_PTD*J8+Pts_PI*K8+Pts_P2*L8+Pts_RA*M8+Pts_RY*N8+Pts_RTD*O8+Pts_R2*P8+Pts_Res*Q8+Pts_ReY*R8+Pts_ReTD*S8+Pts_Re2*T8+Pts_FL*U8+Pts_FTD*V8</f>
        <v>23.24</v>
      </c>
      <c r="D8" s="7" t="s">
        <v>52</v>
      </c>
      <c r="E8" s="10" t="s">
        <v>25</v>
      </c>
      <c r="F8" s="9">
        <v>31.0</v>
      </c>
      <c r="G8" s="10">
        <v>28.0</v>
      </c>
      <c r="H8" s="7">
        <v>17.0</v>
      </c>
      <c r="I8" s="7">
        <v>181.0</v>
      </c>
      <c r="J8" s="7">
        <v>4.0</v>
      </c>
      <c r="K8" s="7">
        <v>0.0</v>
      </c>
      <c r="L8" s="11">
        <v>0.0</v>
      </c>
      <c r="M8" s="10">
        <v>0.0</v>
      </c>
      <c r="N8" s="7">
        <v>0.0</v>
      </c>
      <c r="O8" s="7">
        <v>0.0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Joe Burrow</v>
      </c>
      <c r="B9" s="7" t="str">
        <f>IFERROR(__xludf.DUMMYFUNCTION("INDEX(IFNA(REGEXEXTRACT(D9, ""([^ ]+)$"")))"),"CIN")</f>
        <v>CIN</v>
      </c>
      <c r="C9" s="7">
        <f>Pts_PA*G9+Pts_PC*H9+Pts_PY*I9+Pts_PTD*J9+Pts_PI*K9+Pts_P2*L9+Pts_RA*M9+Pts_RY*N9+Pts_RTD*O9+Pts_R2*P9+Pts_Res*Q9+Pts_ReY*R9+Pts_ReTD*S9+Pts_Re2*T9+Pts_FL*U9+Pts_FTD*V9</f>
        <v>25.36</v>
      </c>
      <c r="D9" s="7" t="s">
        <v>141</v>
      </c>
      <c r="E9" s="10" t="s">
        <v>19</v>
      </c>
      <c r="F9" s="9">
        <v>30.0</v>
      </c>
      <c r="G9" s="10">
        <v>38.0</v>
      </c>
      <c r="H9" s="7">
        <v>29.0</v>
      </c>
      <c r="I9" s="7">
        <v>324.0</v>
      </c>
      <c r="J9" s="7">
        <v>3.0</v>
      </c>
      <c r="K9" s="7">
        <v>0.0</v>
      </c>
      <c r="L9" s="11">
        <v>0.0</v>
      </c>
      <c r="M9" s="10">
        <v>1.0</v>
      </c>
      <c r="N9" s="7">
        <v>4.0</v>
      </c>
      <c r="O9" s="7">
        <v>0.0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Andy Dalton</v>
      </c>
      <c r="B10" s="7" t="str">
        <f>IFERROR(__xludf.DUMMYFUNCTION("INDEX(IFNA(REGEXEXTRACT(D10, ""([^ ]+)$"")))"),"CAR")</f>
        <v>CAR</v>
      </c>
      <c r="C10" s="7">
        <f>Pts_PA*G10+Pts_PC*H10+Pts_PY*I10+Pts_PTD*J10+Pts_PI*K10+Pts_P2*L10+Pts_RA*M10+Pts_RY*N10+Pts_RTD*O10+Pts_R2*P10+Pts_Res*Q10+Pts_ReY*R10+Pts_ReTD*S10+Pts_Re2*T10+Pts_FL*U10+Pts_FTD*V10</f>
        <v>24.56</v>
      </c>
      <c r="D10" s="7" t="s">
        <v>290</v>
      </c>
      <c r="E10" s="10" t="s">
        <v>420</v>
      </c>
      <c r="F10" s="9">
        <v>30.0</v>
      </c>
      <c r="G10" s="10">
        <v>37.0</v>
      </c>
      <c r="H10" s="7">
        <v>26.0</v>
      </c>
      <c r="I10" s="7">
        <v>319.0</v>
      </c>
      <c r="J10" s="7">
        <v>3.0</v>
      </c>
      <c r="K10" s="7">
        <v>0.0</v>
      </c>
      <c r="L10" s="11">
        <v>0.0</v>
      </c>
      <c r="M10" s="10">
        <v>2.0</v>
      </c>
      <c r="N10" s="7">
        <v>-2.0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Derrick Henry</v>
      </c>
      <c r="B11" s="7" t="str">
        <f>IFERROR(__xludf.DUMMYFUNCTION("INDEX(IFNA(REGEXEXTRACT(D11, ""([^ ]+)$"")))"),"BAL")</f>
        <v>BAL</v>
      </c>
      <c r="C11" s="7">
        <f>Pts_PA*G11+Pts_PC*H11+Pts_PY*I11+Pts_PTD*J11+Pts_PI*K11+Pts_P2*L11+Pts_RA*M11+Pts_RY*N11+Pts_RTD*O11+Pts_R2*P11+Pts_Res*Q11+Pts_ReY*R11+Pts_ReTD*S11+Pts_Re2*T11+Pts_FL*U11+Pts_FTD*V11</f>
        <v>29.9</v>
      </c>
      <c r="D11" s="7" t="s">
        <v>108</v>
      </c>
      <c r="E11" s="8" t="s">
        <v>338</v>
      </c>
      <c r="F11" s="9">
        <v>29.0</v>
      </c>
      <c r="G11" s="10">
        <v>0.0</v>
      </c>
      <c r="H11" s="7">
        <v>0.0</v>
      </c>
      <c r="I11" s="7">
        <v>0.0</v>
      </c>
      <c r="J11" s="7">
        <v>0.0</v>
      </c>
      <c r="K11" s="7">
        <v>0.0</v>
      </c>
      <c r="L11" s="11">
        <v>0.0</v>
      </c>
      <c r="M11" s="10">
        <v>25.0</v>
      </c>
      <c r="N11" s="7">
        <v>151.0</v>
      </c>
      <c r="O11" s="7">
        <v>2.0</v>
      </c>
      <c r="P11" s="11">
        <v>0.0</v>
      </c>
      <c r="Q11" s="10">
        <v>1.0</v>
      </c>
      <c r="R11" s="7">
        <v>23.0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Saquon Barkley</v>
      </c>
      <c r="B12" s="7" t="str">
        <f>IFERROR(__xludf.DUMMYFUNCTION("INDEX(IFNA(REGEXEXTRACT(D12, ""([^ ]+)$"")))"),"PHI")</f>
        <v>PHI</v>
      </c>
      <c r="C12" s="7">
        <f>Pts_PA*G12+Pts_PC*H12+Pts_PY*I12+Pts_PTD*J12+Pts_PI*K12+Pts_P2*L12+Pts_RA*M12+Pts_RY*N12+Pts_RTD*O12+Pts_R2*P12+Pts_Res*Q12+Pts_ReY*R12+Pts_ReTD*S12+Pts_Re2*T12+Pts_FL*U12+Pts_FTD*V12</f>
        <v>31.6</v>
      </c>
      <c r="D12" s="7" t="s">
        <v>22</v>
      </c>
      <c r="E12" s="8" t="s">
        <v>129</v>
      </c>
      <c r="F12" s="9">
        <v>28.0</v>
      </c>
      <c r="G12" s="10">
        <v>0.0</v>
      </c>
      <c r="H12" s="7">
        <v>0.0</v>
      </c>
      <c r="I12" s="7">
        <v>0.0</v>
      </c>
      <c r="J12" s="7">
        <v>0.0</v>
      </c>
      <c r="K12" s="7">
        <v>0.0</v>
      </c>
      <c r="L12" s="11">
        <v>0.0</v>
      </c>
      <c r="M12" s="10">
        <v>17.0</v>
      </c>
      <c r="N12" s="7">
        <v>147.0</v>
      </c>
      <c r="O12" s="7">
        <v>2.0</v>
      </c>
      <c r="P12" s="11">
        <v>1.0</v>
      </c>
      <c r="Q12" s="10">
        <v>4.0</v>
      </c>
      <c r="R12" s="7">
        <v>9.0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Kyren Williams</v>
      </c>
      <c r="B13" s="7" t="str">
        <f>IFERROR(__xludf.DUMMYFUNCTION("INDEX(IFNA(REGEXEXTRACT(D13, ""([^ ]+)$"")))"),"LA")</f>
        <v>LA</v>
      </c>
      <c r="C13" s="7">
        <f>Pts_PA*G13+Pts_PC*H13+Pts_PY*I13+Pts_PTD*J13+Pts_PI*K13+Pts_P2*L13+Pts_RA*M13+Pts_RY*N13+Pts_RTD*O13+Pts_R2*P13+Pts_Res*Q13+Pts_ReY*R13+Pts_ReTD*S13+Pts_Re2*T13+Pts_FL*U13+Pts_FTD*V13</f>
        <v>30.6</v>
      </c>
      <c r="D13" s="7" t="s">
        <v>103</v>
      </c>
      <c r="E13" s="8" t="s">
        <v>340</v>
      </c>
      <c r="F13" s="9">
        <v>28.0</v>
      </c>
      <c r="G13" s="10">
        <v>0.0</v>
      </c>
      <c r="H13" s="7">
        <v>0.0</v>
      </c>
      <c r="I13" s="7">
        <v>0.0</v>
      </c>
      <c r="J13" s="7">
        <v>0.0</v>
      </c>
      <c r="K13" s="7">
        <v>0.0</v>
      </c>
      <c r="L13" s="11">
        <v>0.0</v>
      </c>
      <c r="M13" s="10">
        <v>24.0</v>
      </c>
      <c r="N13" s="7">
        <v>89.0</v>
      </c>
      <c r="O13" s="7">
        <v>2.0</v>
      </c>
      <c r="P13" s="11">
        <v>0.0</v>
      </c>
      <c r="Q13" s="10">
        <v>2.0</v>
      </c>
      <c r="R13" s="7">
        <v>27.0</v>
      </c>
      <c r="S13" s="7">
        <v>1.0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Lamar Jackson</v>
      </c>
      <c r="B14" s="7" t="str">
        <f>IFERROR(__xludf.DUMMYFUNCTION("INDEX(IFNA(REGEXEXTRACT(D14, ""([^ ]+)$"")))"),"BAL")</f>
        <v>BAL</v>
      </c>
      <c r="C14" s="7">
        <f>Pts_PA*G14+Pts_PC*H14+Pts_PY*I14+Pts_PTD*J14+Pts_PI*K14+Pts_P2*L14+Pts_RA*M14+Pts_RY*N14+Pts_RTD*O14+Pts_R2*P14+Pts_Res*Q14+Pts_ReY*R14+Pts_ReTD*S14+Pts_Re2*T14+Pts_FL*U14+Pts_FTD*V14</f>
        <v>25.98</v>
      </c>
      <c r="D14" s="7" t="s">
        <v>32</v>
      </c>
      <c r="E14" s="8" t="s">
        <v>338</v>
      </c>
      <c r="F14" s="9">
        <v>27.0</v>
      </c>
      <c r="G14" s="10">
        <v>15.0</v>
      </c>
      <c r="H14" s="7">
        <v>12.0</v>
      </c>
      <c r="I14" s="7">
        <v>182.0</v>
      </c>
      <c r="J14" s="7">
        <v>1.0</v>
      </c>
      <c r="K14" s="7">
        <v>0.0</v>
      </c>
      <c r="L14" s="11">
        <v>0.0</v>
      </c>
      <c r="M14" s="10">
        <v>14.0</v>
      </c>
      <c r="N14" s="7">
        <v>87.0</v>
      </c>
      <c r="O14" s="7">
        <v>1.0</v>
      </c>
      <c r="P14" s="11">
        <v>0.0</v>
      </c>
      <c r="Q14" s="10">
        <v>0.0</v>
      </c>
      <c r="R14" s="7">
        <v>0.0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Malik Willis</v>
      </c>
      <c r="B15" s="7" t="str">
        <f>IFERROR(__xludf.DUMMYFUNCTION("INDEX(IFNA(REGEXEXTRACT(D15, ""([^ ]+)$"")))"),"GB")</f>
        <v>GB</v>
      </c>
      <c r="C15" s="7">
        <f>Pts_PA*G15+Pts_PC*H15+Pts_PY*I15+Pts_PTD*J15+Pts_PI*K15+Pts_P2*L15+Pts_RA*M15+Pts_RY*N15+Pts_RTD*O15+Pts_R2*P15+Pts_Res*Q15+Pts_ReY*R15+Pts_ReTD*S15+Pts_Re2*T15+Pts_FL*U15+Pts_FTD*V15</f>
        <v>25.38</v>
      </c>
      <c r="D15" s="7" t="s">
        <v>333</v>
      </c>
      <c r="E15" s="10" t="s">
        <v>345</v>
      </c>
      <c r="F15" s="9">
        <v>27.0</v>
      </c>
      <c r="G15" s="10">
        <v>19.0</v>
      </c>
      <c r="H15" s="7">
        <v>13.0</v>
      </c>
      <c r="I15" s="7">
        <v>202.0</v>
      </c>
      <c r="J15" s="7">
        <v>1.0</v>
      </c>
      <c r="K15" s="7">
        <v>0.0</v>
      </c>
      <c r="L15" s="11">
        <v>0.0</v>
      </c>
      <c r="M15" s="10">
        <v>6.0</v>
      </c>
      <c r="N15" s="7">
        <v>73.0</v>
      </c>
      <c r="O15" s="7">
        <v>1.0</v>
      </c>
      <c r="P15" s="11">
        <v>0.0</v>
      </c>
      <c r="Q15" s="10">
        <v>0.0</v>
      </c>
      <c r="R15" s="7">
        <v>0.0</v>
      </c>
      <c r="S15" s="7">
        <v>0.0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Jonathan Taylor</v>
      </c>
      <c r="B16" s="7" t="str">
        <f>IFERROR(__xludf.DUMMYFUNCTION("INDEX(IFNA(REGEXEXTRACT(D16, ""([^ ]+)$"")))"),"IND")</f>
        <v>IND</v>
      </c>
      <c r="C16" s="7">
        <f>Pts_PA*G16+Pts_PC*H16+Pts_PY*I16+Pts_PTD*J16+Pts_PI*K16+Pts_P2*L16+Pts_RA*M16+Pts_RY*N16+Pts_RTD*O16+Pts_R2*P16+Pts_Res*Q16+Pts_ReY*R16+Pts_ReTD*S16+Pts_Re2*T16+Pts_FL*U16+Pts_FTD*V16</f>
        <v>26</v>
      </c>
      <c r="D16" s="7" t="s">
        <v>119</v>
      </c>
      <c r="E16" s="10" t="s">
        <v>343</v>
      </c>
      <c r="F16" s="9">
        <v>25.0</v>
      </c>
      <c r="G16" s="10">
        <v>0.0</v>
      </c>
      <c r="H16" s="7">
        <v>0.0</v>
      </c>
      <c r="I16" s="7">
        <v>0.0</v>
      </c>
      <c r="J16" s="7">
        <v>0.0</v>
      </c>
      <c r="K16" s="7">
        <v>0.0</v>
      </c>
      <c r="L16" s="11">
        <v>0.0</v>
      </c>
      <c r="M16" s="10">
        <v>23.0</v>
      </c>
      <c r="N16" s="7">
        <v>110.0</v>
      </c>
      <c r="O16" s="7">
        <v>2.0</v>
      </c>
      <c r="P16" s="11">
        <v>0.0</v>
      </c>
      <c r="Q16" s="10">
        <v>1.0</v>
      </c>
      <c r="R16" s="7">
        <v>25.0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Aaron Rodgers</v>
      </c>
      <c r="B17" s="7" t="str">
        <f>IFERROR(__xludf.DUMMYFUNCTION("INDEX(IFNA(REGEXEXTRACT(D17, ""([^ ]+)$"")))"),"NYJ")</f>
        <v>NYJ</v>
      </c>
      <c r="C17" s="7">
        <f>Pts_PA*G17+Pts_PC*H17+Pts_PY*I17+Pts_PTD*J17+Pts_PI*K17+Pts_P2*L17+Pts_RA*M17+Pts_RY*N17+Pts_RTD*O17+Pts_R2*P17+Pts_Res*Q17+Pts_ReY*R17+Pts_ReTD*S17+Pts_Re2*T17+Pts_FL*U17+Pts_FTD*V17</f>
        <v>21.04</v>
      </c>
      <c r="D17" s="7" t="s">
        <v>117</v>
      </c>
      <c r="E17" s="10" t="s">
        <v>101</v>
      </c>
      <c r="F17" s="9">
        <v>24.0</v>
      </c>
      <c r="G17" s="10">
        <v>35.0</v>
      </c>
      <c r="H17" s="7">
        <v>27.0</v>
      </c>
      <c r="I17" s="7">
        <v>281.0</v>
      </c>
      <c r="J17" s="7">
        <v>2.0</v>
      </c>
      <c r="K17" s="7">
        <v>0.0</v>
      </c>
      <c r="L17" s="11">
        <v>0.0</v>
      </c>
      <c r="M17" s="10">
        <v>3.0</v>
      </c>
      <c r="N17" s="7">
        <v>18.0</v>
      </c>
      <c r="O17" s="7">
        <v>0.0</v>
      </c>
      <c r="P17" s="11">
        <v>0.0</v>
      </c>
      <c r="Q17" s="10">
        <v>0.0</v>
      </c>
      <c r="R17" s="7">
        <v>0.0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Ja'Marr Chase</v>
      </c>
      <c r="B18" s="7" t="str">
        <f>IFERROR(__xludf.DUMMYFUNCTION("INDEX(IFNA(REGEXEXTRACT(D18, ""([^ ]+)$"")))"),"CIN")</f>
        <v>CIN</v>
      </c>
      <c r="C18" s="7">
        <f>Pts_PA*G18+Pts_PC*H18+Pts_PY*I18+Pts_PTD*J18+Pts_PI*K18+Pts_P2*L18+Pts_RA*M18+Pts_RY*N18+Pts_RTD*O18+Pts_R2*P18+Pts_Res*Q18+Pts_ReY*R18+Pts_ReTD*S18+Pts_Re2*T18+Pts_FL*U18+Pts_FTD*V18</f>
        <v>26.8</v>
      </c>
      <c r="D18" s="7" t="s">
        <v>149</v>
      </c>
      <c r="E18" s="10" t="s">
        <v>19</v>
      </c>
      <c r="F18" s="9">
        <v>23.0</v>
      </c>
      <c r="G18" s="10">
        <v>0.0</v>
      </c>
      <c r="H18" s="7">
        <v>0.0</v>
      </c>
      <c r="I18" s="7">
        <v>0.0</v>
      </c>
      <c r="J18" s="7">
        <v>0.0</v>
      </c>
      <c r="K18" s="7">
        <v>0.0</v>
      </c>
      <c r="L18" s="11">
        <v>0.0</v>
      </c>
      <c r="M18" s="10">
        <v>0.0</v>
      </c>
      <c r="N18" s="7">
        <v>0.0</v>
      </c>
      <c r="O18" s="7">
        <v>0.0</v>
      </c>
      <c r="P18" s="11">
        <v>0.0</v>
      </c>
      <c r="Q18" s="10">
        <v>6.0</v>
      </c>
      <c r="R18" s="7">
        <v>118.0</v>
      </c>
      <c r="S18" s="7">
        <v>2.0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Daniel Jones</v>
      </c>
      <c r="B19" s="7" t="str">
        <f>IFERROR(__xludf.DUMMYFUNCTION("INDEX(IFNA(REGEXEXTRACT(D19, ""([^ ]+)$"")))"),"MIN")</f>
        <v>MIN</v>
      </c>
      <c r="C19" s="7">
        <f>Pts_PA*G19+Pts_PC*H19+Pts_PY*I19+Pts_PTD*J19+Pts_PI*K19+Pts_P2*L19+Pts_RA*M19+Pts_RY*N19+Pts_RTD*O19+Pts_R2*P19+Pts_Res*Q19+Pts_ReY*R19+Pts_ReTD*S19+Pts_Re2*T19+Pts_FL*U19+Pts_FTD*V19</f>
        <v>19.44</v>
      </c>
      <c r="D19" s="7" t="s">
        <v>173</v>
      </c>
      <c r="E19" s="8" t="s">
        <v>85</v>
      </c>
      <c r="F19" s="9">
        <v>23.0</v>
      </c>
      <c r="G19" s="10">
        <v>34.0</v>
      </c>
      <c r="H19" s="7">
        <v>24.0</v>
      </c>
      <c r="I19" s="7">
        <v>236.0</v>
      </c>
      <c r="J19" s="7">
        <v>2.0</v>
      </c>
      <c r="K19" s="7">
        <v>0.0</v>
      </c>
      <c r="L19" s="11">
        <v>0.0</v>
      </c>
      <c r="M19" s="10">
        <v>8.0</v>
      </c>
      <c r="N19" s="7">
        <v>20.0</v>
      </c>
      <c r="O19" s="7">
        <v>0.0</v>
      </c>
      <c r="P19" s="11">
        <v>0.0</v>
      </c>
      <c r="Q19" s="10">
        <v>0.0</v>
      </c>
      <c r="R19" s="7">
        <v>0.0</v>
      </c>
      <c r="S19" s="7">
        <v>0.0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Zach Charbonnet</v>
      </c>
      <c r="B20" s="7" t="str">
        <f>IFERROR(__xludf.DUMMYFUNCTION("INDEX(IFNA(REGEXEXTRACT(D20, ""([^ ]+)$"")))"),"SEA")</f>
        <v>SEA</v>
      </c>
      <c r="C20" s="7">
        <f>Pts_PA*G20+Pts_PC*H20+Pts_PY*I20+Pts_PTD*J20+Pts_PI*K20+Pts_P2*L20+Pts_RA*M20+Pts_RY*N20+Pts_RTD*O20+Pts_R2*P20+Pts_Res*Q20+Pts_ReY*R20+Pts_ReTD*S20+Pts_Re2*T20+Pts_FL*U20+Pts_FTD*V20</f>
        <v>24.2</v>
      </c>
      <c r="D20" s="7" t="s">
        <v>124</v>
      </c>
      <c r="E20" s="8" t="s">
        <v>421</v>
      </c>
      <c r="F20" s="9">
        <v>22.0</v>
      </c>
      <c r="G20" s="10">
        <v>0.0</v>
      </c>
      <c r="H20" s="7">
        <v>0.0</v>
      </c>
      <c r="I20" s="7">
        <v>0.0</v>
      </c>
      <c r="J20" s="7">
        <v>0.0</v>
      </c>
      <c r="K20" s="7">
        <v>0.0</v>
      </c>
      <c r="L20" s="11">
        <v>0.0</v>
      </c>
      <c r="M20" s="10">
        <v>18.0</v>
      </c>
      <c r="N20" s="7">
        <v>91.0</v>
      </c>
      <c r="O20" s="7">
        <v>2.0</v>
      </c>
      <c r="P20" s="11">
        <v>0.0</v>
      </c>
      <c r="Q20" s="10">
        <v>3.0</v>
      </c>
      <c r="R20" s="7">
        <v>16.0</v>
      </c>
      <c r="S20" s="7">
        <v>0.0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Chuba Hubbard</v>
      </c>
      <c r="B21" s="7" t="str">
        <f>IFERROR(__xludf.DUMMYFUNCTION("INDEX(IFNA(REGEXEXTRACT(D21, ""([^ ]+)$"")))"),"CAR")</f>
        <v>CAR</v>
      </c>
      <c r="C21" s="7">
        <f>Pts_PA*G21+Pts_PC*H21+Pts_PY*I21+Pts_PTD*J21+Pts_PI*K21+Pts_P2*L21+Pts_RA*M21+Pts_RY*N21+Pts_RTD*O21+Pts_R2*P21+Pts_Res*Q21+Pts_ReY*R21+Pts_ReTD*S21+Pts_Re2*T21+Pts_FL*U21+Pts_FTD*V21</f>
        <v>25.4</v>
      </c>
      <c r="D21" s="7" t="s">
        <v>247</v>
      </c>
      <c r="E21" s="8" t="s">
        <v>420</v>
      </c>
      <c r="F21" s="9">
        <v>22.0</v>
      </c>
      <c r="G21" s="10">
        <v>0.0</v>
      </c>
      <c r="H21" s="7">
        <v>0.0</v>
      </c>
      <c r="I21" s="7">
        <v>0.0</v>
      </c>
      <c r="J21" s="7">
        <v>0.0</v>
      </c>
      <c r="K21" s="7">
        <v>0.0</v>
      </c>
      <c r="L21" s="11">
        <v>0.0</v>
      </c>
      <c r="M21" s="10">
        <v>21.0</v>
      </c>
      <c r="N21" s="7">
        <v>114.0</v>
      </c>
      <c r="O21" s="7">
        <v>0.0</v>
      </c>
      <c r="P21" s="11">
        <v>0.0</v>
      </c>
      <c r="Q21" s="10">
        <v>5.0</v>
      </c>
      <c r="R21" s="7">
        <v>55.0</v>
      </c>
      <c r="S21" s="7">
        <v>1.0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Deshaun Watson</v>
      </c>
      <c r="B22" s="7" t="str">
        <f>IFERROR(__xludf.DUMMYFUNCTION("INDEX(IFNA(REGEXEXTRACT(D22, ""([^ ]+)$"")))"),"CLE")</f>
        <v>CLE</v>
      </c>
      <c r="C22" s="7">
        <f>Pts_PA*G22+Pts_PC*H22+Pts_PY*I22+Pts_PTD*J22+Pts_PI*K22+Pts_P2*L22+Pts_RA*M22+Pts_RY*N22+Pts_RTD*O22+Pts_R2*P22+Pts_Res*Q22+Pts_ReY*R22+Pts_ReTD*S22+Pts_Re2*T22+Pts_FL*U22+Pts_FTD*V22</f>
        <v>16.44</v>
      </c>
      <c r="D22" s="7" t="s">
        <v>102</v>
      </c>
      <c r="E22" s="8" t="s">
        <v>354</v>
      </c>
      <c r="F22" s="9">
        <v>21.0</v>
      </c>
      <c r="G22" s="10">
        <v>37.0</v>
      </c>
      <c r="H22" s="7">
        <v>21.0</v>
      </c>
      <c r="I22" s="7">
        <v>196.0</v>
      </c>
      <c r="J22" s="7">
        <v>2.0</v>
      </c>
      <c r="K22" s="7">
        <v>0.0</v>
      </c>
      <c r="L22" s="11">
        <v>1.0</v>
      </c>
      <c r="M22" s="10">
        <v>4.0</v>
      </c>
      <c r="N22" s="7">
        <v>26.0</v>
      </c>
      <c r="O22" s="7">
        <v>0.0</v>
      </c>
      <c r="P22" s="11">
        <v>0.0</v>
      </c>
      <c r="Q22" s="10">
        <v>0.0</v>
      </c>
      <c r="R22" s="7">
        <v>0.0</v>
      </c>
      <c r="S22" s="7">
        <v>0.0</v>
      </c>
      <c r="T22" s="11">
        <v>0.0</v>
      </c>
      <c r="U22" s="10">
        <v>2.0</v>
      </c>
      <c r="V22" s="11">
        <v>0.0</v>
      </c>
    </row>
    <row r="23">
      <c r="A23" s="7" t="str">
        <f t="shared" si="1"/>
        <v>Caleb Williams</v>
      </c>
      <c r="B23" s="7" t="str">
        <f>IFERROR(__xludf.DUMMYFUNCTION("INDEX(IFNA(REGEXEXTRACT(D23, ""([^ ]+)$"")))"),"CHI")</f>
        <v>CHI</v>
      </c>
      <c r="C23" s="7">
        <f>Pts_PA*G23+Pts_PC*H23+Pts_PY*I23+Pts_PTD*J23+Pts_PI*K23+Pts_P2*L23+Pts_RA*M23+Pts_RY*N23+Pts_RTD*O23+Pts_R2*P23+Pts_Res*Q23+Pts_ReY*R23+Pts_ReTD*S23+Pts_Re2*T23+Pts_FL*U23+Pts_FTD*V23</f>
        <v>17.32</v>
      </c>
      <c r="D23" s="7" t="s">
        <v>156</v>
      </c>
      <c r="E23" s="10" t="s">
        <v>35</v>
      </c>
      <c r="F23" s="9">
        <v>21.0</v>
      </c>
      <c r="G23" s="10">
        <v>52.0</v>
      </c>
      <c r="H23" s="7">
        <v>33.0</v>
      </c>
      <c r="I23" s="7">
        <v>363.0</v>
      </c>
      <c r="J23" s="7">
        <v>2.0</v>
      </c>
      <c r="K23" s="7">
        <v>2.0</v>
      </c>
      <c r="L23" s="11">
        <v>0.0</v>
      </c>
      <c r="M23" s="10">
        <v>1.0</v>
      </c>
      <c r="N23" s="7">
        <v>8.0</v>
      </c>
      <c r="O23" s="7">
        <v>0.0</v>
      </c>
      <c r="P23" s="11">
        <v>0.0</v>
      </c>
      <c r="Q23" s="10">
        <v>0.0</v>
      </c>
      <c r="R23" s="7">
        <v>0.0</v>
      </c>
      <c r="S23" s="7">
        <v>0.0</v>
      </c>
      <c r="T23" s="11">
        <v>0.0</v>
      </c>
      <c r="U23" s="10">
        <v>1.0</v>
      </c>
      <c r="V23" s="11">
        <v>0.0</v>
      </c>
    </row>
    <row r="24">
      <c r="A24" s="7" t="str">
        <f t="shared" si="1"/>
        <v>Amari Cooper</v>
      </c>
      <c r="B24" s="7" t="str">
        <f>IFERROR(__xludf.DUMMYFUNCTION("INDEX(IFNA(REGEXEXTRACT(D24, ""([^ ]+)$"")))"),"BUF")</f>
        <v>BUF</v>
      </c>
      <c r="C24" s="7">
        <f>Pts_PA*G24+Pts_PC*H24+Pts_PY*I24+Pts_PTD*J24+Pts_PI*K24+Pts_P2*L24+Pts_RA*M24+Pts_RY*N24+Pts_RTD*O24+Pts_R2*P24+Pts_Res*Q24+Pts_ReY*R24+Pts_ReTD*S24+Pts_Re2*T24+Pts_FL*U24+Pts_FTD*V24</f>
        <v>24.1</v>
      </c>
      <c r="D24" s="7" t="s">
        <v>234</v>
      </c>
      <c r="E24" s="10" t="s">
        <v>85</v>
      </c>
      <c r="F24" s="9">
        <v>20.0</v>
      </c>
      <c r="G24" s="10">
        <v>0.0</v>
      </c>
      <c r="H24" s="7">
        <v>0.0</v>
      </c>
      <c r="I24" s="7">
        <v>0.0</v>
      </c>
      <c r="J24" s="7">
        <v>0.0</v>
      </c>
      <c r="K24" s="7">
        <v>0.0</v>
      </c>
      <c r="L24" s="11">
        <v>0.0</v>
      </c>
      <c r="M24" s="10">
        <v>0.0</v>
      </c>
      <c r="N24" s="7">
        <v>0.0</v>
      </c>
      <c r="O24" s="7">
        <v>0.0</v>
      </c>
      <c r="P24" s="11">
        <v>0.0</v>
      </c>
      <c r="Q24" s="10">
        <v>7.0</v>
      </c>
      <c r="R24" s="7">
        <v>86.0</v>
      </c>
      <c r="S24" s="7">
        <v>2.0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Aaron Jones</v>
      </c>
      <c r="B25" s="7" t="str">
        <f>IFERROR(__xludf.DUMMYFUNCTION("INDEX(IFNA(REGEXEXTRACT(D25, ""([^ ]+)$"")))"),"MIN")</f>
        <v>MIN</v>
      </c>
      <c r="C25" s="7">
        <f>Pts_PA*G25+Pts_PC*H25+Pts_PY*I25+Pts_PTD*J25+Pts_PI*K25+Pts_P2*L25+Pts_RA*M25+Pts_RY*N25+Pts_RTD*O25+Pts_R2*P25+Pts_Res*Q25+Pts_ReY*R25+Pts_ReTD*S25+Pts_Re2*T25+Pts_FL*U25+Pts_FTD*V25</f>
        <v>23.3</v>
      </c>
      <c r="D25" s="7" t="s">
        <v>66</v>
      </c>
      <c r="E25" s="8" t="s">
        <v>25</v>
      </c>
      <c r="F25" s="9">
        <v>20.0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19.0</v>
      </c>
      <c r="N25" s="7">
        <v>102.0</v>
      </c>
      <c r="O25" s="7">
        <v>0.0</v>
      </c>
      <c r="P25" s="11">
        <v>0.0</v>
      </c>
      <c r="Q25" s="10">
        <v>5.0</v>
      </c>
      <c r="R25" s="7">
        <v>46.0</v>
      </c>
      <c r="S25" s="7">
        <v>1.0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Justin Fields</v>
      </c>
      <c r="B26" s="7" t="str">
        <f>IFERROR(__xludf.DUMMYFUNCTION("INDEX(IFNA(REGEXEXTRACT(D26, ""([^ ]+)$"")))"),"PIT")</f>
        <v>PIT</v>
      </c>
      <c r="C26" s="7">
        <f>Pts_PA*G26+Pts_PC*H26+Pts_PY*I26+Pts_PTD*J26+Pts_PI*K26+Pts_P2*L26+Pts_RA*M26+Pts_RY*N26+Pts_RTD*O26+Pts_R2*P26+Pts_Res*Q26+Pts_ReY*R26+Pts_ReTD*S26+Pts_Re2*T26+Pts_FL*U26+Pts_FTD*V26</f>
        <v>18.4</v>
      </c>
      <c r="D26" s="7" t="s">
        <v>95</v>
      </c>
      <c r="E26" s="10" t="s">
        <v>361</v>
      </c>
      <c r="F26" s="9">
        <v>19.0</v>
      </c>
      <c r="G26" s="10">
        <v>32.0</v>
      </c>
      <c r="H26" s="7">
        <v>25.0</v>
      </c>
      <c r="I26" s="7">
        <v>245.0</v>
      </c>
      <c r="J26" s="7">
        <v>1.0</v>
      </c>
      <c r="K26" s="7">
        <v>1.0</v>
      </c>
      <c r="L26" s="11">
        <v>0.0</v>
      </c>
      <c r="M26" s="10">
        <v>6.0</v>
      </c>
      <c r="N26" s="7">
        <v>6.0</v>
      </c>
      <c r="O26" s="7">
        <v>1.0</v>
      </c>
      <c r="P26" s="11">
        <v>0.0</v>
      </c>
      <c r="Q26" s="10">
        <v>0.0</v>
      </c>
      <c r="R26" s="7">
        <v>0.0</v>
      </c>
      <c r="S26" s="7">
        <v>0.0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Patrick Mahomes</v>
      </c>
      <c r="B27" s="7" t="str">
        <f>IFERROR(__xludf.DUMMYFUNCTION("INDEX(IFNA(REGEXEXTRACT(D27, ""([^ ]+)$"")))"),"KC")</f>
        <v>KC</v>
      </c>
      <c r="C27" s="7">
        <f>Pts_PA*G27+Pts_PC*H27+Pts_PY*I27+Pts_PTD*J27+Pts_PI*K27+Pts_P2*L27+Pts_RA*M27+Pts_RY*N27+Pts_RTD*O27+Pts_R2*P27+Pts_Res*Q27+Pts_ReY*R27+Pts_ReTD*S27+Pts_Re2*T27+Pts_FL*U27+Pts_FTD*V27</f>
        <v>16.38</v>
      </c>
      <c r="D27" s="7" t="s">
        <v>73</v>
      </c>
      <c r="E27" s="10" t="s">
        <v>96</v>
      </c>
      <c r="F27" s="9">
        <v>19.0</v>
      </c>
      <c r="G27" s="10">
        <v>39.0</v>
      </c>
      <c r="H27" s="7">
        <v>26.0</v>
      </c>
      <c r="I27" s="7">
        <v>217.0</v>
      </c>
      <c r="J27" s="7">
        <v>2.0</v>
      </c>
      <c r="K27" s="7">
        <v>1.0</v>
      </c>
      <c r="L27" s="11">
        <v>0.0</v>
      </c>
      <c r="M27" s="10">
        <v>6.0</v>
      </c>
      <c r="N27" s="7">
        <v>17.0</v>
      </c>
      <c r="O27" s="7">
        <v>0.0</v>
      </c>
      <c r="P27" s="11">
        <v>0.0</v>
      </c>
      <c r="Q27" s="10">
        <v>0.0</v>
      </c>
      <c r="R27" s="7">
        <v>0.0</v>
      </c>
      <c r="S27" s="7">
        <v>0.0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Malik Nabers</v>
      </c>
      <c r="B28" s="7" t="str">
        <f>IFERROR(__xludf.DUMMYFUNCTION("INDEX(IFNA(REGEXEXTRACT(D28, ""([^ ]+)$"")))"),"NYG")</f>
        <v>NYG</v>
      </c>
      <c r="C28" s="7">
        <f>Pts_PA*G28+Pts_PC*H28+Pts_PY*I28+Pts_PTD*J28+Pts_PI*K28+Pts_P2*L28+Pts_RA*M28+Pts_RY*N28+Pts_RTD*O28+Pts_R2*P28+Pts_Res*Q28+Pts_ReY*R28+Pts_ReTD*S28+Pts_Re2*T28+Pts_FL*U28+Pts_FTD*V28</f>
        <v>24.2</v>
      </c>
      <c r="D28" s="7" t="s">
        <v>154</v>
      </c>
      <c r="E28" s="8" t="s">
        <v>85</v>
      </c>
      <c r="F28" s="9">
        <v>19.0</v>
      </c>
      <c r="G28" s="10">
        <v>1.0</v>
      </c>
      <c r="H28" s="7">
        <v>0.0</v>
      </c>
      <c r="I28" s="7">
        <v>0.0</v>
      </c>
      <c r="J28" s="7">
        <v>0.0</v>
      </c>
      <c r="K28" s="7">
        <v>0.0</v>
      </c>
      <c r="L28" s="11">
        <v>0.0</v>
      </c>
      <c r="M28" s="10">
        <v>2.0</v>
      </c>
      <c r="N28" s="7">
        <v>4.0</v>
      </c>
      <c r="O28" s="7">
        <v>0.0</v>
      </c>
      <c r="P28" s="11">
        <v>0.0</v>
      </c>
      <c r="Q28" s="10">
        <v>8.0</v>
      </c>
      <c r="R28" s="7">
        <v>78.0</v>
      </c>
      <c r="S28" s="7">
        <v>2.0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Diontae Johnson</v>
      </c>
      <c r="B29" s="7" t="str">
        <f>IFERROR(__xludf.DUMMYFUNCTION("INDEX(IFNA(REGEXEXTRACT(D29, ""([^ ]+)$"")))"),"BAL")</f>
        <v>BAL</v>
      </c>
      <c r="C29" s="7">
        <f>Pts_PA*G29+Pts_PC*H29+Pts_PY*I29+Pts_PTD*J29+Pts_PI*K29+Pts_P2*L29+Pts_RA*M29+Pts_RY*N29+Pts_RTD*O29+Pts_R2*P29+Pts_Res*Q29+Pts_ReY*R29+Pts_ReTD*S29+Pts_Re2*T29+Pts_FL*U29+Pts_FTD*V29</f>
        <v>22.2</v>
      </c>
      <c r="D29" s="7" t="s">
        <v>248</v>
      </c>
      <c r="E29" s="10" t="s">
        <v>420</v>
      </c>
      <c r="F29" s="9">
        <v>18.0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0.0</v>
      </c>
      <c r="N29" s="7">
        <v>0.0</v>
      </c>
      <c r="O29" s="7">
        <v>0.0</v>
      </c>
      <c r="P29" s="11">
        <v>0.0</v>
      </c>
      <c r="Q29" s="10">
        <v>8.0</v>
      </c>
      <c r="R29" s="7">
        <v>122.0</v>
      </c>
      <c r="S29" s="7">
        <v>1.0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Will Levis</v>
      </c>
      <c r="B30" s="7" t="str">
        <f>IFERROR(__xludf.DUMMYFUNCTION("INDEX(IFNA(REGEXEXTRACT(D30, ""([^ ]+)$"")))"),"TEN")</f>
        <v>TEN</v>
      </c>
      <c r="C30" s="7">
        <f>Pts_PA*G30+Pts_PC*H30+Pts_PY*I30+Pts_PTD*J30+Pts_PI*K30+Pts_P2*L30+Pts_RA*M30+Pts_RY*N30+Pts_RTD*O30+Pts_R2*P30+Pts_Res*Q30+Pts_ReY*R30+Pts_ReTD*S30+Pts_Re2*T30+Pts_FL*U30+Pts_FTD*V30</f>
        <v>13.6</v>
      </c>
      <c r="D30" s="7" t="s">
        <v>125</v>
      </c>
      <c r="E30" s="8" t="s">
        <v>23</v>
      </c>
      <c r="F30" s="9">
        <v>18.0</v>
      </c>
      <c r="G30" s="10">
        <v>34.0</v>
      </c>
      <c r="H30" s="7">
        <v>26.0</v>
      </c>
      <c r="I30" s="7">
        <v>260.0</v>
      </c>
      <c r="J30" s="7">
        <v>2.0</v>
      </c>
      <c r="K30" s="7">
        <v>2.0</v>
      </c>
      <c r="L30" s="11">
        <v>0.0</v>
      </c>
      <c r="M30" s="10">
        <v>3.0</v>
      </c>
      <c r="N30" s="7">
        <v>12.0</v>
      </c>
      <c r="O30" s="7">
        <v>0.0</v>
      </c>
      <c r="P30" s="11">
        <v>0.0</v>
      </c>
      <c r="Q30" s="10">
        <v>0.0</v>
      </c>
      <c r="R30" s="7">
        <v>0.0</v>
      </c>
      <c r="S30" s="7">
        <v>0.0</v>
      </c>
      <c r="T30" s="11">
        <v>0.0</v>
      </c>
      <c r="U30" s="10">
        <v>1.0</v>
      </c>
      <c r="V30" s="11">
        <v>0.0</v>
      </c>
    </row>
    <row r="31">
      <c r="A31" s="7" t="str">
        <f t="shared" si="1"/>
        <v>Bo Nix</v>
      </c>
      <c r="B31" s="7" t="str">
        <f>IFERROR(__xludf.DUMMYFUNCTION("INDEX(IFNA(REGEXEXTRACT(D31, ""([^ ]+)$"")))"),"DEN")</f>
        <v>DEN</v>
      </c>
      <c r="C31" s="7">
        <f>Pts_PA*G31+Pts_PC*H31+Pts_PY*I31+Pts_PTD*J31+Pts_PI*K31+Pts_P2*L31+Pts_RA*M31+Pts_RY*N31+Pts_RTD*O31+Pts_R2*P31+Pts_Res*Q31+Pts_ReY*R31+Pts_ReTD*S31+Pts_Re2*T31+Pts_FL*U31+Pts_FTD*V31</f>
        <v>19.34</v>
      </c>
      <c r="D31" s="7" t="s">
        <v>111</v>
      </c>
      <c r="E31" s="10" t="s">
        <v>31</v>
      </c>
      <c r="F31" s="9">
        <v>18.0</v>
      </c>
      <c r="G31" s="10">
        <v>36.0</v>
      </c>
      <c r="H31" s="7">
        <v>25.0</v>
      </c>
      <c r="I31" s="7">
        <v>216.0</v>
      </c>
      <c r="J31" s="7">
        <v>0.0</v>
      </c>
      <c r="K31" s="7">
        <v>0.0</v>
      </c>
      <c r="L31" s="11">
        <v>0.0</v>
      </c>
      <c r="M31" s="10">
        <v>9.0</v>
      </c>
      <c r="N31" s="7">
        <v>47.0</v>
      </c>
      <c r="O31" s="7">
        <v>1.0</v>
      </c>
      <c r="P31" s="11">
        <v>0.0</v>
      </c>
      <c r="Q31" s="10">
        <v>0.0</v>
      </c>
      <c r="R31" s="7">
        <v>0.0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Dallas Goedert</v>
      </c>
      <c r="B32" s="7" t="str">
        <f>IFERROR(__xludf.DUMMYFUNCTION("INDEX(IFNA(REGEXEXTRACT(D32, ""([^ ]+)$"")))"),"PHI")</f>
        <v>PHI</v>
      </c>
      <c r="C32" s="7">
        <f>Pts_PA*G32+Pts_PC*H32+Pts_PY*I32+Pts_PTD*J32+Pts_PI*K32+Pts_P2*L32+Pts_RA*M32+Pts_RY*N32+Pts_RTD*O32+Pts_R2*P32+Pts_Res*Q32+Pts_ReY*R32+Pts_ReTD*S32+Pts_Re2*T32+Pts_FL*U32+Pts_FTD*V32</f>
        <v>22</v>
      </c>
      <c r="D32" s="7" t="s">
        <v>187</v>
      </c>
      <c r="E32" s="8" t="s">
        <v>129</v>
      </c>
      <c r="F32" s="9">
        <v>17.0</v>
      </c>
      <c r="G32" s="10">
        <v>0.0</v>
      </c>
      <c r="H32" s="7">
        <v>0.0</v>
      </c>
      <c r="I32" s="7">
        <v>0.0</v>
      </c>
      <c r="J32" s="7">
        <v>0.0</v>
      </c>
      <c r="K32" s="7">
        <v>0.0</v>
      </c>
      <c r="L32" s="11">
        <v>0.0</v>
      </c>
      <c r="M32" s="10">
        <v>0.0</v>
      </c>
      <c r="N32" s="7">
        <v>0.0</v>
      </c>
      <c r="O32" s="7">
        <v>0.0</v>
      </c>
      <c r="P32" s="11">
        <v>0.0</v>
      </c>
      <c r="Q32" s="10">
        <v>10.0</v>
      </c>
      <c r="R32" s="7">
        <v>170.0</v>
      </c>
      <c r="S32" s="7">
        <v>0.0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Jared Goff</v>
      </c>
      <c r="B33" s="7" t="str">
        <f>IFERROR(__xludf.DUMMYFUNCTION("INDEX(IFNA(REGEXEXTRACT(D33, ""([^ ]+)$"")))"),"DET")</f>
        <v>DET</v>
      </c>
      <c r="C33" s="7">
        <f>Pts_PA*G33+Pts_PC*H33+Pts_PY*I33+Pts_PTD*J33+Pts_PI*K33+Pts_P2*L33+Pts_RA*M33+Pts_RY*N33+Pts_RTD*O33+Pts_R2*P33+Pts_Res*Q33+Pts_ReY*R33+Pts_ReTD*S33+Pts_Re2*T33+Pts_FL*U33+Pts_FTD*V33</f>
        <v>14.56</v>
      </c>
      <c r="D33" s="7" t="s">
        <v>90</v>
      </c>
      <c r="E33" s="8" t="s">
        <v>359</v>
      </c>
      <c r="F33" s="9">
        <v>17.0</v>
      </c>
      <c r="G33" s="10">
        <v>23.0</v>
      </c>
      <c r="H33" s="7">
        <v>18.0</v>
      </c>
      <c r="I33" s="7">
        <v>199.0</v>
      </c>
      <c r="J33" s="7">
        <v>2.0</v>
      </c>
      <c r="K33" s="7">
        <v>1.0</v>
      </c>
      <c r="L33" s="11">
        <v>0.0</v>
      </c>
      <c r="M33" s="10">
        <v>3.0</v>
      </c>
      <c r="N33" s="7">
        <v>6.0</v>
      </c>
      <c r="O33" s="7">
        <v>0.0</v>
      </c>
      <c r="P33" s="11">
        <v>0.0</v>
      </c>
      <c r="Q33" s="10">
        <v>0.0</v>
      </c>
      <c r="R33" s="7">
        <v>0.0</v>
      </c>
      <c r="S33" s="7">
        <v>0.0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David Montgomery</v>
      </c>
      <c r="B34" s="7" t="str">
        <f>IFERROR(__xludf.DUMMYFUNCTION("INDEX(IFNA(REGEXEXTRACT(D34, ""([^ ]+)$"")))"),"DET")</f>
        <v>DET</v>
      </c>
      <c r="C34" s="7">
        <f>Pts_PA*G34+Pts_PC*H34+Pts_PY*I34+Pts_PTD*J34+Pts_PI*K34+Pts_P2*L34+Pts_RA*M34+Pts_RY*N34+Pts_RTD*O34+Pts_R2*P34+Pts_Res*Q34+Pts_ReY*R34+Pts_ReTD*S34+Pts_Re2*T34+Pts_FL*U34+Pts_FTD*V34</f>
        <v>19.7</v>
      </c>
      <c r="D34" s="7" t="s">
        <v>74</v>
      </c>
      <c r="E34" s="8" t="s">
        <v>359</v>
      </c>
      <c r="F34" s="9">
        <v>17.0</v>
      </c>
      <c r="G34" s="10">
        <v>0.0</v>
      </c>
      <c r="H34" s="7">
        <v>0.0</v>
      </c>
      <c r="I34" s="7">
        <v>0.0</v>
      </c>
      <c r="J34" s="7">
        <v>0.0</v>
      </c>
      <c r="K34" s="7">
        <v>0.0</v>
      </c>
      <c r="L34" s="11">
        <v>0.0</v>
      </c>
      <c r="M34" s="10">
        <v>23.0</v>
      </c>
      <c r="N34" s="7">
        <v>105.0</v>
      </c>
      <c r="O34" s="7">
        <v>1.0</v>
      </c>
      <c r="P34" s="11">
        <v>0.0</v>
      </c>
      <c r="Q34" s="10">
        <v>3.0</v>
      </c>
      <c r="R34" s="7">
        <v>17.0</v>
      </c>
      <c r="S34" s="7">
        <v>0.0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Rome Odunze</v>
      </c>
      <c r="B35" s="7" t="str">
        <f>IFERROR(__xludf.DUMMYFUNCTION("INDEX(IFNA(REGEXEXTRACT(D35, ""([^ ]+)$"")))"),"CHI")</f>
        <v>CHI</v>
      </c>
      <c r="C35" s="7">
        <f>Pts_PA*G35+Pts_PC*H35+Pts_PY*I35+Pts_PTD*J35+Pts_PI*K35+Pts_P2*L35+Pts_RA*M35+Pts_RY*N35+Pts_RTD*O35+Pts_R2*P35+Pts_Res*Q35+Pts_ReY*R35+Pts_ReTD*S35+Pts_Re2*T35+Pts_FL*U35+Pts_FTD*V35</f>
        <v>20.4</v>
      </c>
      <c r="D35" s="7" t="s">
        <v>261</v>
      </c>
      <c r="E35" s="8" t="s">
        <v>35</v>
      </c>
      <c r="F35" s="9">
        <v>17.0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1.0</v>
      </c>
      <c r="N35" s="7">
        <v>2.0</v>
      </c>
      <c r="O35" s="7">
        <v>0.0</v>
      </c>
      <c r="P35" s="11">
        <v>0.0</v>
      </c>
      <c r="Q35" s="10">
        <v>6.0</v>
      </c>
      <c r="R35" s="7">
        <v>112.0</v>
      </c>
      <c r="S35" s="7">
        <v>1.0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Rashee Rice</v>
      </c>
      <c r="B36" s="7" t="str">
        <f>IFERROR(__xludf.DUMMYFUNCTION("INDEX(IFNA(REGEXEXTRACT(D36, ""([^ ]+)$"")))"),"KC")</f>
        <v>KC</v>
      </c>
      <c r="C36" s="7">
        <f>Pts_PA*G36+Pts_PC*H36+Pts_PY*I36+Pts_PTD*J36+Pts_PI*K36+Pts_P2*L36+Pts_RA*M36+Pts_RY*N36+Pts_RTD*O36+Pts_R2*P36+Pts_Res*Q36+Pts_ReY*R36+Pts_ReTD*S36+Pts_Re2*T36+Pts_FL*U36+Pts_FTD*V36</f>
        <v>23.1</v>
      </c>
      <c r="D36" s="7" t="s">
        <v>114</v>
      </c>
      <c r="E36" s="8" t="s">
        <v>96</v>
      </c>
      <c r="F36" s="9">
        <v>17.0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1.0</v>
      </c>
      <c r="N36" s="7">
        <v>1.0</v>
      </c>
      <c r="O36" s="7">
        <v>0.0</v>
      </c>
      <c r="P36" s="11">
        <v>0.0</v>
      </c>
      <c r="Q36" s="10">
        <v>12.0</v>
      </c>
      <c r="R36" s="7">
        <v>110.0</v>
      </c>
      <c r="S36" s="7">
        <v>1.0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Jahmyr Gibbs</v>
      </c>
      <c r="B37" s="7" t="str">
        <f>IFERROR(__xludf.DUMMYFUNCTION("INDEX(IFNA(REGEXEXTRACT(D37, ""([^ ]+)$"")))"),"DET")</f>
        <v>DET</v>
      </c>
      <c r="C37" s="7">
        <f>Pts_PA*G37+Pts_PC*H37+Pts_PY*I37+Pts_PTD*J37+Pts_PI*K37+Pts_P2*L37+Pts_RA*M37+Pts_RY*N37+Pts_RTD*O37+Pts_R2*P37+Pts_Res*Q37+Pts_ReY*R37+Pts_ReTD*S37+Pts_Re2*T37+Pts_FL*U37+Pts_FTD*V37</f>
        <v>16.3</v>
      </c>
      <c r="D37" s="7" t="s">
        <v>79</v>
      </c>
      <c r="E37" s="8" t="s">
        <v>359</v>
      </c>
      <c r="F37" s="9">
        <v>16.0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16.0</v>
      </c>
      <c r="N37" s="7">
        <v>83.0</v>
      </c>
      <c r="O37" s="7">
        <v>0.0</v>
      </c>
      <c r="P37" s="11">
        <v>0.0</v>
      </c>
      <c r="Q37" s="10">
        <v>0.0</v>
      </c>
      <c r="R37" s="7">
        <v>20.0</v>
      </c>
      <c r="S37" s="7">
        <v>1.0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Terry McLaurin</v>
      </c>
      <c r="B38" s="7" t="str">
        <f>IFERROR(__xludf.DUMMYFUNCTION("INDEX(IFNA(REGEXEXTRACT(D38, ""([^ ]+)$"")))"),"WAS")</f>
        <v>WAS</v>
      </c>
      <c r="C38" s="7">
        <f>Pts_PA*G38+Pts_PC*H38+Pts_PY*I38+Pts_PTD*J38+Pts_PI*K38+Pts_P2*L38+Pts_RA*M38+Pts_RY*N38+Pts_RTD*O38+Pts_R2*P38+Pts_Res*Q38+Pts_ReY*R38+Pts_ReTD*S38+Pts_Re2*T38+Pts_FL*U38+Pts_FTD*V38</f>
        <v>18</v>
      </c>
      <c r="D38" s="7" t="s">
        <v>255</v>
      </c>
      <c r="E38" s="10" t="s">
        <v>59</v>
      </c>
      <c r="F38" s="9">
        <v>16.0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0.0</v>
      </c>
      <c r="N38" s="7">
        <v>0.0</v>
      </c>
      <c r="O38" s="7">
        <v>0.0</v>
      </c>
      <c r="P38" s="11">
        <v>0.0</v>
      </c>
      <c r="Q38" s="10">
        <v>4.0</v>
      </c>
      <c r="R38" s="7">
        <v>100.0</v>
      </c>
      <c r="S38" s="7">
        <v>1.0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D.K. Metcalf</v>
      </c>
      <c r="B39" s="7" t="str">
        <f>IFERROR(__xludf.DUMMYFUNCTION("INDEX(IFNA(REGEXEXTRACT(D39, ""([^ ]+)$"")))"),"SEA")</f>
        <v>SEA</v>
      </c>
      <c r="C39" s="7">
        <f>Pts_PA*G39+Pts_PC*H39+Pts_PY*I39+Pts_PTD*J39+Pts_PI*K39+Pts_P2*L39+Pts_RA*M39+Pts_RY*N39+Pts_RTD*O39+Pts_R2*P39+Pts_Res*Q39+Pts_ReY*R39+Pts_ReTD*S39+Pts_Re2*T39+Pts_FL*U39+Pts_FTD*V39</f>
        <v>18.4</v>
      </c>
      <c r="D39" s="7" t="s">
        <v>219</v>
      </c>
      <c r="E39" s="10" t="s">
        <v>421</v>
      </c>
      <c r="F39" s="9">
        <v>16.0</v>
      </c>
      <c r="G39" s="10">
        <v>0.0</v>
      </c>
      <c r="H39" s="7">
        <v>0.0</v>
      </c>
      <c r="I39" s="7">
        <v>0.0</v>
      </c>
      <c r="J39" s="7">
        <v>0.0</v>
      </c>
      <c r="K39" s="7">
        <v>0.0</v>
      </c>
      <c r="L39" s="11">
        <v>0.0</v>
      </c>
      <c r="M39" s="10">
        <v>0.0</v>
      </c>
      <c r="N39" s="7">
        <v>0.0</v>
      </c>
      <c r="O39" s="7">
        <v>0.0</v>
      </c>
      <c r="P39" s="11">
        <v>0.0</v>
      </c>
      <c r="Q39" s="10">
        <v>4.0</v>
      </c>
      <c r="R39" s="7">
        <v>104.0</v>
      </c>
      <c r="S39" s="7">
        <v>1.0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Kyler Murray</v>
      </c>
      <c r="B40" s="7" t="str">
        <f>IFERROR(__xludf.DUMMYFUNCTION("INDEX(IFNA(REGEXEXTRACT(D40, ""([^ ]+)$"")))"),"ARI")</f>
        <v>ARI</v>
      </c>
      <c r="C40" s="7">
        <f>Pts_PA*G40+Pts_PC*H40+Pts_PY*I40+Pts_PTD*J40+Pts_PI*K40+Pts_P2*L40+Pts_RA*M40+Pts_RY*N40+Pts_RTD*O40+Pts_R2*P40+Pts_Res*Q40+Pts_ReY*R40+Pts_ReTD*S40+Pts_Re2*T40+Pts_FL*U40+Pts_FTD*V40</f>
        <v>14.78</v>
      </c>
      <c r="D40" s="7" t="s">
        <v>68</v>
      </c>
      <c r="E40" s="10" t="s">
        <v>422</v>
      </c>
      <c r="F40" s="9">
        <v>16.0</v>
      </c>
      <c r="G40" s="10">
        <v>34.0</v>
      </c>
      <c r="H40" s="7">
        <v>21.0</v>
      </c>
      <c r="I40" s="7">
        <v>207.0</v>
      </c>
      <c r="J40" s="7">
        <v>1.0</v>
      </c>
      <c r="K40" s="7">
        <v>1.0</v>
      </c>
      <c r="L40" s="11">
        <v>0.0</v>
      </c>
      <c r="M40" s="10">
        <v>5.0</v>
      </c>
      <c r="N40" s="7">
        <v>45.0</v>
      </c>
      <c r="O40" s="7">
        <v>0.0</v>
      </c>
      <c r="P40" s="11">
        <v>0.0</v>
      </c>
      <c r="Q40" s="10">
        <v>0.0</v>
      </c>
      <c r="R40" s="7">
        <v>0.0</v>
      </c>
      <c r="S40" s="7">
        <v>0.0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Calvin Austin</v>
      </c>
      <c r="B41" s="7" t="str">
        <f>IFERROR(__xludf.DUMMYFUNCTION("INDEX(IFNA(REGEXEXTRACT(D41, ""([^ ]+)$"")))"),"PIT")</f>
        <v>PIT</v>
      </c>
      <c r="C41" s="7">
        <f>Pts_PA*G41+Pts_PC*H41+Pts_PY*I41+Pts_PTD*J41+Pts_PI*K41+Pts_P2*L41+Pts_RA*M41+Pts_RY*N41+Pts_RTD*O41+Pts_R2*P41+Pts_Res*Q41+Pts_ReY*R41+Pts_ReTD*S41+Pts_Re2*T41+Pts_FL*U41+Pts_FTD*V41</f>
        <v>17.5</v>
      </c>
      <c r="D41" s="7" t="s">
        <v>282</v>
      </c>
      <c r="E41" s="8" t="s">
        <v>361</v>
      </c>
      <c r="F41" s="9">
        <v>15.0</v>
      </c>
      <c r="G41" s="10">
        <v>0.0</v>
      </c>
      <c r="H41" s="7">
        <v>0.0</v>
      </c>
      <c r="I41" s="7">
        <v>0.0</v>
      </c>
      <c r="J41" s="7">
        <v>0.0</v>
      </c>
      <c r="K41" s="7">
        <v>0.0</v>
      </c>
      <c r="L41" s="11">
        <v>0.0</v>
      </c>
      <c r="M41" s="10">
        <v>0.0</v>
      </c>
      <c r="N41" s="7">
        <v>0.0</v>
      </c>
      <c r="O41" s="7">
        <v>0.0</v>
      </c>
      <c r="P41" s="11">
        <v>0.0</v>
      </c>
      <c r="Q41" s="10">
        <v>4.0</v>
      </c>
      <c r="R41" s="7">
        <v>95.0</v>
      </c>
      <c r="S41" s="7">
        <v>1.0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Cole Kmet</v>
      </c>
      <c r="B42" s="7" t="str">
        <f>IFERROR(__xludf.DUMMYFUNCTION("INDEX(IFNA(REGEXEXTRACT(D42, ""([^ ]+)$"")))"),"CHI")</f>
        <v>CHI</v>
      </c>
      <c r="C42" s="7">
        <f>Pts_PA*G42+Pts_PC*H42+Pts_PY*I42+Pts_PTD*J42+Pts_PI*K42+Pts_P2*L42+Pts_RA*M42+Pts_RY*N42+Pts_RTD*O42+Pts_R2*P42+Pts_Res*Q42+Pts_ReY*R42+Pts_ReTD*S42+Pts_Re2*T42+Pts_FL*U42+Pts_FTD*V42</f>
        <v>20.7</v>
      </c>
      <c r="D42" s="7" t="s">
        <v>312</v>
      </c>
      <c r="E42" s="10" t="s">
        <v>35</v>
      </c>
      <c r="F42" s="9">
        <v>15.0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0.0</v>
      </c>
      <c r="N42" s="7">
        <v>0.0</v>
      </c>
      <c r="O42" s="7">
        <v>0.0</v>
      </c>
      <c r="P42" s="11">
        <v>0.0</v>
      </c>
      <c r="Q42" s="10">
        <v>10.0</v>
      </c>
      <c r="R42" s="7">
        <v>97.0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Gardner Minshew</v>
      </c>
      <c r="B43" s="7" t="str">
        <f>IFERROR(__xludf.DUMMYFUNCTION("INDEX(IFNA(REGEXEXTRACT(D43, ""([^ ]+)$"")))"),"LV")</f>
        <v>LV</v>
      </c>
      <c r="C43" s="7">
        <f>Pts_PA*G43+Pts_PC*H43+Pts_PY*I43+Pts_PTD*J43+Pts_PI*K43+Pts_P2*L43+Pts_RA*M43+Pts_RY*N43+Pts_RTD*O43+Pts_R2*P43+Pts_Res*Q43+Pts_ReY*R43+Pts_ReTD*S43+Pts_Re2*T43+Pts_FL*U43+Pts_FTD*V43</f>
        <v>13.96</v>
      </c>
      <c r="D43" s="7" t="s">
        <v>81</v>
      </c>
      <c r="E43" s="8" t="s">
        <v>29</v>
      </c>
      <c r="F43" s="9">
        <v>15.0</v>
      </c>
      <c r="G43" s="10">
        <v>28.0</v>
      </c>
      <c r="H43" s="7">
        <v>18.0</v>
      </c>
      <c r="I43" s="7">
        <v>214.0</v>
      </c>
      <c r="J43" s="7">
        <v>1.0</v>
      </c>
      <c r="K43" s="7">
        <v>1.0</v>
      </c>
      <c r="L43" s="11">
        <v>1.0</v>
      </c>
      <c r="M43" s="10">
        <v>3.0</v>
      </c>
      <c r="N43" s="7">
        <v>14.0</v>
      </c>
      <c r="O43" s="7">
        <v>0.0</v>
      </c>
      <c r="P43" s="11">
        <v>0.0</v>
      </c>
      <c r="Q43" s="10">
        <v>0.0</v>
      </c>
      <c r="R43" s="7">
        <v>0.0</v>
      </c>
      <c r="S43" s="7">
        <v>0.0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Devin Singletary</v>
      </c>
      <c r="B44" s="7" t="str">
        <f>IFERROR(__xludf.DUMMYFUNCTION("INDEX(IFNA(REGEXEXTRACT(D44, ""([^ ]+)$"")))"),"NYG")</f>
        <v>NYG</v>
      </c>
      <c r="C44" s="7">
        <f>Pts_PA*G44+Pts_PC*H44+Pts_PY*I44+Pts_PTD*J44+Pts_PI*K44+Pts_P2*L44+Pts_RA*M44+Pts_RY*N44+Pts_RTD*O44+Pts_R2*P44+Pts_Res*Q44+Pts_ReY*R44+Pts_ReTD*S44+Pts_Re2*T44+Pts_FL*U44+Pts_FTD*V44</f>
        <v>16.8</v>
      </c>
      <c r="D44" s="7" t="s">
        <v>182</v>
      </c>
      <c r="E44" s="10" t="s">
        <v>85</v>
      </c>
      <c r="F44" s="9">
        <v>15.0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16.0</v>
      </c>
      <c r="N44" s="7">
        <v>65.0</v>
      </c>
      <c r="O44" s="7">
        <v>1.0</v>
      </c>
      <c r="P44" s="11">
        <v>0.0</v>
      </c>
      <c r="Q44" s="10">
        <v>4.0</v>
      </c>
      <c r="R44" s="7">
        <v>43.0</v>
      </c>
      <c r="S44" s="7">
        <v>0.0</v>
      </c>
      <c r="T44" s="11">
        <v>0.0</v>
      </c>
      <c r="U44" s="10">
        <v>1.0</v>
      </c>
      <c r="V44" s="11">
        <v>0.0</v>
      </c>
    </row>
    <row r="45">
      <c r="A45" s="7" t="str">
        <f t="shared" si="1"/>
        <v>Tre Tucker</v>
      </c>
      <c r="B45" s="7" t="str">
        <f>IFERROR(__xludf.DUMMYFUNCTION("INDEX(IFNA(REGEXEXTRACT(D45, ""([^ ]+)$"")))"),"LV")</f>
        <v>LV</v>
      </c>
      <c r="C45" s="7">
        <f>Pts_PA*G45+Pts_PC*H45+Pts_PY*I45+Pts_PTD*J45+Pts_PI*K45+Pts_P2*L45+Pts_RA*M45+Pts_RY*N45+Pts_RTD*O45+Pts_R2*P45+Pts_Res*Q45+Pts_ReY*R45+Pts_ReTD*S45+Pts_Re2*T45+Pts_FL*U45+Pts_FTD*V45</f>
        <v>19.1</v>
      </c>
      <c r="D45" s="7" t="s">
        <v>225</v>
      </c>
      <c r="E45" s="8" t="s">
        <v>29</v>
      </c>
      <c r="F45" s="9">
        <v>15.0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0.0</v>
      </c>
      <c r="N45" s="7">
        <v>0.0</v>
      </c>
      <c r="O45" s="7">
        <v>0.0</v>
      </c>
      <c r="P45" s="11">
        <v>0.0</v>
      </c>
      <c r="Q45" s="10">
        <v>7.0</v>
      </c>
      <c r="R45" s="7">
        <v>96.0</v>
      </c>
      <c r="S45" s="7">
        <v>1.0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Justin Jefferson</v>
      </c>
      <c r="B46" s="7" t="str">
        <f>IFERROR(__xludf.DUMMYFUNCTION("INDEX(IFNA(REGEXEXTRACT(D46, ""([^ ]+)$"")))"),"MIN")</f>
        <v>MIN</v>
      </c>
      <c r="C46" s="7">
        <f>Pts_PA*G46+Pts_PC*H46+Pts_PY*I46+Pts_PTD*J46+Pts_PI*K46+Pts_P2*L46+Pts_RA*M46+Pts_RY*N46+Pts_RTD*O46+Pts_R2*P46+Pts_Res*Q46+Pts_ReY*R46+Pts_ReTD*S46+Pts_Re2*T46+Pts_FL*U46+Pts_FTD*V46</f>
        <v>17.1</v>
      </c>
      <c r="D46" s="7" t="s">
        <v>98</v>
      </c>
      <c r="E46" s="10" t="s">
        <v>25</v>
      </c>
      <c r="F46" s="9">
        <v>14.0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0.0</v>
      </c>
      <c r="N46" s="7">
        <v>0.0</v>
      </c>
      <c r="O46" s="7">
        <v>0.0</v>
      </c>
      <c r="P46" s="11">
        <v>0.0</v>
      </c>
      <c r="Q46" s="10">
        <v>6.0</v>
      </c>
      <c r="R46" s="7">
        <v>81.0</v>
      </c>
      <c r="S46" s="7">
        <v>1.0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Jakobi Meyers</v>
      </c>
      <c r="B47" s="7" t="str">
        <f>IFERROR(__xludf.DUMMYFUNCTION("INDEX(IFNA(REGEXEXTRACT(D47, ""([^ ]+)$"")))"),"LV")</f>
        <v>LV</v>
      </c>
      <c r="C47" s="7">
        <f>Pts_PA*G47+Pts_PC*H47+Pts_PY*I47+Pts_PTD*J47+Pts_PI*K47+Pts_P2*L47+Pts_RA*M47+Pts_RY*N47+Pts_RTD*O47+Pts_R2*P47+Pts_Res*Q47+Pts_ReY*R47+Pts_ReTD*S47+Pts_Re2*T47+Pts_FL*U47+Pts_FTD*V47</f>
        <v>17.7</v>
      </c>
      <c r="D47" s="7" t="s">
        <v>153</v>
      </c>
      <c r="E47" s="8" t="s">
        <v>29</v>
      </c>
      <c r="F47" s="9">
        <v>14.0</v>
      </c>
      <c r="G47" s="10">
        <v>0.0</v>
      </c>
      <c r="H47" s="7">
        <v>0.0</v>
      </c>
      <c r="I47" s="7">
        <v>0.0</v>
      </c>
      <c r="J47" s="7">
        <v>0.0</v>
      </c>
      <c r="K47" s="7">
        <v>0.0</v>
      </c>
      <c r="L47" s="11">
        <v>0.0</v>
      </c>
      <c r="M47" s="10">
        <v>0.0</v>
      </c>
      <c r="N47" s="7">
        <v>0.0</v>
      </c>
      <c r="O47" s="7">
        <v>0.0</v>
      </c>
      <c r="P47" s="11">
        <v>0.0</v>
      </c>
      <c r="Q47" s="10">
        <v>7.0</v>
      </c>
      <c r="R47" s="7">
        <v>62.0</v>
      </c>
      <c r="S47" s="7">
        <v>1.0</v>
      </c>
      <c r="T47" s="11">
        <v>1.0</v>
      </c>
      <c r="U47" s="10">
        <v>0.0</v>
      </c>
      <c r="V47" s="11">
        <v>0.0</v>
      </c>
    </row>
    <row r="48">
      <c r="A48" s="7" t="str">
        <f t="shared" si="1"/>
        <v>Zack Moss</v>
      </c>
      <c r="B48" s="7" t="str">
        <f>IFERROR(__xludf.DUMMYFUNCTION("INDEX(IFNA(REGEXEXTRACT(D48, ""([^ ]+)$"")))"),"CIN")</f>
        <v>CIN</v>
      </c>
      <c r="C48" s="7">
        <f>Pts_PA*G48+Pts_PC*H48+Pts_PY*I48+Pts_PTD*J48+Pts_PI*K48+Pts_P2*L48+Pts_RA*M48+Pts_RY*N48+Pts_RTD*O48+Pts_R2*P48+Pts_Res*Q48+Pts_ReY*R48+Pts_ReTD*S48+Pts_Re2*T48+Pts_FL*U48+Pts_FTD*V48</f>
        <v>18.2</v>
      </c>
      <c r="D48" s="7" t="s">
        <v>100</v>
      </c>
      <c r="E48" s="8" t="s">
        <v>19</v>
      </c>
      <c r="F48" s="9">
        <v>14.0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12.0</v>
      </c>
      <c r="N48" s="7">
        <v>58.0</v>
      </c>
      <c r="O48" s="7">
        <v>1.0</v>
      </c>
      <c r="P48" s="11">
        <v>0.0</v>
      </c>
      <c r="Q48" s="10">
        <v>5.0</v>
      </c>
      <c r="R48" s="7">
        <v>39.0</v>
      </c>
      <c r="S48" s="7">
        <v>0.0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Chris Olave</v>
      </c>
      <c r="B49" s="7" t="str">
        <f>IFERROR(__xludf.DUMMYFUNCTION("INDEX(IFNA(REGEXEXTRACT(D49, ""([^ ]+)$"")))"),"NO")</f>
        <v>NO</v>
      </c>
      <c r="C49" s="7">
        <f>Pts_PA*G49+Pts_PC*H49+Pts_PY*I49+Pts_PTD*J49+Pts_PI*K49+Pts_P2*L49+Pts_RA*M49+Pts_RY*N49+Pts_RTD*O49+Pts_R2*P49+Pts_Res*Q49+Pts_ReY*R49+Pts_ReTD*S49+Pts_Re2*T49+Pts_FL*U49+Pts_FTD*V49</f>
        <v>17.6</v>
      </c>
      <c r="D49" s="7" t="s">
        <v>262</v>
      </c>
      <c r="E49" s="10" t="s">
        <v>423</v>
      </c>
      <c r="F49" s="9">
        <v>14.0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0.0</v>
      </c>
      <c r="N49" s="7">
        <v>0.0</v>
      </c>
      <c r="O49" s="7">
        <v>0.0</v>
      </c>
      <c r="P49" s="11">
        <v>0.0</v>
      </c>
      <c r="Q49" s="10">
        <v>6.0</v>
      </c>
      <c r="R49" s="7">
        <v>86.0</v>
      </c>
      <c r="S49" s="7">
        <v>1.0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Matthew Stafford</v>
      </c>
      <c r="B50" s="7" t="str">
        <f>IFERROR(__xludf.DUMMYFUNCTION("INDEX(IFNA(REGEXEXTRACT(D50, ""([^ ]+)$"")))"),"LA")</f>
        <v>LA</v>
      </c>
      <c r="C50" s="7">
        <f>Pts_PA*G50+Pts_PC*H50+Pts_PY*I50+Pts_PTD*J50+Pts_PI*K50+Pts_P2*L50+Pts_RA*M50+Pts_RY*N50+Pts_RTD*O50+Pts_R2*P50+Pts_Res*Q50+Pts_ReY*R50+Pts_ReTD*S50+Pts_Re2*T50+Pts_FL*U50+Pts_FTD*V50</f>
        <v>12.84</v>
      </c>
      <c r="D50" s="7" t="s">
        <v>69</v>
      </c>
      <c r="E50" s="10" t="s">
        <v>340</v>
      </c>
      <c r="F50" s="9">
        <v>14.0</v>
      </c>
      <c r="G50" s="10">
        <v>25.0</v>
      </c>
      <c r="H50" s="7">
        <v>16.0</v>
      </c>
      <c r="I50" s="7">
        <v>221.0</v>
      </c>
      <c r="J50" s="7">
        <v>1.0</v>
      </c>
      <c r="K50" s="7">
        <v>0.0</v>
      </c>
      <c r="L50" s="11">
        <v>0.0</v>
      </c>
      <c r="M50" s="10">
        <v>0.0</v>
      </c>
      <c r="N50" s="7">
        <v>0.0</v>
      </c>
      <c r="O50" s="7">
        <v>0.0</v>
      </c>
      <c r="P50" s="11">
        <v>0.0</v>
      </c>
      <c r="Q50" s="10">
        <v>0.0</v>
      </c>
      <c r="R50" s="7">
        <v>0.0</v>
      </c>
      <c r="S50" s="7">
        <v>0.0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Emanuel Wilson</v>
      </c>
      <c r="B51" s="7" t="str">
        <f>IFERROR(__xludf.DUMMYFUNCTION("INDEX(IFNA(REGEXEXTRACT(D51, ""([^ ]+)$"")))"),"GB")</f>
        <v>GB</v>
      </c>
      <c r="C51" s="7">
        <f>Pts_PA*G51+Pts_PC*H51+Pts_PY*I51+Pts_PTD*J51+Pts_PI*K51+Pts_P2*L51+Pts_RA*M51+Pts_RY*N51+Pts_RTD*O51+Pts_R2*P51+Pts_Res*Q51+Pts_ReY*R51+Pts_ReTD*S51+Pts_Re2*T51+Pts_FL*U51+Pts_FTD*V51</f>
        <v>15.5</v>
      </c>
      <c r="D51" s="7" t="s">
        <v>184</v>
      </c>
      <c r="E51" s="8" t="s">
        <v>345</v>
      </c>
      <c r="F51" s="9">
        <v>14.0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12.0</v>
      </c>
      <c r="N51" s="7">
        <v>50.0</v>
      </c>
      <c r="O51" s="7">
        <v>0.0</v>
      </c>
      <c r="P51" s="11">
        <v>0.0</v>
      </c>
      <c r="Q51" s="10">
        <v>2.0</v>
      </c>
      <c r="R51" s="7">
        <v>35.0</v>
      </c>
      <c r="S51" s="7">
        <v>1.0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James Cook</v>
      </c>
      <c r="B52" s="7" t="str">
        <f>IFERROR(__xludf.DUMMYFUNCTION("INDEX(IFNA(REGEXEXTRACT(D52, ""([^ ]+)$"")))"),"BUF")</f>
        <v>BUF</v>
      </c>
      <c r="C52" s="7">
        <f>Pts_PA*G52+Pts_PC*H52+Pts_PY*I52+Pts_PTD*J52+Pts_PI*K52+Pts_P2*L52+Pts_RA*M52+Pts_RY*N52+Pts_RTD*O52+Pts_R2*P52+Pts_Res*Q52+Pts_ReY*R52+Pts_ReTD*S52+Pts_Re2*T52+Pts_FL*U52+Pts_FTD*V52</f>
        <v>16.7</v>
      </c>
      <c r="D52" s="7" t="s">
        <v>104</v>
      </c>
      <c r="E52" s="10" t="s">
        <v>44</v>
      </c>
      <c r="F52" s="9">
        <v>13.0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11.0</v>
      </c>
      <c r="N52" s="7">
        <v>39.0</v>
      </c>
      <c r="O52" s="7">
        <v>1.0</v>
      </c>
      <c r="P52" s="11">
        <v>0.0</v>
      </c>
      <c r="Q52" s="10">
        <v>4.0</v>
      </c>
      <c r="R52" s="7">
        <v>48.0</v>
      </c>
      <c r="S52" s="7">
        <v>0.0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Kirk Cousins</v>
      </c>
      <c r="B53" s="7" t="str">
        <f>IFERROR(__xludf.DUMMYFUNCTION("INDEX(IFNA(REGEXEXTRACT(D53, ""([^ ]+)$"")))"),"ATL")</f>
        <v>ATL</v>
      </c>
      <c r="C53" s="7">
        <f>Pts_PA*G53+Pts_PC*H53+Pts_PY*I53+Pts_PTD*J53+Pts_PI*K53+Pts_P2*L53+Pts_RA*M53+Pts_RY*N53+Pts_RTD*O53+Pts_R2*P53+Pts_Res*Q53+Pts_ReY*R53+Pts_ReTD*S53+Pts_Re2*T53+Pts_FL*U53+Pts_FTD*V53</f>
        <v>11.1</v>
      </c>
      <c r="D53" s="7" t="s">
        <v>130</v>
      </c>
      <c r="E53" s="10" t="s">
        <v>424</v>
      </c>
      <c r="F53" s="9">
        <v>13.0</v>
      </c>
      <c r="G53" s="10">
        <v>29.0</v>
      </c>
      <c r="H53" s="7">
        <v>20.0</v>
      </c>
      <c r="I53" s="7">
        <v>230.0</v>
      </c>
      <c r="J53" s="7">
        <v>1.0</v>
      </c>
      <c r="K53" s="7">
        <v>1.0</v>
      </c>
      <c r="L53" s="11">
        <v>0.0</v>
      </c>
      <c r="M53" s="10">
        <v>1.0</v>
      </c>
      <c r="N53" s="7">
        <v>-1.0</v>
      </c>
      <c r="O53" s="7">
        <v>0.0</v>
      </c>
      <c r="P53" s="11">
        <v>0.0</v>
      </c>
      <c r="Q53" s="10">
        <v>0.0</v>
      </c>
      <c r="R53" s="7">
        <v>0.0</v>
      </c>
      <c r="S53" s="7">
        <v>0.0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Breece Hall</v>
      </c>
      <c r="B54" s="7" t="str">
        <f>IFERROR(__xludf.DUMMYFUNCTION("INDEX(IFNA(REGEXEXTRACT(D54, ""([^ ]+)$"")))"),"NYJ")</f>
        <v>NYJ</v>
      </c>
      <c r="C54" s="7">
        <f>Pts_PA*G54+Pts_PC*H54+Pts_PY*I54+Pts_PTD*J54+Pts_PI*K54+Pts_P2*L54+Pts_RA*M54+Pts_RY*N54+Pts_RTD*O54+Pts_R2*P54+Pts_Res*Q54+Pts_ReY*R54+Pts_ReTD*S54+Pts_Re2*T54+Pts_FL*U54+Pts_FTD*V54</f>
        <v>16.3</v>
      </c>
      <c r="D54" s="7" t="s">
        <v>80</v>
      </c>
      <c r="E54" s="10" t="s">
        <v>101</v>
      </c>
      <c r="F54" s="9">
        <v>13.0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16.0</v>
      </c>
      <c r="N54" s="7">
        <v>54.0</v>
      </c>
      <c r="O54" s="7">
        <v>1.0</v>
      </c>
      <c r="P54" s="11">
        <v>0.0</v>
      </c>
      <c r="Q54" s="10">
        <v>4.0</v>
      </c>
      <c r="R54" s="7">
        <v>29.0</v>
      </c>
      <c r="S54" s="7">
        <v>0.0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DeAndre Hopkins</v>
      </c>
      <c r="B55" s="7" t="str">
        <f>IFERROR(__xludf.DUMMYFUNCTION("INDEX(IFNA(REGEXEXTRACT(D55, ""([^ ]+)$"")))"),"KC")</f>
        <v>KC</v>
      </c>
      <c r="C55" s="7">
        <f>Pts_PA*G55+Pts_PC*H55+Pts_PY*I55+Pts_PTD*J55+Pts_PI*K55+Pts_P2*L55+Pts_RA*M55+Pts_RY*N55+Pts_RTD*O55+Pts_R2*P55+Pts_Res*Q55+Pts_ReY*R55+Pts_ReTD*S55+Pts_Re2*T55+Pts_FL*U55+Pts_FTD*V55</f>
        <v>16.3</v>
      </c>
      <c r="D55" s="7" t="s">
        <v>302</v>
      </c>
      <c r="E55" s="10" t="s">
        <v>345</v>
      </c>
      <c r="F55" s="9">
        <v>13.0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0.0</v>
      </c>
      <c r="N55" s="7">
        <v>0.0</v>
      </c>
      <c r="O55" s="7">
        <v>0.0</v>
      </c>
      <c r="P55" s="11">
        <v>0.0</v>
      </c>
      <c r="Q55" s="10">
        <v>6.0</v>
      </c>
      <c r="R55" s="7">
        <v>73.0</v>
      </c>
      <c r="S55" s="7">
        <v>1.0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Khalil Shakir</v>
      </c>
      <c r="B56" s="7" t="str">
        <f>IFERROR(__xludf.DUMMYFUNCTION("INDEX(IFNA(REGEXEXTRACT(D56, ""([^ ]+)$"")))"),"BUF")</f>
        <v>BUF</v>
      </c>
      <c r="C56" s="7">
        <f>Pts_PA*G56+Pts_PC*H56+Pts_PY*I56+Pts_PTD*J56+Pts_PI*K56+Pts_P2*L56+Pts_RA*M56+Pts_RY*N56+Pts_RTD*O56+Pts_R2*P56+Pts_Res*Q56+Pts_ReY*R56+Pts_ReTD*S56+Pts_Re2*T56+Pts_FL*U56+Pts_FTD*V56</f>
        <v>16.2</v>
      </c>
      <c r="D56" s="7" t="s">
        <v>118</v>
      </c>
      <c r="E56" s="8" t="s">
        <v>44</v>
      </c>
      <c r="F56" s="9">
        <v>13.0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0.0</v>
      </c>
      <c r="N56" s="7">
        <v>0.0</v>
      </c>
      <c r="O56" s="7">
        <v>0.0</v>
      </c>
      <c r="P56" s="11">
        <v>0.0</v>
      </c>
      <c r="Q56" s="10">
        <v>6.0</v>
      </c>
      <c r="R56" s="7">
        <v>72.0</v>
      </c>
      <c r="S56" s="7">
        <v>1.0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Geno Smith</v>
      </c>
      <c r="B57" s="7" t="str">
        <f>IFERROR(__xludf.DUMMYFUNCTION("INDEX(IFNA(REGEXEXTRACT(D57, ""([^ ]+)$"")))"),"SEA")</f>
        <v>SEA</v>
      </c>
      <c r="C57" s="7">
        <f>Pts_PA*G57+Pts_PC*H57+Pts_PY*I57+Pts_PTD*J57+Pts_PI*K57+Pts_P2*L57+Pts_RA*M57+Pts_RY*N57+Pts_RTD*O57+Pts_R2*P57+Pts_Res*Q57+Pts_ReY*R57+Pts_ReTD*S57+Pts_Re2*T57+Pts_FL*U57+Pts_FTD*V57</f>
        <v>11.36</v>
      </c>
      <c r="D57" s="7" t="s">
        <v>48</v>
      </c>
      <c r="E57" s="10" t="s">
        <v>421</v>
      </c>
      <c r="F57" s="9">
        <v>13.0</v>
      </c>
      <c r="G57" s="10">
        <v>34.0</v>
      </c>
      <c r="H57" s="7">
        <v>26.0</v>
      </c>
      <c r="I57" s="7">
        <v>289.0</v>
      </c>
      <c r="J57" s="7">
        <v>1.0</v>
      </c>
      <c r="K57" s="7">
        <v>2.0</v>
      </c>
      <c r="L57" s="11">
        <v>0.0</v>
      </c>
      <c r="M57" s="10">
        <v>2.0</v>
      </c>
      <c r="N57" s="7">
        <v>-2.0</v>
      </c>
      <c r="O57" s="7">
        <v>0.0</v>
      </c>
      <c r="P57" s="11">
        <v>0.0</v>
      </c>
      <c r="Q57" s="10">
        <v>0.0</v>
      </c>
      <c r="R57" s="7">
        <v>0.0</v>
      </c>
      <c r="S57" s="7">
        <v>0.0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Amon-Ra St. Brown</v>
      </c>
      <c r="B58" s="7" t="str">
        <f>IFERROR(__xludf.DUMMYFUNCTION("INDEX(IFNA(REGEXEXTRACT(D58, ""([^ ]+)$"")))"),"DET")</f>
        <v>DET</v>
      </c>
      <c r="C58" s="7">
        <f>Pts_PA*G58+Pts_PC*H58+Pts_PY*I58+Pts_PTD*J58+Pts_PI*K58+Pts_P2*L58+Pts_RA*M58+Pts_RY*N58+Pts_RTD*O58+Pts_R2*P58+Pts_Res*Q58+Pts_ReY*R58+Pts_ReTD*S58+Pts_Re2*T58+Pts_FL*U58+Pts_FTD*V58</f>
        <v>17</v>
      </c>
      <c r="D58" s="7" t="s">
        <v>273</v>
      </c>
      <c r="E58" s="8" t="s">
        <v>359</v>
      </c>
      <c r="F58" s="9">
        <v>13.0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0.0</v>
      </c>
      <c r="N58" s="7">
        <v>0.0</v>
      </c>
      <c r="O58" s="7">
        <v>0.0</v>
      </c>
      <c r="P58" s="11">
        <v>0.0</v>
      </c>
      <c r="Q58" s="10">
        <v>7.0</v>
      </c>
      <c r="R58" s="7">
        <v>75.0</v>
      </c>
      <c r="S58" s="7">
        <v>1.0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Marvin Harrison</v>
      </c>
      <c r="B59" s="7" t="str">
        <f>IFERROR(__xludf.DUMMYFUNCTION("INDEX(IFNA(REGEXEXTRACT(D59, ""([^ ]+)$"")))"),"ARI")</f>
        <v>ARI</v>
      </c>
      <c r="C59" s="7">
        <f>Pts_PA*G59+Pts_PC*H59+Pts_PY*I59+Pts_PTD*J59+Pts_PI*K59+Pts_P2*L59+Pts_RA*M59+Pts_RY*N59+Pts_RTD*O59+Pts_R2*P59+Pts_Res*Q59+Pts_ReY*R59+Pts_ReTD*S59+Pts_Re2*T59+Pts_FL*U59+Pts_FTD*V59</f>
        <v>14.9</v>
      </c>
      <c r="D59" s="7" t="s">
        <v>299</v>
      </c>
      <c r="E59" s="10" t="s">
        <v>422</v>
      </c>
      <c r="F59" s="9">
        <v>12.0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0.0</v>
      </c>
      <c r="N59" s="7">
        <v>0.0</v>
      </c>
      <c r="O59" s="7">
        <v>0.0</v>
      </c>
      <c r="P59" s="11">
        <v>0.0</v>
      </c>
      <c r="Q59" s="10">
        <v>5.0</v>
      </c>
      <c r="R59" s="7">
        <v>64.0</v>
      </c>
      <c r="S59" s="7">
        <v>1.0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Alvin Kamara</v>
      </c>
      <c r="B60" s="7" t="str">
        <f>IFERROR(__xludf.DUMMYFUNCTION("INDEX(IFNA(REGEXEXTRACT(D60, ""([^ ]+)$"")))"),"NO")</f>
        <v>NO</v>
      </c>
      <c r="C60" s="7">
        <f>Pts_PA*G60+Pts_PC*H60+Pts_PY*I60+Pts_PTD*J60+Pts_PI*K60+Pts_P2*L60+Pts_RA*M60+Pts_RY*N60+Pts_RTD*O60+Pts_R2*P60+Pts_Res*Q60+Pts_ReY*R60+Pts_ReTD*S60+Pts_Re2*T60+Pts_FL*U60+Pts_FTD*V60</f>
        <v>14.2</v>
      </c>
      <c r="D60" s="7" t="s">
        <v>67</v>
      </c>
      <c r="E60" s="8" t="s">
        <v>423</v>
      </c>
      <c r="F60" s="9">
        <v>12.0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26.0</v>
      </c>
      <c r="N60" s="7">
        <v>87.0</v>
      </c>
      <c r="O60" s="7">
        <v>0.0</v>
      </c>
      <c r="P60" s="11">
        <v>0.0</v>
      </c>
      <c r="Q60" s="10">
        <v>3.0</v>
      </c>
      <c r="R60" s="7">
        <v>40.0</v>
      </c>
      <c r="S60" s="7">
        <v>0.0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Drake London</v>
      </c>
      <c r="B61" s="7" t="str">
        <f>IFERROR(__xludf.DUMMYFUNCTION("INDEX(IFNA(REGEXEXTRACT(D61, ""([^ ]+)$"")))"),"ATL")</f>
        <v>ATL</v>
      </c>
      <c r="C61" s="7">
        <f>Pts_PA*G61+Pts_PC*H61+Pts_PY*I61+Pts_PTD*J61+Pts_PI*K61+Pts_P2*L61+Pts_RA*M61+Pts_RY*N61+Pts_RTD*O61+Pts_R2*P61+Pts_Res*Q61+Pts_ReY*R61+Pts_ReTD*S61+Pts_Re2*T61+Pts_FL*U61+Pts_FTD*V61</f>
        <v>15.7</v>
      </c>
      <c r="D61" s="7" t="s">
        <v>251</v>
      </c>
      <c r="E61" s="10" t="s">
        <v>424</v>
      </c>
      <c r="F61" s="9">
        <v>12.0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0.0</v>
      </c>
      <c r="N61" s="7">
        <v>0.0</v>
      </c>
      <c r="O61" s="7">
        <v>0.0</v>
      </c>
      <c r="P61" s="11">
        <v>0.0</v>
      </c>
      <c r="Q61" s="10">
        <v>6.0</v>
      </c>
      <c r="R61" s="7">
        <v>67.0</v>
      </c>
      <c r="S61" s="7">
        <v>1.0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Austin Ekeler</v>
      </c>
      <c r="B62" s="7" t="str">
        <f>IFERROR(__xludf.DUMMYFUNCTION("INDEX(IFNA(REGEXEXTRACT(D62, ""([^ ]+)$"")))"),"WAS")</f>
        <v>WAS</v>
      </c>
      <c r="C62" s="7">
        <f>Pts_PA*G62+Pts_PC*H62+Pts_PY*I62+Pts_PTD*J62+Pts_PI*K62+Pts_P2*L62+Pts_RA*M62+Pts_RY*N62+Pts_RTD*O62+Pts_R2*P62+Pts_Res*Q62+Pts_ReY*R62+Pts_ReTD*S62+Pts_Re2*T62+Pts_FL*U62+Pts_FTD*V62</f>
        <v>12.7</v>
      </c>
      <c r="D62" s="7" t="s">
        <v>151</v>
      </c>
      <c r="E62" s="8" t="s">
        <v>59</v>
      </c>
      <c r="F62" s="9">
        <v>11.0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3.0</v>
      </c>
      <c r="N62" s="7">
        <v>35.0</v>
      </c>
      <c r="O62" s="7">
        <v>1.0</v>
      </c>
      <c r="P62" s="11">
        <v>0.0</v>
      </c>
      <c r="Q62" s="10">
        <v>2.0</v>
      </c>
      <c r="R62" s="7">
        <v>22.0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Chris Godwin</v>
      </c>
      <c r="B63" s="7" t="str">
        <f>IFERROR(__xludf.DUMMYFUNCTION("INDEX(IFNA(REGEXEXTRACT(D63, ""([^ ]+)$"")))"),"TB")</f>
        <v>TB</v>
      </c>
      <c r="C63" s="7">
        <f>Pts_PA*G63+Pts_PC*H63+Pts_PY*I63+Pts_PTD*J63+Pts_PI*K63+Pts_P2*L63+Pts_RA*M63+Pts_RY*N63+Pts_RTD*O63+Pts_R2*P63+Pts_Res*Q63+Pts_ReY*R63+Pts_ReTD*S63+Pts_Re2*T63+Pts_FL*U63+Pts_FTD*V63</f>
        <v>14.3</v>
      </c>
      <c r="D63" s="7" t="s">
        <v>77</v>
      </c>
      <c r="E63" s="8" t="s">
        <v>49</v>
      </c>
      <c r="F63" s="9">
        <v>11.0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0.0</v>
      </c>
      <c r="N63" s="7">
        <v>0.0</v>
      </c>
      <c r="O63" s="7">
        <v>0.0</v>
      </c>
      <c r="P63" s="11">
        <v>0.0</v>
      </c>
      <c r="Q63" s="10">
        <v>6.0</v>
      </c>
      <c r="R63" s="7">
        <v>53.0</v>
      </c>
      <c r="S63" s="7">
        <v>1.0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Justin Herbert</v>
      </c>
      <c r="B64" s="7" t="str">
        <f>IFERROR(__xludf.DUMMYFUNCTION("INDEX(IFNA(REGEXEXTRACT(D64, ""([^ ]+)$"")))"),"LAC")</f>
        <v>LAC</v>
      </c>
      <c r="C64" s="7">
        <f>Pts_PA*G64+Pts_PC*H64+Pts_PY*I64+Pts_PTD*J64+Pts_PI*K64+Pts_P2*L64+Pts_RA*M64+Pts_RY*N64+Pts_RTD*O64+Pts_R2*P64+Pts_Res*Q64+Pts_ReY*R64+Pts_ReTD*S64+Pts_Re2*T64+Pts_FL*U64+Pts_FTD*V64</f>
        <v>9</v>
      </c>
      <c r="D64" s="7" t="s">
        <v>97</v>
      </c>
      <c r="E64" s="10" t="s">
        <v>425</v>
      </c>
      <c r="F64" s="9">
        <v>11.0</v>
      </c>
      <c r="G64" s="10">
        <v>18.0</v>
      </c>
      <c r="H64" s="7">
        <v>12.0</v>
      </c>
      <c r="I64" s="7">
        <v>125.0</v>
      </c>
      <c r="J64" s="7">
        <v>1.0</v>
      </c>
      <c r="K64" s="7">
        <v>0.0</v>
      </c>
      <c r="L64" s="11">
        <v>0.0</v>
      </c>
      <c r="M64" s="10">
        <v>1.0</v>
      </c>
      <c r="N64" s="7">
        <v>0.0</v>
      </c>
      <c r="O64" s="7">
        <v>0.0</v>
      </c>
      <c r="P64" s="11">
        <v>0.0</v>
      </c>
      <c r="Q64" s="10">
        <v>0.0</v>
      </c>
      <c r="R64" s="7">
        <v>0.0</v>
      </c>
      <c r="S64" s="7">
        <v>0.0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Jalen Hurts</v>
      </c>
      <c r="B65" s="7" t="str">
        <f>IFERROR(__xludf.DUMMYFUNCTION("INDEX(IFNA(REGEXEXTRACT(D65, ""([^ ]+)$"")))"),"PHI")</f>
        <v>PHI</v>
      </c>
      <c r="C65" s="7">
        <f>Pts_PA*G65+Pts_PC*H65+Pts_PY*I65+Pts_PTD*J65+Pts_PI*K65+Pts_P2*L65+Pts_RA*M65+Pts_RY*N65+Pts_RTD*O65+Pts_R2*P65+Pts_Res*Q65+Pts_ReY*R65+Pts_ReTD*S65+Pts_Re2*T65+Pts_FL*U65+Pts_FTD*V65</f>
        <v>10.94</v>
      </c>
      <c r="D65" s="7" t="s">
        <v>37</v>
      </c>
      <c r="E65" s="8" t="s">
        <v>129</v>
      </c>
      <c r="F65" s="9">
        <v>11.0</v>
      </c>
      <c r="G65" s="10">
        <v>38.0</v>
      </c>
      <c r="H65" s="7">
        <v>29.0</v>
      </c>
      <c r="I65" s="7">
        <v>311.0</v>
      </c>
      <c r="J65" s="7">
        <v>0.0</v>
      </c>
      <c r="K65" s="7">
        <v>1.0</v>
      </c>
      <c r="L65" s="11">
        <v>0.0</v>
      </c>
      <c r="M65" s="10">
        <v>8.0</v>
      </c>
      <c r="N65" s="7">
        <v>25.0</v>
      </c>
      <c r="O65" s="7">
        <v>0.0</v>
      </c>
      <c r="P65" s="11">
        <v>0.0</v>
      </c>
      <c r="Q65" s="10">
        <v>0.0</v>
      </c>
      <c r="R65" s="7">
        <v>0.0</v>
      </c>
      <c r="S65" s="7">
        <v>0.0</v>
      </c>
      <c r="T65" s="11">
        <v>0.0</v>
      </c>
      <c r="U65" s="10">
        <v>1.0</v>
      </c>
      <c r="V65" s="11">
        <v>0.0</v>
      </c>
    </row>
    <row r="66">
      <c r="A66" s="7" t="str">
        <f t="shared" si="1"/>
        <v>Andrei Iosivas</v>
      </c>
      <c r="B66" s="7" t="str">
        <f>IFERROR(__xludf.DUMMYFUNCTION("INDEX(IFNA(REGEXEXTRACT(D66, ""([^ ]+)$"")))"),"CIN")</f>
        <v>CIN</v>
      </c>
      <c r="C66" s="7">
        <f>Pts_PA*G66+Pts_PC*H66+Pts_PY*I66+Pts_PTD*J66+Pts_PI*K66+Pts_P2*L66+Pts_RA*M66+Pts_RY*N66+Pts_RTD*O66+Pts_R2*P66+Pts_Res*Q66+Pts_ReY*R66+Pts_ReTD*S66+Pts_Re2*T66+Pts_FL*U66+Pts_FTD*V66</f>
        <v>13.7</v>
      </c>
      <c r="D66" s="7" t="s">
        <v>217</v>
      </c>
      <c r="E66" s="10" t="s">
        <v>19</v>
      </c>
      <c r="F66" s="9">
        <v>11.0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0.0</v>
      </c>
      <c r="N66" s="7">
        <v>0.0</v>
      </c>
      <c r="O66" s="7">
        <v>0.0</v>
      </c>
      <c r="P66" s="11">
        <v>0.0</v>
      </c>
      <c r="Q66" s="10">
        <v>5.0</v>
      </c>
      <c r="R66" s="7">
        <v>52.0</v>
      </c>
      <c r="S66" s="7">
        <v>1.0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Trevor Lawrence</v>
      </c>
      <c r="B67" s="7" t="str">
        <f>IFERROR(__xludf.DUMMYFUNCTION("INDEX(IFNA(REGEXEXTRACT(D67, ""([^ ]+)$"")))"),"JAX")</f>
        <v>JAX</v>
      </c>
      <c r="C67" s="7">
        <f>Pts_PA*G67+Pts_PC*H67+Pts_PY*I67+Pts_PTD*J67+Pts_PI*K67+Pts_P2*L67+Pts_RA*M67+Pts_RY*N67+Pts_RTD*O67+Pts_R2*P67+Pts_Res*Q67+Pts_ReY*R67+Pts_ReTD*S67+Pts_Re2*T67+Pts_FL*U67+Pts_FTD*V67</f>
        <v>9.42</v>
      </c>
      <c r="D67" s="7" t="s">
        <v>91</v>
      </c>
      <c r="E67" s="10" t="s">
        <v>65</v>
      </c>
      <c r="F67" s="9">
        <v>11.0</v>
      </c>
      <c r="G67" s="10">
        <v>38.0</v>
      </c>
      <c r="H67" s="7">
        <v>21.0</v>
      </c>
      <c r="I67" s="7">
        <v>178.0</v>
      </c>
      <c r="J67" s="7">
        <v>1.0</v>
      </c>
      <c r="K67" s="7">
        <v>1.0</v>
      </c>
      <c r="L67" s="11">
        <v>0.0</v>
      </c>
      <c r="M67" s="10">
        <v>2.0</v>
      </c>
      <c r="N67" s="7">
        <v>3.0</v>
      </c>
      <c r="O67" s="7">
        <v>0.0</v>
      </c>
      <c r="P67" s="11">
        <v>0.0</v>
      </c>
      <c r="Q67" s="10">
        <v>0.0</v>
      </c>
      <c r="R67" s="7">
        <v>0.0</v>
      </c>
      <c r="S67" s="7">
        <v>0.0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Bijan Robinson</v>
      </c>
      <c r="B68" s="7" t="str">
        <f>IFERROR(__xludf.DUMMYFUNCTION("INDEX(IFNA(REGEXEXTRACT(D68, ""([^ ]+)$"")))"),"ATL")</f>
        <v>ATL</v>
      </c>
      <c r="C68" s="7">
        <f>Pts_PA*G68+Pts_PC*H68+Pts_PY*I68+Pts_PTD*J68+Pts_PI*K68+Pts_P2*L68+Pts_RA*M68+Pts_RY*N68+Pts_RTD*O68+Pts_R2*P68+Pts_Res*Q68+Pts_ReY*R68+Pts_ReTD*S68+Pts_Re2*T68+Pts_FL*U68+Pts_FTD*V68</f>
        <v>12.2</v>
      </c>
      <c r="D68" s="7" t="s">
        <v>115</v>
      </c>
      <c r="E68" s="10" t="s">
        <v>424</v>
      </c>
      <c r="F68" s="9">
        <v>11.0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16.0</v>
      </c>
      <c r="N68" s="7">
        <v>31.0</v>
      </c>
      <c r="O68" s="7">
        <v>1.0</v>
      </c>
      <c r="P68" s="11">
        <v>0.0</v>
      </c>
      <c r="Q68" s="10">
        <v>2.0</v>
      </c>
      <c r="R68" s="7">
        <v>21.0</v>
      </c>
      <c r="S68" s="7">
        <v>0.0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C.J. Stroud</v>
      </c>
      <c r="B69" s="7" t="str">
        <f>IFERROR(__xludf.DUMMYFUNCTION("INDEX(IFNA(REGEXEXTRACT(D69, ""([^ ]+)$"")))"),"HOU")</f>
        <v>HOU</v>
      </c>
      <c r="C69" s="7">
        <f>Pts_PA*G69+Pts_PC*H69+Pts_PY*I69+Pts_PTD*J69+Pts_PI*K69+Pts_P2*L69+Pts_RA*M69+Pts_RY*N69+Pts_RTD*O69+Pts_R2*P69+Pts_Res*Q69+Pts_ReY*R69+Pts_ReTD*S69+Pts_Re2*T69+Pts_FL*U69+Pts_FTD*V69</f>
        <v>9.8</v>
      </c>
      <c r="D69" s="7" t="s">
        <v>36</v>
      </c>
      <c r="E69" s="10" t="s">
        <v>349</v>
      </c>
      <c r="F69" s="9">
        <v>11.0</v>
      </c>
      <c r="G69" s="10">
        <v>31.0</v>
      </c>
      <c r="H69" s="7">
        <v>20.0</v>
      </c>
      <c r="I69" s="7">
        <v>215.0</v>
      </c>
      <c r="J69" s="7">
        <v>1.0</v>
      </c>
      <c r="K69" s="7">
        <v>2.0</v>
      </c>
      <c r="L69" s="11">
        <v>0.0</v>
      </c>
      <c r="M69" s="10">
        <v>3.0</v>
      </c>
      <c r="N69" s="7">
        <v>12.0</v>
      </c>
      <c r="O69" s="7">
        <v>0.0</v>
      </c>
      <c r="P69" s="11">
        <v>0.0</v>
      </c>
      <c r="Q69" s="10">
        <v>0.0</v>
      </c>
      <c r="R69" s="7">
        <v>0.0</v>
      </c>
      <c r="S69" s="7">
        <v>0.0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KaVontae Turpin</v>
      </c>
      <c r="B70" s="7" t="str">
        <f>IFERROR(__xludf.DUMMYFUNCTION("INDEX(IFNA(REGEXEXTRACT(D70, ""([^ ]+)$"")))"),"DAL")</f>
        <v>DAL</v>
      </c>
      <c r="C70" s="7">
        <f>Pts_PA*G70+Pts_PC*H70+Pts_PY*I70+Pts_PTD*J70+Pts_PI*K70+Pts_P2*L70+Pts_RA*M70+Pts_RY*N70+Pts_RTD*O70+Pts_R2*P70+Pts_Res*Q70+Pts_ReY*R70+Pts_ReTD*S70+Pts_Re2*T70+Pts_FL*U70+Pts_FTD*V70</f>
        <v>12.7</v>
      </c>
      <c r="D70" s="7" t="s">
        <v>414</v>
      </c>
      <c r="E70" s="8" t="s">
        <v>61</v>
      </c>
      <c r="F70" s="9">
        <v>11.0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1.0</v>
      </c>
      <c r="N70" s="7">
        <v>1.0</v>
      </c>
      <c r="O70" s="7">
        <v>0.0</v>
      </c>
      <c r="P70" s="11">
        <v>0.0</v>
      </c>
      <c r="Q70" s="10">
        <v>3.0</v>
      </c>
      <c r="R70" s="7">
        <v>51.0</v>
      </c>
      <c r="S70" s="7">
        <v>1.0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Quentin Johnston</v>
      </c>
      <c r="B71" s="7" t="str">
        <f>IFERROR(__xludf.DUMMYFUNCTION("INDEX(IFNA(REGEXEXTRACT(D71, ""([^ ]+)$"")))"),"LAC")</f>
        <v>LAC</v>
      </c>
      <c r="C71" s="7">
        <f>Pts_PA*G71+Pts_PC*H71+Pts_PY*I71+Pts_PTD*J71+Pts_PI*K71+Pts_P2*L71+Pts_RA*M71+Pts_RY*N71+Pts_RTD*O71+Pts_R2*P71+Pts_Res*Q71+Pts_ReY*R71+Pts_ReTD*S71+Pts_Re2*T71+Pts_FL*U71+Pts_FTD*V71</f>
        <v>11.4</v>
      </c>
      <c r="D71" s="7" t="s">
        <v>192</v>
      </c>
      <c r="E71" s="8" t="s">
        <v>425</v>
      </c>
      <c r="F71" s="9">
        <v>10.0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0.0</v>
      </c>
      <c r="N71" s="7">
        <v>0.0</v>
      </c>
      <c r="O71" s="7">
        <v>0.0</v>
      </c>
      <c r="P71" s="11">
        <v>0.0</v>
      </c>
      <c r="Q71" s="10">
        <v>2.0</v>
      </c>
      <c r="R71" s="7">
        <v>44.0</v>
      </c>
      <c r="S71" s="7">
        <v>1.0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Dalton Kincaid</v>
      </c>
      <c r="B72" s="7" t="str">
        <f>IFERROR(__xludf.DUMMYFUNCTION("INDEX(IFNA(REGEXEXTRACT(D72, ""([^ ]+)$"")))"),"BUF")</f>
        <v>BUF</v>
      </c>
      <c r="C72" s="7">
        <f>Pts_PA*G72+Pts_PC*H72+Pts_PY*I72+Pts_PTD*J72+Pts_PI*K72+Pts_P2*L72+Pts_RA*M72+Pts_RY*N72+Pts_RTD*O72+Pts_R2*P72+Pts_Res*Q72+Pts_ReY*R72+Pts_ReTD*S72+Pts_Re2*T72+Pts_FL*U72+Pts_FTD*V72</f>
        <v>11.6</v>
      </c>
      <c r="D72" s="7" t="s">
        <v>250</v>
      </c>
      <c r="E72" s="10" t="s">
        <v>44</v>
      </c>
      <c r="F72" s="9">
        <v>10.0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0.0</v>
      </c>
      <c r="N72" s="7">
        <v>0.0</v>
      </c>
      <c r="O72" s="7">
        <v>0.0</v>
      </c>
      <c r="P72" s="11">
        <v>0.0</v>
      </c>
      <c r="Q72" s="10">
        <v>3.0</v>
      </c>
      <c r="R72" s="7">
        <v>41.0</v>
      </c>
      <c r="S72" s="7">
        <v>1.0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Allen Lazard</v>
      </c>
      <c r="B73" s="7" t="str">
        <f>IFERROR(__xludf.DUMMYFUNCTION("INDEX(IFNA(REGEXEXTRACT(D73, ""([^ ]+)$"")))"),"NYJ")</f>
        <v>NYJ</v>
      </c>
      <c r="C73" s="7">
        <f>Pts_PA*G73+Pts_PC*H73+Pts_PY*I73+Pts_PTD*J73+Pts_PI*K73+Pts_P2*L73+Pts_RA*M73+Pts_RY*N73+Pts_RTD*O73+Pts_R2*P73+Pts_Res*Q73+Pts_ReY*R73+Pts_ReTD*S73+Pts_Re2*T73+Pts_FL*U73+Pts_FTD*V73</f>
        <v>12.3</v>
      </c>
      <c r="D73" s="7" t="s">
        <v>38</v>
      </c>
      <c r="E73" s="10" t="s">
        <v>101</v>
      </c>
      <c r="F73" s="9">
        <v>10.0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0.0</v>
      </c>
      <c r="N73" s="7">
        <v>0.0</v>
      </c>
      <c r="O73" s="7">
        <v>0.0</v>
      </c>
      <c r="P73" s="11">
        <v>0.0</v>
      </c>
      <c r="Q73" s="10">
        <v>3.0</v>
      </c>
      <c r="R73" s="7">
        <v>48.0</v>
      </c>
      <c r="S73" s="7">
        <v>1.0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Baker Mayfield</v>
      </c>
      <c r="B74" s="7" t="str">
        <f>IFERROR(__xludf.DUMMYFUNCTION("INDEX(IFNA(REGEXEXTRACT(D74, ""([^ ]+)$"")))"),"TB")</f>
        <v>TB</v>
      </c>
      <c r="C74" s="7">
        <f>Pts_PA*G74+Pts_PC*H74+Pts_PY*I74+Pts_PTD*J74+Pts_PI*K74+Pts_P2*L74+Pts_RA*M74+Pts_RY*N74+Pts_RTD*O74+Pts_R2*P74+Pts_Res*Q74+Pts_ReY*R74+Pts_ReTD*S74+Pts_Re2*T74+Pts_FL*U74+Pts_FTD*V74</f>
        <v>8.52</v>
      </c>
      <c r="D74" s="7" t="s">
        <v>18</v>
      </c>
      <c r="E74" s="8" t="s">
        <v>49</v>
      </c>
      <c r="F74" s="9">
        <v>10.0</v>
      </c>
      <c r="G74" s="10">
        <v>33.0</v>
      </c>
      <c r="H74" s="7">
        <v>25.0</v>
      </c>
      <c r="I74" s="7">
        <v>163.0</v>
      </c>
      <c r="J74" s="7">
        <v>1.0</v>
      </c>
      <c r="K74" s="7">
        <v>1.0</v>
      </c>
      <c r="L74" s="11">
        <v>0.0</v>
      </c>
      <c r="M74" s="10">
        <v>0.0</v>
      </c>
      <c r="N74" s="7">
        <v>0.0</v>
      </c>
      <c r="O74" s="7">
        <v>0.0</v>
      </c>
      <c r="P74" s="11">
        <v>0.0</v>
      </c>
      <c r="Q74" s="10">
        <v>0.0</v>
      </c>
      <c r="R74" s="7">
        <v>0.0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Adam Thielen</v>
      </c>
      <c r="B75" s="7" t="str">
        <f>IFERROR(__xludf.DUMMYFUNCTION("INDEX(IFNA(REGEXEXTRACT(D75, ""([^ ]+)$"")))"),"CAR")</f>
        <v>CAR</v>
      </c>
      <c r="C75" s="7">
        <f>Pts_PA*G75+Pts_PC*H75+Pts_PY*I75+Pts_PTD*J75+Pts_PI*K75+Pts_P2*L75+Pts_RA*M75+Pts_RY*N75+Pts_RTD*O75+Pts_R2*P75+Pts_Res*Q75+Pts_ReY*R75+Pts_ReTD*S75+Pts_Re2*T75+Pts_FL*U75+Pts_FTD*V75</f>
        <v>11.5</v>
      </c>
      <c r="D75" s="7" t="s">
        <v>183</v>
      </c>
      <c r="E75" s="10" t="s">
        <v>420</v>
      </c>
      <c r="F75" s="9">
        <v>10.0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3.0</v>
      </c>
      <c r="R75" s="7">
        <v>40.0</v>
      </c>
      <c r="S75" s="7">
        <v>1.0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Jalen Tolbert</v>
      </c>
      <c r="B76" s="7" t="str">
        <f>IFERROR(__xludf.DUMMYFUNCTION("INDEX(IFNA(REGEXEXTRACT(D76, ""([^ ]+)$"")))"),"DAL")</f>
        <v>DAL</v>
      </c>
      <c r="C76" s="7">
        <f>Pts_PA*G76+Pts_PC*H76+Pts_PY*I76+Pts_PTD*J76+Pts_PI*K76+Pts_P2*L76+Pts_RA*M76+Pts_RY*N76+Pts_RTD*O76+Pts_R2*P76+Pts_Res*Q76+Pts_ReY*R76+Pts_ReTD*S76+Pts_Re2*T76+Pts_FL*U76+Pts_FTD*V76</f>
        <v>11.7</v>
      </c>
      <c r="D76" s="7" t="s">
        <v>274</v>
      </c>
      <c r="E76" s="8" t="s">
        <v>61</v>
      </c>
      <c r="F76" s="9">
        <v>10.0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0.0</v>
      </c>
      <c r="N76" s="7">
        <v>0.0</v>
      </c>
      <c r="O76" s="7">
        <v>0.0</v>
      </c>
      <c r="P76" s="11">
        <v>0.0</v>
      </c>
      <c r="Q76" s="10">
        <v>3.0</v>
      </c>
      <c r="R76" s="7">
        <v>42.0</v>
      </c>
      <c r="S76" s="7">
        <v>1.0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Chatarius Atwell</v>
      </c>
      <c r="B77" s="7" t="str">
        <f>IFERROR(__xludf.DUMMYFUNCTION("INDEX(IFNA(REGEXEXTRACT(D77, ""([^ ]+)$"")))"),"LA")</f>
        <v>LA</v>
      </c>
      <c r="C77" s="7">
        <f>Pts_PA*G77+Pts_PC*H77+Pts_PY*I77+Pts_PTD*J77+Pts_PI*K77+Pts_P2*L77+Pts_RA*M77+Pts_RY*N77+Pts_RTD*O77+Pts_R2*P77+Pts_Res*Q77+Pts_ReY*R77+Pts_ReTD*S77+Pts_Re2*T77+Pts_FL*U77+Pts_FTD*V77</f>
        <v>11.3</v>
      </c>
      <c r="D77" s="7" t="s">
        <v>366</v>
      </c>
      <c r="E77" s="8" t="s">
        <v>340</v>
      </c>
      <c r="F77" s="9">
        <v>9.0</v>
      </c>
      <c r="G77" s="10">
        <v>1.0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0.0</v>
      </c>
      <c r="N77" s="7">
        <v>0.0</v>
      </c>
      <c r="O77" s="7">
        <v>0.0</v>
      </c>
      <c r="P77" s="11">
        <v>0.0</v>
      </c>
      <c r="Q77" s="10">
        <v>4.0</v>
      </c>
      <c r="R77" s="7">
        <v>93.0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Derek Carr</v>
      </c>
      <c r="B78" s="7" t="str">
        <f>IFERROR(__xludf.DUMMYFUNCTION("INDEX(IFNA(REGEXEXTRACT(D78, ""([^ ]+)$"")))"),"NO")</f>
        <v>NO</v>
      </c>
      <c r="C78" s="7">
        <f>Pts_PA*G78+Pts_PC*H78+Pts_PY*I78+Pts_PTD*J78+Pts_PI*K78+Pts_P2*L78+Pts_RA*M78+Pts_RY*N78+Pts_RTD*O78+Pts_R2*P78+Pts_Res*Q78+Pts_ReY*R78+Pts_ReTD*S78+Pts_Re2*T78+Pts_FL*U78+Pts_FTD*V78</f>
        <v>7.98</v>
      </c>
      <c r="D78" s="7" t="s">
        <v>28</v>
      </c>
      <c r="E78" s="10" t="s">
        <v>423</v>
      </c>
      <c r="F78" s="9">
        <v>9.0</v>
      </c>
      <c r="G78" s="10">
        <v>25.0</v>
      </c>
      <c r="H78" s="7">
        <v>14.0</v>
      </c>
      <c r="I78" s="7">
        <v>142.0</v>
      </c>
      <c r="J78" s="7">
        <v>1.0</v>
      </c>
      <c r="K78" s="7">
        <v>1.0</v>
      </c>
      <c r="L78" s="11">
        <v>0.0</v>
      </c>
      <c r="M78" s="10">
        <v>2.0</v>
      </c>
      <c r="N78" s="7">
        <v>3.0</v>
      </c>
      <c r="O78" s="7">
        <v>0.0</v>
      </c>
      <c r="P78" s="11">
        <v>0.0</v>
      </c>
      <c r="Q78" s="10">
        <v>0.0</v>
      </c>
      <c r="R78" s="7">
        <v>0.0</v>
      </c>
      <c r="S78" s="7">
        <v>0.0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Tyler Conklin</v>
      </c>
      <c r="B79" s="7" t="str">
        <f>IFERROR(__xludf.DUMMYFUNCTION("INDEX(IFNA(REGEXEXTRACT(D79, ""([^ ]+)$"")))"),"NYJ")</f>
        <v>NYJ</v>
      </c>
      <c r="C79" s="7">
        <f>Pts_PA*G79+Pts_PC*H79+Pts_PY*I79+Pts_PTD*J79+Pts_PI*K79+Pts_P2*L79+Pts_RA*M79+Pts_RY*N79+Pts_RTD*O79+Pts_R2*P79+Pts_Res*Q79+Pts_ReY*R79+Pts_ReTD*S79+Pts_Re2*T79+Pts_FL*U79+Pts_FTD*V79</f>
        <v>11.8</v>
      </c>
      <c r="D79" s="7" t="s">
        <v>288</v>
      </c>
      <c r="E79" s="8" t="s">
        <v>101</v>
      </c>
      <c r="F79" s="9">
        <v>9.0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0.0</v>
      </c>
      <c r="N79" s="7">
        <v>0.0</v>
      </c>
      <c r="O79" s="7">
        <v>0.0</v>
      </c>
      <c r="P79" s="11">
        <v>0.0</v>
      </c>
      <c r="Q79" s="10">
        <v>5.0</v>
      </c>
      <c r="R79" s="7">
        <v>93.0</v>
      </c>
      <c r="S79" s="7">
        <v>0.0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Stefon Diggs</v>
      </c>
      <c r="B80" s="7" t="str">
        <f>IFERROR(__xludf.DUMMYFUNCTION("INDEX(IFNA(REGEXEXTRACT(D80, ""([^ ]+)$"")))"),"HOU")</f>
        <v>HOU</v>
      </c>
      <c r="C80" s="7">
        <f>Pts_PA*G80+Pts_PC*H80+Pts_PY*I80+Pts_PTD*J80+Pts_PI*K80+Pts_P2*L80+Pts_RA*M80+Pts_RY*N80+Pts_RTD*O80+Pts_R2*P80+Pts_Res*Q80+Pts_ReY*R80+Pts_ReTD*S80+Pts_Re2*T80+Pts_FL*U80+Pts_FTD*V80</f>
        <v>14.92</v>
      </c>
      <c r="D80" s="7" t="s">
        <v>72</v>
      </c>
      <c r="E80" s="8" t="s">
        <v>349</v>
      </c>
      <c r="F80" s="9">
        <v>9.0</v>
      </c>
      <c r="G80" s="10">
        <v>1.0</v>
      </c>
      <c r="H80" s="7">
        <v>1.0</v>
      </c>
      <c r="I80" s="7">
        <v>13.0</v>
      </c>
      <c r="J80" s="7">
        <v>0.0</v>
      </c>
      <c r="K80" s="7">
        <v>0.0</v>
      </c>
      <c r="L80" s="11">
        <v>0.0</v>
      </c>
      <c r="M80" s="10">
        <v>0.0</v>
      </c>
      <c r="N80" s="7">
        <v>0.0</v>
      </c>
      <c r="O80" s="7">
        <v>0.0</v>
      </c>
      <c r="P80" s="11">
        <v>0.0</v>
      </c>
      <c r="Q80" s="10">
        <v>10.0</v>
      </c>
      <c r="R80" s="7">
        <v>94.0</v>
      </c>
      <c r="S80" s="7">
        <v>0.0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Jake Ferguson</v>
      </c>
      <c r="B81" s="7" t="str">
        <f>IFERROR(__xludf.DUMMYFUNCTION("INDEX(IFNA(REGEXEXTRACT(D81, ""([^ ]+)$"")))"),"DAL")</f>
        <v>DAL</v>
      </c>
      <c r="C81" s="7">
        <f>Pts_PA*G81+Pts_PC*H81+Pts_PY*I81+Pts_PTD*J81+Pts_PI*K81+Pts_P2*L81+Pts_RA*M81+Pts_RY*N81+Pts_RTD*O81+Pts_R2*P81+Pts_Res*Q81+Pts_ReY*R81+Pts_ReTD*S81+Pts_Re2*T81+Pts_FL*U81+Pts_FTD*V81</f>
        <v>12.5</v>
      </c>
      <c r="D81" s="7" t="s">
        <v>240</v>
      </c>
      <c r="E81" s="10" t="s">
        <v>61</v>
      </c>
      <c r="F81" s="9">
        <v>9.0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6.0</v>
      </c>
      <c r="R81" s="7">
        <v>95.0</v>
      </c>
      <c r="S81" s="7">
        <v>0.0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Ty Johnson</v>
      </c>
      <c r="B82" s="7" t="str">
        <f>IFERROR(__xludf.DUMMYFUNCTION("INDEX(IFNA(REGEXEXTRACT(D82, ""([^ ]+)$"")))"),"BUF")</f>
        <v>BUF</v>
      </c>
      <c r="C82" s="7">
        <f>Pts_PA*G82+Pts_PC*H82+Pts_PY*I82+Pts_PTD*J82+Pts_PI*K82+Pts_P2*L82+Pts_RA*M82+Pts_RY*N82+Pts_RTD*O82+Pts_R2*P82+Pts_Res*Q82+Pts_ReY*R82+Pts_ReTD*S82+Pts_Re2*T82+Pts_FL*U82+Pts_FTD*V82</f>
        <v>12.1</v>
      </c>
      <c r="D82" s="7" t="s">
        <v>309</v>
      </c>
      <c r="E82" s="8" t="s">
        <v>44</v>
      </c>
      <c r="F82" s="9">
        <v>9.0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3.0</v>
      </c>
      <c r="N82" s="7">
        <v>18.0</v>
      </c>
      <c r="O82" s="7">
        <v>0.0</v>
      </c>
      <c r="P82" s="11">
        <v>0.0</v>
      </c>
      <c r="Q82" s="10">
        <v>3.0</v>
      </c>
      <c r="R82" s="7">
        <v>28.0</v>
      </c>
      <c r="S82" s="7">
        <v>1.0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Alexander Mattison</v>
      </c>
      <c r="B83" s="7" t="str">
        <f>IFERROR(__xludf.DUMMYFUNCTION("INDEX(IFNA(REGEXEXTRACT(D83, ""([^ ]+)$"")))"),"LV")</f>
        <v>LV</v>
      </c>
      <c r="C83" s="7">
        <f>Pts_PA*G83+Pts_PC*H83+Pts_PY*I83+Pts_PTD*J83+Pts_PI*K83+Pts_P2*L83+Pts_RA*M83+Pts_RY*N83+Pts_RTD*O83+Pts_R2*P83+Pts_Res*Q83+Pts_ReY*R83+Pts_ReTD*S83+Pts_Re2*T83+Pts_FL*U83+Pts_FTD*V83</f>
        <v>11.9</v>
      </c>
      <c r="D83" s="7" t="s">
        <v>99</v>
      </c>
      <c r="E83" s="10" t="s">
        <v>29</v>
      </c>
      <c r="F83" s="9">
        <v>9.0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3.0</v>
      </c>
      <c r="N83" s="7">
        <v>7.0</v>
      </c>
      <c r="O83" s="7">
        <v>1.0</v>
      </c>
      <c r="P83" s="11">
        <v>0.0</v>
      </c>
      <c r="Q83" s="10">
        <v>3.0</v>
      </c>
      <c r="R83" s="7">
        <v>37.0</v>
      </c>
      <c r="S83" s="7">
        <v>0.0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Jalen Nailor</v>
      </c>
      <c r="B84" s="7" t="str">
        <f>IFERROR(__xludf.DUMMYFUNCTION("INDEX(IFNA(REGEXEXTRACT(D84, ""([^ ]+)$"")))"),"MIN")</f>
        <v>MIN</v>
      </c>
      <c r="C84" s="7">
        <f>Pts_PA*G84+Pts_PC*H84+Pts_PY*I84+Pts_PTD*J84+Pts_PI*K84+Pts_P2*L84+Pts_RA*M84+Pts_RY*N84+Pts_RTD*O84+Pts_R2*P84+Pts_Res*Q84+Pts_ReY*R84+Pts_ReTD*S84+Pts_Re2*T84+Pts_FL*U84+Pts_FTD*V84</f>
        <v>10.9</v>
      </c>
      <c r="D84" s="7" t="s">
        <v>135</v>
      </c>
      <c r="E84" s="10" t="s">
        <v>25</v>
      </c>
      <c r="F84" s="9">
        <v>9.0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1.0</v>
      </c>
      <c r="N84" s="7">
        <v>3.0</v>
      </c>
      <c r="O84" s="7">
        <v>0.0</v>
      </c>
      <c r="P84" s="11">
        <v>0.0</v>
      </c>
      <c r="Q84" s="10">
        <v>3.0</v>
      </c>
      <c r="R84" s="7">
        <v>31.0</v>
      </c>
      <c r="S84" s="7">
        <v>1.0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Aidan O'Connell</v>
      </c>
      <c r="B85" s="7" t="str">
        <f>IFERROR(__xludf.DUMMYFUNCTION("INDEX(IFNA(REGEXEXTRACT(D85, ""([^ ]+)$"")))"),"LV")</f>
        <v>LV</v>
      </c>
      <c r="C85" s="7">
        <f>Pts_PA*G85+Pts_PC*H85+Pts_PY*I85+Pts_PTD*J85+Pts_PI*K85+Pts_P2*L85+Pts_RA*M85+Pts_RY*N85+Pts_RTD*O85+Pts_R2*P85+Pts_Res*Q85+Pts_ReY*R85+Pts_ReTD*S85+Pts_Re2*T85+Pts_FL*U85+Pts_FTD*V85</f>
        <v>7.28</v>
      </c>
      <c r="D85" s="7" t="s">
        <v>426</v>
      </c>
      <c r="E85" s="10" t="s">
        <v>29</v>
      </c>
      <c r="F85" s="9">
        <v>9.0</v>
      </c>
      <c r="G85" s="10">
        <v>12.0</v>
      </c>
      <c r="H85" s="7">
        <v>9.0</v>
      </c>
      <c r="I85" s="7">
        <v>82.0</v>
      </c>
      <c r="J85" s="7">
        <v>1.0</v>
      </c>
      <c r="K85" s="7">
        <v>0.0</v>
      </c>
      <c r="L85" s="11">
        <v>0.0</v>
      </c>
      <c r="M85" s="10">
        <v>0.0</v>
      </c>
      <c r="N85" s="7">
        <v>0.0</v>
      </c>
      <c r="O85" s="7">
        <v>0.0</v>
      </c>
      <c r="P85" s="11">
        <v>0.0</v>
      </c>
      <c r="Q85" s="10">
        <v>0.0</v>
      </c>
      <c r="R85" s="7">
        <v>0.0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Brian Robinson</v>
      </c>
      <c r="B86" s="7" t="str">
        <f>IFERROR(__xludf.DUMMYFUNCTION("INDEX(IFNA(REGEXEXTRACT(D86, ""([^ ]+)$"")))"),"WAS")</f>
        <v>WAS</v>
      </c>
      <c r="C86" s="7">
        <f>Pts_PA*G86+Pts_PC*H86+Pts_PY*I86+Pts_PTD*J86+Pts_PI*K86+Pts_P2*L86+Pts_RA*M86+Pts_RY*N86+Pts_RTD*O86+Pts_R2*P86+Pts_Res*Q86+Pts_ReY*R86+Pts_ReTD*S86+Pts_Re2*T86+Pts_FL*U86+Pts_FTD*V86</f>
        <v>10.2</v>
      </c>
      <c r="D86" s="7" t="s">
        <v>78</v>
      </c>
      <c r="E86" s="8" t="s">
        <v>59</v>
      </c>
      <c r="F86" s="9">
        <v>9.0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16.0</v>
      </c>
      <c r="N86" s="7">
        <v>33.0</v>
      </c>
      <c r="O86" s="7">
        <v>1.0</v>
      </c>
      <c r="P86" s="11">
        <v>0.0</v>
      </c>
      <c r="Q86" s="10">
        <v>1.0</v>
      </c>
      <c r="R86" s="7">
        <v>4.0</v>
      </c>
      <c r="S86" s="7">
        <v>0.0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Garrett Wilson</v>
      </c>
      <c r="B87" s="7" t="str">
        <f>IFERROR(__xludf.DUMMYFUNCTION("INDEX(IFNA(REGEXEXTRACT(D87, ""([^ ]+)$"")))"),"NYJ")</f>
        <v>NYJ</v>
      </c>
      <c r="C87" s="7">
        <f>Pts_PA*G87+Pts_PC*H87+Pts_PY*I87+Pts_PTD*J87+Pts_PI*K87+Pts_P2*L87+Pts_RA*M87+Pts_RY*N87+Pts_RTD*O87+Pts_R2*P87+Pts_Res*Q87+Pts_ReY*R87+Pts_ReTD*S87+Pts_Re2*T87+Pts_FL*U87+Pts_FTD*V87</f>
        <v>11.8</v>
      </c>
      <c r="D87" s="7" t="s">
        <v>158</v>
      </c>
      <c r="E87" s="8" t="s">
        <v>101</v>
      </c>
      <c r="F87" s="9">
        <v>9.0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0.0</v>
      </c>
      <c r="N87" s="7">
        <v>0.0</v>
      </c>
      <c r="O87" s="7">
        <v>0.0</v>
      </c>
      <c r="P87" s="11">
        <v>0.0</v>
      </c>
      <c r="Q87" s="10">
        <v>5.0</v>
      </c>
      <c r="R87" s="7">
        <v>33.0</v>
      </c>
      <c r="S87" s="7">
        <v>1.0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Cam Akers</v>
      </c>
      <c r="B88" s="7" t="str">
        <f>IFERROR(__xludf.DUMMYFUNCTION("INDEX(IFNA(REGEXEXTRACT(D88, ""([^ ]+)$"")))"),"MIN")</f>
        <v>MIN</v>
      </c>
      <c r="C88" s="7">
        <f>Pts_PA*G88+Pts_PC*H88+Pts_PY*I88+Pts_PTD*J88+Pts_PI*K88+Pts_P2*L88+Pts_RA*M88+Pts_RY*N88+Pts_RTD*O88+Pts_R2*P88+Pts_Res*Q88+Pts_ReY*R88+Pts_ReTD*S88+Pts_Re2*T88+Pts_FL*U88+Pts_FTD*V88</f>
        <v>9.4</v>
      </c>
      <c r="D88" s="7" t="s">
        <v>372</v>
      </c>
      <c r="E88" s="8" t="s">
        <v>25</v>
      </c>
      <c r="F88" s="9">
        <v>8.0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9.0</v>
      </c>
      <c r="N88" s="7">
        <v>21.0</v>
      </c>
      <c r="O88" s="7">
        <v>0.0</v>
      </c>
      <c r="P88" s="11">
        <v>0.0</v>
      </c>
      <c r="Q88" s="10">
        <v>1.0</v>
      </c>
      <c r="R88" s="7">
        <v>8.0</v>
      </c>
      <c r="S88" s="7">
        <v>1.0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Rashod Bateman</v>
      </c>
      <c r="B89" s="7" t="str">
        <f>IFERROR(__xludf.DUMMYFUNCTION("INDEX(IFNA(REGEXEXTRACT(D89, ""([^ ]+)$"")))"),"BAL")</f>
        <v>BAL</v>
      </c>
      <c r="C89" s="7">
        <f>Pts_PA*G89+Pts_PC*H89+Pts_PY*I89+Pts_PTD*J89+Pts_PI*K89+Pts_P2*L89+Pts_RA*M89+Pts_RY*N89+Pts_RTD*O89+Pts_R2*P89+Pts_Res*Q89+Pts_ReY*R89+Pts_ReTD*S89+Pts_Re2*T89+Pts_FL*U89+Pts_FTD*V89</f>
        <v>10.3</v>
      </c>
      <c r="D89" s="7" t="s">
        <v>161</v>
      </c>
      <c r="E89" s="8" t="s">
        <v>338</v>
      </c>
      <c r="F89" s="9">
        <v>8.0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0.0</v>
      </c>
      <c r="N89" s="7">
        <v>0.0</v>
      </c>
      <c r="O89" s="7">
        <v>0.0</v>
      </c>
      <c r="P89" s="11">
        <v>0.0</v>
      </c>
      <c r="Q89" s="10">
        <v>3.0</v>
      </c>
      <c r="R89" s="7">
        <v>28.0</v>
      </c>
      <c r="S89" s="7">
        <v>1.0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Keon Coleman</v>
      </c>
      <c r="B90" s="7" t="str">
        <f>IFERROR(__xludf.DUMMYFUNCTION("INDEX(IFNA(REGEXEXTRACT(D90, ""([^ ]+)$"")))"),"BUF")</f>
        <v>BUF</v>
      </c>
      <c r="C90" s="7">
        <f>Pts_PA*G90+Pts_PC*H90+Pts_PY*I90+Pts_PTD*J90+Pts_PI*K90+Pts_P2*L90+Pts_RA*M90+Pts_RY*N90+Pts_RTD*O90+Pts_R2*P90+Pts_Res*Q90+Pts_ReY*R90+Pts_ReTD*S90+Pts_Re2*T90+Pts_FL*U90+Pts_FTD*V90</f>
        <v>8.9</v>
      </c>
      <c r="D90" s="7" t="s">
        <v>163</v>
      </c>
      <c r="E90" s="8" t="s">
        <v>44</v>
      </c>
      <c r="F90" s="9">
        <v>8.0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0.0</v>
      </c>
      <c r="N90" s="7">
        <v>0.0</v>
      </c>
      <c r="O90" s="7">
        <v>0.0</v>
      </c>
      <c r="P90" s="11">
        <v>0.0</v>
      </c>
      <c r="Q90" s="10">
        <v>1.0</v>
      </c>
      <c r="R90" s="7">
        <v>24.0</v>
      </c>
      <c r="S90" s="7">
        <v>1.0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Nico Collins</v>
      </c>
      <c r="B91" s="7" t="str">
        <f>IFERROR(__xludf.DUMMYFUNCTION("INDEX(IFNA(REGEXEXTRACT(D91, ""([^ ]+)$"")))"),"HOU")</f>
        <v>HOU</v>
      </c>
      <c r="C91" s="7">
        <f>Pts_PA*G91+Pts_PC*H91+Pts_PY*I91+Pts_PTD*J91+Pts_PI*K91+Pts_P2*L91+Pts_RA*M91+Pts_RY*N91+Pts_RTD*O91+Pts_R2*P91+Pts_Res*Q91+Pts_ReY*R91+Pts_ReTD*S91+Pts_Re2*T91+Pts_FL*U91+Pts_FTD*V91</f>
        <v>10.6</v>
      </c>
      <c r="D91" s="7" t="s">
        <v>93</v>
      </c>
      <c r="E91" s="8" t="s">
        <v>349</v>
      </c>
      <c r="F91" s="9">
        <v>8.0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4.0</v>
      </c>
      <c r="R91" s="7">
        <v>86.0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Re'Mahn Davis</v>
      </c>
      <c r="B92" s="7" t="str">
        <f>IFERROR(__xludf.DUMMYFUNCTION("INDEX(IFNA(REGEXEXTRACT(D92, ""([^ ]+)$"")))"),"BUF")</f>
        <v>BUF</v>
      </c>
      <c r="C92" s="7">
        <f>Pts_PA*G92+Pts_PC*H92+Pts_PY*I92+Pts_PTD*J92+Pts_PI*K92+Pts_P2*L92+Pts_RA*M92+Pts_RY*N92+Pts_RTD*O92+Pts_R2*P92+Pts_Res*Q92+Pts_ReY*R92+Pts_ReTD*S92+Pts_Re2*T92+Pts_FL*U92+Pts_FTD*V92</f>
        <v>8.8</v>
      </c>
      <c r="D92" s="7" t="s">
        <v>211</v>
      </c>
      <c r="E92" s="10" t="s">
        <v>44</v>
      </c>
      <c r="F92" s="9">
        <v>8.0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7.0</v>
      </c>
      <c r="N92" s="7">
        <v>22.0</v>
      </c>
      <c r="O92" s="7">
        <v>1.0</v>
      </c>
      <c r="P92" s="11">
        <v>0.0</v>
      </c>
      <c r="Q92" s="10">
        <v>1.0</v>
      </c>
      <c r="R92" s="7">
        <v>1.0</v>
      </c>
      <c r="S92" s="7">
        <v>0.0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Najee Harris</v>
      </c>
      <c r="B93" s="7" t="str">
        <f>IFERROR(__xludf.DUMMYFUNCTION("INDEX(IFNA(REGEXEXTRACT(D93, ""([^ ]+)$"")))"),"PIT")</f>
        <v>PIT</v>
      </c>
      <c r="C93" s="7">
        <f>Pts_PA*G93+Pts_PC*H93+Pts_PY*I93+Pts_PTD*J93+Pts_PI*K93+Pts_P2*L93+Pts_RA*M93+Pts_RY*N93+Pts_RTD*O93+Pts_R2*P93+Pts_Res*Q93+Pts_ReY*R93+Pts_ReTD*S93+Pts_Re2*T93+Pts_FL*U93+Pts_FTD*V93</f>
        <v>11.1</v>
      </c>
      <c r="D93" s="7" t="s">
        <v>142</v>
      </c>
      <c r="E93" s="10" t="s">
        <v>361</v>
      </c>
      <c r="F93" s="9">
        <v>8.0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18.0</v>
      </c>
      <c r="N93" s="7">
        <v>70.0</v>
      </c>
      <c r="O93" s="7">
        <v>0.0</v>
      </c>
      <c r="P93" s="11">
        <v>0.0</v>
      </c>
      <c r="Q93" s="10">
        <v>5.0</v>
      </c>
      <c r="R93" s="7">
        <v>16.0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Mar'Keise Irving</v>
      </c>
      <c r="B94" s="7" t="str">
        <f>IFERROR(__xludf.DUMMYFUNCTION("INDEX(IFNA(REGEXEXTRACT(D94, ""([^ ]+)$"")))"),"TB")</f>
        <v>TB</v>
      </c>
      <c r="C94" s="7">
        <f>Pts_PA*G94+Pts_PC*H94+Pts_PY*I94+Pts_PTD*J94+Pts_PI*K94+Pts_P2*L94+Pts_RA*M94+Pts_RY*N94+Pts_RTD*O94+Pts_R2*P94+Pts_Res*Q94+Pts_ReY*R94+Pts_ReTD*S94+Pts_Re2*T94+Pts_FL*U94+Pts_FTD*V94</f>
        <v>9.9</v>
      </c>
      <c r="D94" s="7" t="s">
        <v>143</v>
      </c>
      <c r="E94" s="8" t="s">
        <v>49</v>
      </c>
      <c r="F94" s="9">
        <v>8.0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9.0</v>
      </c>
      <c r="N94" s="7">
        <v>70.0</v>
      </c>
      <c r="O94" s="7">
        <v>0.0</v>
      </c>
      <c r="P94" s="11">
        <v>0.0</v>
      </c>
      <c r="Q94" s="10">
        <v>3.0</v>
      </c>
      <c r="R94" s="7">
        <v>14.0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Jordan Mason</v>
      </c>
      <c r="B95" s="7" t="str">
        <f>IFERROR(__xludf.DUMMYFUNCTION("INDEX(IFNA(REGEXEXTRACT(D95, ""([^ ]+)$"")))"),"SF")</f>
        <v>SF</v>
      </c>
      <c r="C95" s="7">
        <f>Pts_PA*G95+Pts_PC*H95+Pts_PY*I95+Pts_PTD*J95+Pts_PI*K95+Pts_P2*L95+Pts_RA*M95+Pts_RY*N95+Pts_RTD*O95+Pts_R2*P95+Pts_Res*Q95+Pts_ReY*R95+Pts_ReTD*S95+Pts_Re2*T95+Pts_FL*U95+Pts_FTD*V95</f>
        <v>9.8</v>
      </c>
      <c r="D95" s="7" t="s">
        <v>41</v>
      </c>
      <c r="E95" s="8" t="s">
        <v>419</v>
      </c>
      <c r="F95" s="9">
        <v>8.0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19.0</v>
      </c>
      <c r="N95" s="7">
        <v>77.0</v>
      </c>
      <c r="O95" s="7">
        <v>0.0</v>
      </c>
      <c r="P95" s="11">
        <v>0.0</v>
      </c>
      <c r="Q95" s="10">
        <v>2.0</v>
      </c>
      <c r="R95" s="7">
        <v>11.0</v>
      </c>
      <c r="S95" s="7">
        <v>0.0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Miles Sanders</v>
      </c>
      <c r="B96" s="7" t="str">
        <f>IFERROR(__xludf.DUMMYFUNCTION("INDEX(IFNA(REGEXEXTRACT(D96, ""([^ ]+)$"")))"),"CAR")</f>
        <v>CAR</v>
      </c>
      <c r="C96" s="7">
        <f>Pts_PA*G96+Pts_PC*H96+Pts_PY*I96+Pts_PTD*J96+Pts_PI*K96+Pts_P2*L96+Pts_RA*M96+Pts_RY*N96+Pts_RTD*O96+Pts_R2*P96+Pts_Res*Q96+Pts_ReY*R96+Pts_ReTD*S96+Pts_Re2*T96+Pts_FL*U96+Pts_FTD*V96</f>
        <v>10</v>
      </c>
      <c r="D96" s="7" t="s">
        <v>222</v>
      </c>
      <c r="E96" s="10" t="s">
        <v>420</v>
      </c>
      <c r="F96" s="9">
        <v>8.0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7.0</v>
      </c>
      <c r="N96" s="7">
        <v>17.0</v>
      </c>
      <c r="O96" s="7">
        <v>1.0</v>
      </c>
      <c r="P96" s="11">
        <v>0.0</v>
      </c>
      <c r="Q96" s="10">
        <v>2.0</v>
      </c>
      <c r="R96" s="7">
        <v>13.0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Tyler Badie</v>
      </c>
      <c r="B97" s="7" t="str">
        <f>IFERROR(__xludf.DUMMYFUNCTION("INDEX(IFNA(REGEXEXTRACT(D97, ""([^ ]+)$"")))"),"DEN")</f>
        <v>DEN</v>
      </c>
      <c r="C97" s="7">
        <f>Pts_PA*G97+Pts_PC*H97+Pts_PY*I97+Pts_PTD*J97+Pts_PI*K97+Pts_P2*L97+Pts_RA*M97+Pts_RY*N97+Pts_RTD*O97+Pts_R2*P97+Pts_Res*Q97+Pts_ReY*R97+Pts_ReTD*S97+Pts_Re2*T97+Pts_FL*U97+Pts_FTD*V97</f>
        <v>7</v>
      </c>
      <c r="D97" s="7" t="s">
        <v>382</v>
      </c>
      <c r="E97" s="8" t="s">
        <v>31</v>
      </c>
      <c r="F97" s="9">
        <v>7.0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9.0</v>
      </c>
      <c r="N97" s="7">
        <v>70.0</v>
      </c>
      <c r="O97" s="7">
        <v>0.0</v>
      </c>
      <c r="P97" s="11">
        <v>0.0</v>
      </c>
      <c r="Q97" s="10">
        <v>0.0</v>
      </c>
      <c r="R97" s="7">
        <v>0.0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Travis Etienne</v>
      </c>
      <c r="B98" s="7" t="str">
        <f>IFERROR(__xludf.DUMMYFUNCTION("INDEX(IFNA(REGEXEXTRACT(D98, ""([^ ]+)$"")))"),"JAX")</f>
        <v>JAX</v>
      </c>
      <c r="C98" s="7">
        <f>Pts_PA*G98+Pts_PC*H98+Pts_PY*I98+Pts_PTD*J98+Pts_PI*K98+Pts_P2*L98+Pts_RA*M98+Pts_RY*N98+Pts_RTD*O98+Pts_R2*P98+Pts_Res*Q98+Pts_ReY*R98+Pts_ReTD*S98+Pts_Re2*T98+Pts_FL*U98+Pts_FTD*V98</f>
        <v>10.5</v>
      </c>
      <c r="D98" s="7" t="s">
        <v>107</v>
      </c>
      <c r="E98" s="8" t="s">
        <v>65</v>
      </c>
      <c r="F98" s="9">
        <v>7.0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11.0</v>
      </c>
      <c r="N98" s="7">
        <v>68.0</v>
      </c>
      <c r="O98" s="7">
        <v>0.0</v>
      </c>
      <c r="P98" s="11">
        <v>0.0</v>
      </c>
      <c r="Q98" s="10">
        <v>4.0</v>
      </c>
      <c r="R98" s="7">
        <v>17.0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Christian Kirk</v>
      </c>
      <c r="B99" s="7" t="str">
        <f>IFERROR(__xludf.DUMMYFUNCTION("INDEX(IFNA(REGEXEXTRACT(D99, ""([^ ]+)$"")))"),"JAX")</f>
        <v>JAX</v>
      </c>
      <c r="C99" s="7">
        <f>Pts_PA*G99+Pts_PC*H99+Pts_PY*I99+Pts_PTD*J99+Pts_PI*K99+Pts_P2*L99+Pts_RA*M99+Pts_RY*N99+Pts_RTD*O99+Pts_R2*P99+Pts_Res*Q99+Pts_ReY*R99+Pts_ReTD*S99+Pts_Re2*T99+Pts_FL*U99+Pts_FTD*V99</f>
        <v>11.9</v>
      </c>
      <c r="D99" s="7" t="s">
        <v>194</v>
      </c>
      <c r="E99" s="10" t="s">
        <v>65</v>
      </c>
      <c r="F99" s="9">
        <v>7.0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0.0</v>
      </c>
      <c r="N99" s="7">
        <v>0.0</v>
      </c>
      <c r="O99" s="7">
        <v>0.0</v>
      </c>
      <c r="P99" s="11">
        <v>0.0</v>
      </c>
      <c r="Q99" s="10">
        <v>8.0</v>
      </c>
      <c r="R99" s="7">
        <v>79.0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D.J. Moore</v>
      </c>
      <c r="B100" s="7" t="str">
        <f>IFERROR(__xludf.DUMMYFUNCTION("INDEX(IFNA(REGEXEXTRACT(D100, ""([^ ]+)$"")))"),"CHI")</f>
        <v>CHI</v>
      </c>
      <c r="C100" s="7">
        <f>Pts_PA*G100+Pts_PC*H100+Pts_PY*I100+Pts_PTD*J100+Pts_PI*K100+Pts_P2*L100+Pts_RA*M100+Pts_RY*N100+Pts_RTD*O100+Pts_R2*P100+Pts_Res*Q100+Pts_ReY*R100+Pts_ReTD*S100+Pts_Re2*T100+Pts_FL*U100+Pts_FTD*V100</f>
        <v>11.2</v>
      </c>
      <c r="D100" s="7" t="s">
        <v>177</v>
      </c>
      <c r="E100" s="10" t="s">
        <v>35</v>
      </c>
      <c r="F100" s="9">
        <v>7.0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1.0</v>
      </c>
      <c r="N100" s="7">
        <v>-6.0</v>
      </c>
      <c r="O100" s="7">
        <v>0.0</v>
      </c>
      <c r="P100" s="11">
        <v>0.0</v>
      </c>
      <c r="Q100" s="10">
        <v>8.0</v>
      </c>
      <c r="R100" s="7">
        <v>78.0</v>
      </c>
      <c r="S100" s="7">
        <v>0.0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Trey Sermon</v>
      </c>
      <c r="B101" s="7" t="str">
        <f>IFERROR(__xludf.DUMMYFUNCTION("INDEX(IFNA(REGEXEXTRACT(D101, ""([^ ]+)$"")))"),"IND")</f>
        <v>IND</v>
      </c>
      <c r="C101" s="7">
        <f>Pts_PA*G101+Pts_PC*H101+Pts_PY*I101+Pts_PTD*J101+Pts_PI*K101+Pts_P2*L101+Pts_RA*M101+Pts_RY*N101+Pts_RTD*O101+Pts_R2*P101+Pts_Res*Q101+Pts_ReY*R101+Pts_ReTD*S101+Pts_Re2*T101+Pts_FL*U101+Pts_FTD*V101</f>
        <v>7.6</v>
      </c>
      <c r="D101" s="7" t="s">
        <v>411</v>
      </c>
      <c r="E101" s="10" t="s">
        <v>343</v>
      </c>
      <c r="F101" s="9">
        <v>7.0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2.0</v>
      </c>
      <c r="N101" s="7">
        <v>16.0</v>
      </c>
      <c r="O101" s="7">
        <v>1.0</v>
      </c>
      <c r="P101" s="11">
        <v>0.0</v>
      </c>
      <c r="Q101" s="10">
        <v>0.0</v>
      </c>
      <c r="R101" s="7">
        <v>0.0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DeVonta Smith</v>
      </c>
      <c r="B102" s="7" t="str">
        <f>IFERROR(__xludf.DUMMYFUNCTION("INDEX(IFNA(REGEXEXTRACT(D102, ""([^ ]+)$"")))"),"PHI")</f>
        <v>PHI</v>
      </c>
      <c r="C102" s="7">
        <f>Pts_PA*G102+Pts_PC*H102+Pts_PY*I102+Pts_PTD*J102+Pts_PI*K102+Pts_P2*L102+Pts_RA*M102+Pts_RY*N102+Pts_RTD*O102+Pts_R2*P102+Pts_Res*Q102+Pts_ReY*R102+Pts_ReTD*S102+Pts_Re2*T102+Pts_FL*U102+Pts_FTD*V102</f>
        <v>11.4</v>
      </c>
      <c r="D102" s="7" t="s">
        <v>138</v>
      </c>
      <c r="E102" s="8" t="s">
        <v>129</v>
      </c>
      <c r="F102" s="9">
        <v>7.0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0.0</v>
      </c>
      <c r="N102" s="7">
        <v>0.0</v>
      </c>
      <c r="O102" s="7">
        <v>0.0</v>
      </c>
      <c r="P102" s="11">
        <v>0.0</v>
      </c>
      <c r="Q102" s="10">
        <v>7.0</v>
      </c>
      <c r="R102" s="7">
        <v>79.0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JuJu Smith-Schuster</v>
      </c>
      <c r="B103" s="7" t="str">
        <f>IFERROR(__xludf.DUMMYFUNCTION("INDEX(IFNA(REGEXEXTRACT(D103, ""([^ ]+)$"")))"),"KC")</f>
        <v>KC</v>
      </c>
      <c r="C103" s="7">
        <f>Pts_PA*G103+Pts_PC*H103+Pts_PY*I103+Pts_PTD*J103+Pts_PI*K103+Pts_P2*L103+Pts_RA*M103+Pts_RY*N103+Pts_RTD*O103+Pts_R2*P103+Pts_Res*Q103+Pts_ReY*R103+Pts_ReTD*S103+Pts_Re2*T103+Pts_FL*U103+Pts_FTD*V103</f>
        <v>8.7</v>
      </c>
      <c r="D103" s="7" t="s">
        <v>427</v>
      </c>
      <c r="E103" s="8" t="s">
        <v>96</v>
      </c>
      <c r="F103" s="9">
        <v>7.0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2.0</v>
      </c>
      <c r="R103" s="7">
        <v>17.0</v>
      </c>
      <c r="S103" s="7">
        <v>1.0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Carson Steele</v>
      </c>
      <c r="B104" s="7" t="str">
        <f>IFERROR(__xludf.DUMMYFUNCTION("INDEX(IFNA(REGEXEXTRACT(D104, ""([^ ]+)$"")))"),"KC")</f>
        <v>KC</v>
      </c>
      <c r="C104" s="7">
        <f>Pts_PA*G104+Pts_PC*H104+Pts_PY*I104+Pts_PTD*J104+Pts_PI*K104+Pts_P2*L104+Pts_RA*M104+Pts_RY*N104+Pts_RTD*O104+Pts_R2*P104+Pts_Res*Q104+Pts_ReY*R104+Pts_ReTD*S104+Pts_Re2*T104+Pts_FL*U104+Pts_FTD*V104</f>
        <v>7.9</v>
      </c>
      <c r="D104" s="7" t="s">
        <v>324</v>
      </c>
      <c r="E104" s="10" t="s">
        <v>96</v>
      </c>
      <c r="F104" s="9">
        <v>7.0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17.0</v>
      </c>
      <c r="N104" s="7">
        <v>72.0</v>
      </c>
      <c r="O104" s="7">
        <v>0.0</v>
      </c>
      <c r="P104" s="11">
        <v>0.0</v>
      </c>
      <c r="Q104" s="10">
        <v>1.0</v>
      </c>
      <c r="R104" s="7">
        <v>2.0</v>
      </c>
      <c r="S104" s="7">
        <v>0.0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Brenton Strange</v>
      </c>
      <c r="B105" s="7" t="str">
        <f>IFERROR(__xludf.DUMMYFUNCTION("INDEX(IFNA(REGEXEXTRACT(D105, ""([^ ]+)$"")))"),"JAX")</f>
        <v>JAX</v>
      </c>
      <c r="C105" s="7">
        <f>Pts_PA*G105+Pts_PC*H105+Pts_PY*I105+Pts_PTD*J105+Pts_PI*K105+Pts_P2*L105+Pts_RA*M105+Pts_RY*N105+Pts_RTD*O105+Pts_R2*P105+Pts_Res*Q105+Pts_ReY*R105+Pts_ReTD*S105+Pts_Re2*T105+Pts_FL*U105+Pts_FTD*V105</f>
        <v>8.2</v>
      </c>
      <c r="D105" s="7" t="s">
        <v>363</v>
      </c>
      <c r="E105" s="10" t="s">
        <v>65</v>
      </c>
      <c r="F105" s="9">
        <v>7.0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0.0</v>
      </c>
      <c r="N105" s="7">
        <v>0.0</v>
      </c>
      <c r="O105" s="7">
        <v>0.0</v>
      </c>
      <c r="P105" s="11">
        <v>0.0</v>
      </c>
      <c r="Q105" s="10">
        <v>2.0</v>
      </c>
      <c r="R105" s="7">
        <v>12.0</v>
      </c>
      <c r="S105" s="7">
        <v>1.0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Braelon Allen</v>
      </c>
      <c r="B106" s="7" t="str">
        <f>IFERROR(__xludf.DUMMYFUNCTION("INDEX(IFNA(REGEXEXTRACT(D106, ""([^ ]+)$"")))"),"NYJ")</f>
        <v>NYJ</v>
      </c>
      <c r="C106" s="7">
        <f>Pts_PA*G106+Pts_PC*H106+Pts_PY*I106+Pts_PTD*J106+Pts_PI*K106+Pts_P2*L106+Pts_RA*M106+Pts_RY*N106+Pts_RTD*O106+Pts_R2*P106+Pts_Res*Q106+Pts_ReY*R106+Pts_ReTD*S106+Pts_Re2*T106+Pts_FL*U106+Pts_FTD*V106</f>
        <v>8.3</v>
      </c>
      <c r="D106" s="7" t="s">
        <v>280</v>
      </c>
      <c r="E106" s="10" t="s">
        <v>101</v>
      </c>
      <c r="F106" s="9">
        <v>6.0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11.0</v>
      </c>
      <c r="N106" s="7">
        <v>55.0</v>
      </c>
      <c r="O106" s="7">
        <v>0.0</v>
      </c>
      <c r="P106" s="11">
        <v>0.0</v>
      </c>
      <c r="Q106" s="10">
        <v>3.0</v>
      </c>
      <c r="R106" s="7">
        <v>13.0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Chase Brown</v>
      </c>
      <c r="B107" s="7" t="str">
        <f>IFERROR(__xludf.DUMMYFUNCTION("INDEX(IFNA(REGEXEXTRACT(D107, ""([^ ]+)$"")))"),"CIN")</f>
        <v>CIN</v>
      </c>
      <c r="C107" s="7">
        <f>Pts_PA*G107+Pts_PC*H107+Pts_PY*I107+Pts_PTD*J107+Pts_PI*K107+Pts_P2*L107+Pts_RA*M107+Pts_RY*N107+Pts_RTD*O107+Pts_R2*P107+Pts_Res*Q107+Pts_ReY*R107+Pts_ReTD*S107+Pts_Re2*T107+Pts_FL*U107+Pts_FTD*V107</f>
        <v>7.9</v>
      </c>
      <c r="D107" s="7" t="s">
        <v>210</v>
      </c>
      <c r="E107" s="10" t="s">
        <v>19</v>
      </c>
      <c r="F107" s="9">
        <v>6.0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7.0</v>
      </c>
      <c r="N107" s="7">
        <v>62.0</v>
      </c>
      <c r="O107" s="7">
        <v>0.0</v>
      </c>
      <c r="P107" s="11">
        <v>0.0</v>
      </c>
      <c r="Q107" s="10">
        <v>2.0</v>
      </c>
      <c r="R107" s="7">
        <v>7.0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Nathaniel Dell</v>
      </c>
      <c r="B108" s="7" t="str">
        <f>IFERROR(__xludf.DUMMYFUNCTION("INDEX(IFNA(REGEXEXTRACT(D108, ""([^ ]+)$"")))"),"HOU")</f>
        <v>HOU</v>
      </c>
      <c r="C108" s="7">
        <f>Pts_PA*G108+Pts_PC*H108+Pts_PY*I108+Pts_PTD*J108+Pts_PI*K108+Pts_P2*L108+Pts_RA*M108+Pts_RY*N108+Pts_RTD*O108+Pts_R2*P108+Pts_Res*Q108+Pts_ReY*R108+Pts_ReTD*S108+Pts_Re2*T108+Pts_FL*U108+Pts_FTD*V108</f>
        <v>8.7</v>
      </c>
      <c r="D108" s="7" t="s">
        <v>164</v>
      </c>
      <c r="E108" s="8" t="s">
        <v>349</v>
      </c>
      <c r="F108" s="9">
        <v>6.0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0.0</v>
      </c>
      <c r="N108" s="7">
        <v>0.0</v>
      </c>
      <c r="O108" s="7">
        <v>0.0</v>
      </c>
      <c r="P108" s="11">
        <v>0.0</v>
      </c>
      <c r="Q108" s="10">
        <v>5.0</v>
      </c>
      <c r="R108" s="7">
        <v>62.0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Demario Douglas</v>
      </c>
      <c r="B109" s="7" t="str">
        <f>IFERROR(__xludf.DUMMYFUNCTION("INDEX(IFNA(REGEXEXTRACT(D109, ""([^ ]+)$"")))"),"NE")</f>
        <v>NE</v>
      </c>
      <c r="C109" s="7">
        <f>Pts_PA*G109+Pts_PC*H109+Pts_PY*I109+Pts_PTD*J109+Pts_PI*K109+Pts_P2*L109+Pts_RA*M109+Pts_RY*N109+Pts_RTD*O109+Pts_R2*P109+Pts_Res*Q109+Pts_ReY*R109+Pts_ReTD*S109+Pts_Re2*T109+Pts_FL*U109+Pts_FTD*V109</f>
        <v>11.3</v>
      </c>
      <c r="D109" s="7" t="s">
        <v>236</v>
      </c>
      <c r="E109" s="8" t="s">
        <v>428</v>
      </c>
      <c r="F109" s="9">
        <v>6.0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1.0</v>
      </c>
      <c r="N109" s="7">
        <v>9.0</v>
      </c>
      <c r="O109" s="7">
        <v>0.0</v>
      </c>
      <c r="P109" s="11">
        <v>0.0</v>
      </c>
      <c r="Q109" s="10">
        <v>7.0</v>
      </c>
      <c r="R109" s="7">
        <v>69.0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Noah Fant</v>
      </c>
      <c r="B110" s="7" t="str">
        <f>IFERROR(__xludf.DUMMYFUNCTION("INDEX(IFNA(REGEXEXTRACT(D110, ""([^ ]+)$"")))"),"SEA")</f>
        <v>SEA</v>
      </c>
      <c r="C110" s="7">
        <f>Pts_PA*G110+Pts_PC*H110+Pts_PY*I110+Pts_PTD*J110+Pts_PI*K110+Pts_P2*L110+Pts_RA*M110+Pts_RY*N110+Pts_RTD*O110+Pts_R2*P110+Pts_Res*Q110+Pts_ReY*R110+Pts_ReTD*S110+Pts_Re2*T110+Pts_FL*U110+Pts_FTD*V110</f>
        <v>9</v>
      </c>
      <c r="D110" s="7" t="s">
        <v>239</v>
      </c>
      <c r="E110" s="10" t="s">
        <v>421</v>
      </c>
      <c r="F110" s="9">
        <v>6.0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0.0</v>
      </c>
      <c r="N110" s="7">
        <v>0.0</v>
      </c>
      <c r="O110" s="7">
        <v>0.0</v>
      </c>
      <c r="P110" s="11">
        <v>0.0</v>
      </c>
      <c r="Q110" s="10">
        <v>6.0</v>
      </c>
      <c r="R110" s="7">
        <v>60.0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Jerome Ford</v>
      </c>
      <c r="B111" s="7" t="str">
        <f>IFERROR(__xludf.DUMMYFUNCTION("INDEX(IFNA(REGEXEXTRACT(D111, ""([^ ]+)$"")))"),"CLE")</f>
        <v>CLE</v>
      </c>
      <c r="C111" s="7">
        <f>Pts_PA*G111+Pts_PC*H111+Pts_PY*I111+Pts_PTD*J111+Pts_PI*K111+Pts_P2*L111+Pts_RA*M111+Pts_RY*N111+Pts_RTD*O111+Pts_R2*P111+Pts_Res*Q111+Pts_ReY*R111+Pts_ReTD*S111+Pts_Re2*T111+Pts_FL*U111+Pts_FTD*V111</f>
        <v>8.5</v>
      </c>
      <c r="D111" s="7" t="s">
        <v>88</v>
      </c>
      <c r="E111" s="10" t="s">
        <v>354</v>
      </c>
      <c r="F111" s="9">
        <v>6.0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10.0</v>
      </c>
      <c r="N111" s="7">
        <v>37.0</v>
      </c>
      <c r="O111" s="7">
        <v>0.0</v>
      </c>
      <c r="P111" s="11">
        <v>0.0</v>
      </c>
      <c r="Q111" s="10">
        <v>3.0</v>
      </c>
      <c r="R111" s="7">
        <v>33.0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Roschon Johnson</v>
      </c>
      <c r="B112" s="7" t="str">
        <f>IFERROR(__xludf.DUMMYFUNCTION("INDEX(IFNA(REGEXEXTRACT(D112, ""([^ ]+)$"")))"),"CHI")</f>
        <v>CHI</v>
      </c>
      <c r="C112" s="7">
        <f>Pts_PA*G112+Pts_PC*H112+Pts_PY*I112+Pts_PTD*J112+Pts_PI*K112+Pts_P2*L112+Pts_RA*M112+Pts_RY*N112+Pts_RTD*O112+Pts_R2*P112+Pts_Res*Q112+Pts_ReY*R112+Pts_ReTD*S112+Pts_Re2*T112+Pts_FL*U112+Pts_FTD*V112</f>
        <v>8.2</v>
      </c>
      <c r="D112" s="7" t="s">
        <v>429</v>
      </c>
      <c r="E112" s="10" t="s">
        <v>35</v>
      </c>
      <c r="F112" s="9">
        <v>6.0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8.0</v>
      </c>
      <c r="N112" s="7">
        <v>30.0</v>
      </c>
      <c r="O112" s="7">
        <v>0.0</v>
      </c>
      <c r="P112" s="11">
        <v>0.0</v>
      </c>
      <c r="Q112" s="10">
        <v>4.0</v>
      </c>
      <c r="R112" s="7">
        <v>32.0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Jaleel McLaughlin</v>
      </c>
      <c r="B113" s="7" t="str">
        <f>IFERROR(__xludf.DUMMYFUNCTION("INDEX(IFNA(REGEXEXTRACT(D113, ""([^ ]+)$"")))"),"DEN")</f>
        <v>DEN</v>
      </c>
      <c r="C113" s="7">
        <f>Pts_PA*G113+Pts_PC*H113+Pts_PY*I113+Pts_PTD*J113+Pts_PI*K113+Pts_P2*L113+Pts_RA*M113+Pts_RY*N113+Pts_RTD*O113+Pts_R2*P113+Pts_Res*Q113+Pts_ReY*R113+Pts_ReTD*S113+Pts_Re2*T113+Pts_FL*U113+Pts_FTD*V113</f>
        <v>7.9</v>
      </c>
      <c r="D113" s="7" t="s">
        <v>254</v>
      </c>
      <c r="E113" s="10" t="s">
        <v>31</v>
      </c>
      <c r="F113" s="9">
        <v>6.0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5.0</v>
      </c>
      <c r="N113" s="7">
        <v>7.0</v>
      </c>
      <c r="O113" s="7">
        <v>1.0</v>
      </c>
      <c r="P113" s="11">
        <v>0.0</v>
      </c>
      <c r="Q113" s="10">
        <v>1.0</v>
      </c>
      <c r="R113" s="7">
        <v>7.0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Darnell Mooney</v>
      </c>
      <c r="B114" s="7" t="str">
        <f>IFERROR(__xludf.DUMMYFUNCTION("INDEX(IFNA(REGEXEXTRACT(D114, ""([^ ]+)$"")))"),"ATL")</f>
        <v>ATL</v>
      </c>
      <c r="C114" s="7">
        <f>Pts_PA*G114+Pts_PC*H114+Pts_PY*I114+Pts_PTD*J114+Pts_PI*K114+Pts_P2*L114+Pts_RA*M114+Pts_RY*N114+Pts_RTD*O114+Pts_R2*P114+Pts_Res*Q114+Pts_ReY*R114+Pts_ReTD*S114+Pts_Re2*T114+Pts_FL*U114+Pts_FTD*V114</f>
        <v>10.6</v>
      </c>
      <c r="D114" s="7" t="s">
        <v>257</v>
      </c>
      <c r="E114" s="10" t="s">
        <v>424</v>
      </c>
      <c r="F114" s="9">
        <v>6.0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0.0</v>
      </c>
      <c r="N114" s="7">
        <v>0.0</v>
      </c>
      <c r="O114" s="7">
        <v>0.0</v>
      </c>
      <c r="P114" s="11">
        <v>0.0</v>
      </c>
      <c r="Q114" s="10">
        <v>8.0</v>
      </c>
      <c r="R114" s="7">
        <v>66.0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John Mundt</v>
      </c>
      <c r="B115" s="7" t="str">
        <f>IFERROR(__xludf.DUMMYFUNCTION("INDEX(IFNA(REGEXEXTRACT(D115, ""([^ ]+)$"")))"),"MIN")</f>
        <v>MIN</v>
      </c>
      <c r="C115" s="7">
        <f>Pts_PA*G115+Pts_PC*H115+Pts_PY*I115+Pts_PTD*J115+Pts_PI*K115+Pts_P2*L115+Pts_RA*M115+Pts_RY*N115+Pts_RTD*O115+Pts_R2*P115+Pts_Res*Q115+Pts_ReY*R115+Pts_ReTD*S115+Pts_Re2*T115+Pts_FL*U115+Pts_FTD*V115</f>
        <v>6.7</v>
      </c>
      <c r="D115" s="7" t="s">
        <v>260</v>
      </c>
      <c r="E115" s="10" t="s">
        <v>25</v>
      </c>
      <c r="F115" s="9">
        <v>6.0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0.0</v>
      </c>
      <c r="N115" s="7">
        <v>0.0</v>
      </c>
      <c r="O115" s="7">
        <v>0.0</v>
      </c>
      <c r="P115" s="11">
        <v>0.0</v>
      </c>
      <c r="Q115" s="10">
        <v>1.0</v>
      </c>
      <c r="R115" s="7">
        <v>2.0</v>
      </c>
      <c r="S115" s="7">
        <v>1.0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Jayden Reed</v>
      </c>
      <c r="B116" s="7" t="str">
        <f>IFERROR(__xludf.DUMMYFUNCTION("INDEX(IFNA(REGEXEXTRACT(D116, ""([^ ]+)$"")))"),"GB")</f>
        <v>GB</v>
      </c>
      <c r="C116" s="7">
        <f>Pts_PA*G116+Pts_PC*H116+Pts_PY*I116+Pts_PTD*J116+Pts_PI*K116+Pts_P2*L116+Pts_RA*M116+Pts_RY*N116+Pts_RTD*O116+Pts_R2*P116+Pts_Res*Q116+Pts_ReY*R116+Pts_ReTD*S116+Pts_Re2*T116+Pts_FL*U116+Pts_FTD*V116</f>
        <v>8.9</v>
      </c>
      <c r="D116" s="7" t="s">
        <v>26</v>
      </c>
      <c r="E116" s="8" t="s">
        <v>345</v>
      </c>
      <c r="F116" s="9">
        <v>6.0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2.0</v>
      </c>
      <c r="N116" s="7">
        <v>19.0</v>
      </c>
      <c r="O116" s="7">
        <v>0.0</v>
      </c>
      <c r="P116" s="11">
        <v>0.0</v>
      </c>
      <c r="Q116" s="10">
        <v>4.0</v>
      </c>
      <c r="R116" s="7">
        <v>50.0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Wan'Dale Robinson</v>
      </c>
      <c r="B117" s="7" t="str">
        <f>IFERROR(__xludf.DUMMYFUNCTION("INDEX(IFNA(REGEXEXTRACT(D117, ""([^ ]+)$"")))"),"NYG")</f>
        <v>NYG</v>
      </c>
      <c r="C117" s="7">
        <f>Pts_PA*G117+Pts_PC*H117+Pts_PY*I117+Pts_PTD*J117+Pts_PI*K117+Pts_P2*L117+Pts_RA*M117+Pts_RY*N117+Pts_RTD*O117+Pts_R2*P117+Pts_Res*Q117+Pts_ReY*R117+Pts_ReTD*S117+Pts_Re2*T117+Pts_FL*U117+Pts_FTD*V117</f>
        <v>9.6</v>
      </c>
      <c r="D117" s="7" t="s">
        <v>169</v>
      </c>
      <c r="E117" s="8" t="s">
        <v>85</v>
      </c>
      <c r="F117" s="9">
        <v>6.0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7.0</v>
      </c>
      <c r="R117" s="7">
        <v>61.0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Courtland Sutton</v>
      </c>
      <c r="B118" s="7" t="str">
        <f>IFERROR(__xludf.DUMMYFUNCTION("INDEX(IFNA(REGEXEXTRACT(D118, ""([^ ]+)$"")))"),"DEN")</f>
        <v>DEN</v>
      </c>
      <c r="C118" s="7">
        <f>Pts_PA*G118+Pts_PC*H118+Pts_PY*I118+Pts_PTD*J118+Pts_PI*K118+Pts_P2*L118+Pts_RA*M118+Pts_RY*N118+Pts_RTD*O118+Pts_R2*P118+Pts_Res*Q118+Pts_ReY*R118+Pts_ReTD*S118+Pts_Re2*T118+Pts_FL*U118+Pts_FTD*V118</f>
        <v>10.3</v>
      </c>
      <c r="D118" s="7" t="s">
        <v>203</v>
      </c>
      <c r="E118" s="8" t="s">
        <v>31</v>
      </c>
      <c r="F118" s="9">
        <v>6.0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7.0</v>
      </c>
      <c r="R118" s="7">
        <v>68.0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Nick Vannett</v>
      </c>
      <c r="B119" s="7" t="str">
        <f>IFERROR(__xludf.DUMMYFUNCTION("INDEX(IFNA(REGEXEXTRACT(D119, ""([^ ]+)$"")))"),"TEN")</f>
        <v>TEN</v>
      </c>
      <c r="C119" s="7">
        <f>Pts_PA*G119+Pts_PC*H119+Pts_PY*I119+Pts_PTD*J119+Pts_PI*K119+Pts_P2*L119+Pts_RA*M119+Pts_RY*N119+Pts_RTD*O119+Pts_R2*P119+Pts_Res*Q119+Pts_ReY*R119+Pts_ReTD*S119+Pts_Re2*T119+Pts_FL*U119+Pts_FTD*V119</f>
        <v>7.9</v>
      </c>
      <c r="D119" s="7" t="s">
        <v>276</v>
      </c>
      <c r="E119" s="8" t="s">
        <v>23</v>
      </c>
      <c r="F119" s="9">
        <v>6.0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0.0</v>
      </c>
      <c r="N119" s="7">
        <v>0.0</v>
      </c>
      <c r="O119" s="7">
        <v>0.0</v>
      </c>
      <c r="P119" s="11">
        <v>0.0</v>
      </c>
      <c r="Q119" s="10">
        <v>2.0</v>
      </c>
      <c r="R119" s="7">
        <v>9.0</v>
      </c>
      <c r="S119" s="7">
        <v>1.0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Christian Watson</v>
      </c>
      <c r="B120" s="7" t="str">
        <f>IFERROR(__xludf.DUMMYFUNCTION("INDEX(IFNA(REGEXEXTRACT(D120, ""([^ ]+)$"")))"),"GB")</f>
        <v>GB</v>
      </c>
      <c r="C120" s="7">
        <f>Pts_PA*G120+Pts_PC*H120+Pts_PY*I120+Pts_PTD*J120+Pts_PI*K120+Pts_P2*L120+Pts_RA*M120+Pts_RY*N120+Pts_RTD*O120+Pts_R2*P120+Pts_Res*Q120+Pts_ReY*R120+Pts_ReTD*S120+Pts_Re2*T120+Pts_FL*U120+Pts_FTD*V120</f>
        <v>7.7</v>
      </c>
      <c r="D120" s="7" t="s">
        <v>148</v>
      </c>
      <c r="E120" s="8" t="s">
        <v>345</v>
      </c>
      <c r="F120" s="9">
        <v>6.0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2.0</v>
      </c>
      <c r="R120" s="7">
        <v>67.0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Michael Wilson</v>
      </c>
      <c r="B121" s="7" t="str">
        <f>IFERROR(__xludf.DUMMYFUNCTION("INDEX(IFNA(REGEXEXTRACT(D121, ""([^ ]+)$"")))"),"ARI")</f>
        <v>ARI</v>
      </c>
      <c r="C121" s="7">
        <f>Pts_PA*G121+Pts_PC*H121+Pts_PY*I121+Pts_PTD*J121+Pts_PI*K121+Pts_P2*L121+Pts_RA*M121+Pts_RY*N121+Pts_RTD*O121+Pts_R2*P121+Pts_Res*Q121+Pts_ReY*R121+Pts_ReTD*S121+Pts_Re2*T121+Pts_FL*U121+Pts_FTD*V121</f>
        <v>10.4</v>
      </c>
      <c r="D121" s="7" t="s">
        <v>159</v>
      </c>
      <c r="E121" s="8" t="s">
        <v>422</v>
      </c>
      <c r="F121" s="9">
        <v>6.0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8.0</v>
      </c>
      <c r="R121" s="7">
        <v>64.0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De'Von Achane</v>
      </c>
      <c r="B122" s="7" t="str">
        <f>IFERROR(__xludf.DUMMYFUNCTION("INDEX(IFNA(REGEXEXTRACT(D122, ""([^ ]+)$"")))"),"MIA")</f>
        <v>MIA</v>
      </c>
      <c r="C122" s="7">
        <f>Pts_PA*G122+Pts_PC*H122+Pts_PY*I122+Pts_PTD*J122+Pts_PI*K122+Pts_P2*L122+Pts_RA*M122+Pts_RY*N122+Pts_RTD*O122+Pts_R2*P122+Pts_Res*Q122+Pts_ReY*R122+Pts_ReTD*S122+Pts_Re2*T122+Pts_FL*U122+Pts_FTD*V122</f>
        <v>7.3</v>
      </c>
      <c r="D122" s="7" t="s">
        <v>71</v>
      </c>
      <c r="E122" s="8" t="s">
        <v>112</v>
      </c>
      <c r="F122" s="9">
        <v>5.0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11.0</v>
      </c>
      <c r="N122" s="7">
        <v>30.0</v>
      </c>
      <c r="O122" s="7">
        <v>0.0</v>
      </c>
      <c r="P122" s="11">
        <v>0.0</v>
      </c>
      <c r="Q122" s="10">
        <v>3.0</v>
      </c>
      <c r="R122" s="7">
        <v>28.0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Nelson Agholor</v>
      </c>
      <c r="B123" s="7" t="str">
        <f>IFERROR(__xludf.DUMMYFUNCTION("INDEX(IFNA(REGEXEXTRACT(D123, ""([^ ]+)$"")))"),"BAL")</f>
        <v>BAL</v>
      </c>
      <c r="C123" s="7">
        <f>Pts_PA*G123+Pts_PC*H123+Pts_PY*I123+Pts_PTD*J123+Pts_PI*K123+Pts_P2*L123+Pts_RA*M123+Pts_RY*N123+Pts_RTD*O123+Pts_R2*P123+Pts_Res*Q123+Pts_ReY*R123+Pts_ReTD*S123+Pts_Re2*T123+Pts_FL*U123+Pts_FTD*V123</f>
        <v>6.1</v>
      </c>
      <c r="D123" s="7" t="s">
        <v>279</v>
      </c>
      <c r="E123" s="8" t="s">
        <v>338</v>
      </c>
      <c r="F123" s="9">
        <v>5.0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1.0</v>
      </c>
      <c r="R123" s="7">
        <v>56.0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J.K. Dobbins</v>
      </c>
      <c r="B124" s="7" t="str">
        <f>IFERROR(__xludf.DUMMYFUNCTION("INDEX(IFNA(REGEXEXTRACT(D124, ""([^ ]+)$"")))"),"LAC")</f>
        <v>LAC</v>
      </c>
      <c r="C124" s="7">
        <f>Pts_PA*G124+Pts_PC*H124+Pts_PY*I124+Pts_PTD*J124+Pts_PI*K124+Pts_P2*L124+Pts_RA*M124+Pts_RY*N124+Pts_RTD*O124+Pts_R2*P124+Pts_Res*Q124+Pts_ReY*R124+Pts_ReTD*S124+Pts_Re2*T124+Pts_FL*U124+Pts_FTD*V124</f>
        <v>6.9</v>
      </c>
      <c r="D124" s="7" t="s">
        <v>45</v>
      </c>
      <c r="E124" s="8" t="s">
        <v>425</v>
      </c>
      <c r="F124" s="9">
        <v>5.0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15.0</v>
      </c>
      <c r="N124" s="7">
        <v>44.0</v>
      </c>
      <c r="O124" s="7">
        <v>0.0</v>
      </c>
      <c r="P124" s="11">
        <v>0.0</v>
      </c>
      <c r="Q124" s="10">
        <v>3.0</v>
      </c>
      <c r="R124" s="7">
        <v>10.0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Rico Dowdle</v>
      </c>
      <c r="B125" s="7" t="str">
        <f>IFERROR(__xludf.DUMMYFUNCTION("INDEX(IFNA(REGEXEXTRACT(D125, ""([^ ]+)$"")))"),"DAL")</f>
        <v>DAL</v>
      </c>
      <c r="C125" s="7">
        <f>Pts_PA*G125+Pts_PC*H125+Pts_PY*I125+Pts_PTD*J125+Pts_PI*K125+Pts_P2*L125+Pts_RA*M125+Pts_RY*N125+Pts_RTD*O125+Pts_R2*P125+Pts_Res*Q125+Pts_ReY*R125+Pts_ReTD*S125+Pts_Re2*T125+Pts_FL*U125+Pts_FTD*V125</f>
        <v>7.1</v>
      </c>
      <c r="D125" s="7" t="s">
        <v>213</v>
      </c>
      <c r="E125" s="8" t="s">
        <v>61</v>
      </c>
      <c r="F125" s="9">
        <v>5.0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8.0</v>
      </c>
      <c r="N125" s="7">
        <v>32.0</v>
      </c>
      <c r="O125" s="7">
        <v>0.0</v>
      </c>
      <c r="P125" s="11">
        <v>0.0</v>
      </c>
      <c r="Q125" s="10">
        <v>3.0</v>
      </c>
      <c r="R125" s="7">
        <v>24.0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Justice Hill</v>
      </c>
      <c r="B126" s="7" t="str">
        <f>IFERROR(__xludf.DUMMYFUNCTION("INDEX(IFNA(REGEXEXTRACT(D126, ""([^ ]+)$"")))"),"BAL")</f>
        <v>BAL</v>
      </c>
      <c r="C126" s="7">
        <f>Pts_PA*G126+Pts_PC*H126+Pts_PY*I126+Pts_PTD*J126+Pts_PI*K126+Pts_P2*L126+Pts_RA*M126+Pts_RY*N126+Pts_RTD*O126+Pts_R2*P126+Pts_Res*Q126+Pts_ReY*R126+Pts_ReTD*S126+Pts_Re2*T126+Pts_FL*U126+Pts_FTD*V126</f>
        <v>6.4</v>
      </c>
      <c r="D126" s="7" t="s">
        <v>166</v>
      </c>
      <c r="E126" s="10" t="s">
        <v>338</v>
      </c>
      <c r="F126" s="9">
        <v>5.0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5.0</v>
      </c>
      <c r="N126" s="7">
        <v>33.0</v>
      </c>
      <c r="O126" s="7">
        <v>0.0</v>
      </c>
      <c r="P126" s="11">
        <v>0.0</v>
      </c>
      <c r="Q126" s="10">
        <v>2.0</v>
      </c>
      <c r="R126" s="7">
        <v>21.0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CeeDee Lamb</v>
      </c>
      <c r="B127" s="7" t="str">
        <f>IFERROR(__xludf.DUMMYFUNCTION("INDEX(IFNA(REGEXEXTRACT(D127, ""([^ ]+)$"")))"),"DAL")</f>
        <v>DAL</v>
      </c>
      <c r="C127" s="7">
        <f>Pts_PA*G127+Pts_PC*H127+Pts_PY*I127+Pts_PTD*J127+Pts_PI*K127+Pts_P2*L127+Pts_RA*M127+Pts_RY*N127+Pts_RTD*O127+Pts_R2*P127+Pts_Res*Q127+Pts_ReY*R127+Pts_ReTD*S127+Pts_Re2*T127+Pts_FL*U127+Pts_FTD*V127</f>
        <v>6.7</v>
      </c>
      <c r="D127" s="7" t="s">
        <v>134</v>
      </c>
      <c r="E127" s="8" t="s">
        <v>61</v>
      </c>
      <c r="F127" s="9">
        <v>5.0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0.0</v>
      </c>
      <c r="N127" s="7">
        <v>0.0</v>
      </c>
      <c r="O127" s="7">
        <v>0.0</v>
      </c>
      <c r="P127" s="11">
        <v>0.0</v>
      </c>
      <c r="Q127" s="10">
        <v>4.0</v>
      </c>
      <c r="R127" s="7">
        <v>67.0</v>
      </c>
      <c r="S127" s="7">
        <v>0.0</v>
      </c>
      <c r="T127" s="11">
        <v>0.0</v>
      </c>
      <c r="U127" s="10">
        <v>1.0</v>
      </c>
      <c r="V127" s="11">
        <v>0.0</v>
      </c>
    </row>
    <row r="128">
      <c r="A128" s="7" t="str">
        <f t="shared" si="1"/>
        <v>George Pickens</v>
      </c>
      <c r="B128" s="7" t="str">
        <f>IFERROR(__xludf.DUMMYFUNCTION("INDEX(IFNA(REGEXEXTRACT(D128, ""([^ ]+)$"")))"),"PIT")</f>
        <v>PIT</v>
      </c>
      <c r="C128" s="7">
        <f>Pts_PA*G128+Pts_PC*H128+Pts_PY*I128+Pts_PTD*J128+Pts_PI*K128+Pts_P2*L128+Pts_RA*M128+Pts_RY*N128+Pts_RTD*O128+Pts_R2*P128+Pts_Res*Q128+Pts_ReY*R128+Pts_ReTD*S128+Pts_Re2*T128+Pts_FL*U128+Pts_FTD*V128</f>
        <v>8.2</v>
      </c>
      <c r="D128" s="7" t="s">
        <v>136</v>
      </c>
      <c r="E128" s="8" t="s">
        <v>361</v>
      </c>
      <c r="F128" s="9">
        <v>5.0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0.0</v>
      </c>
      <c r="N128" s="7">
        <v>0.0</v>
      </c>
      <c r="O128" s="7">
        <v>0.0</v>
      </c>
      <c r="P128" s="11">
        <v>0.0</v>
      </c>
      <c r="Q128" s="10">
        <v>5.0</v>
      </c>
      <c r="R128" s="7">
        <v>57.0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Kyle Pitts</v>
      </c>
      <c r="B129" s="7" t="str">
        <f>IFERROR(__xludf.DUMMYFUNCTION("INDEX(IFNA(REGEXEXTRACT(D129, ""([^ ]+)$"")))"),"ATL")</f>
        <v>ATL</v>
      </c>
      <c r="C129" s="7">
        <f>Pts_PA*G129+Pts_PC*H129+Pts_PY*I129+Pts_PTD*J129+Pts_PI*K129+Pts_P2*L129+Pts_RA*M129+Pts_RY*N129+Pts_RTD*O129+Pts_R2*P129+Pts_Res*Q129+Pts_ReY*R129+Pts_ReTD*S129+Pts_Re2*T129+Pts_FL*U129+Pts_FTD*V129</f>
        <v>6.9</v>
      </c>
      <c r="D129" s="7" t="s">
        <v>137</v>
      </c>
      <c r="E129" s="8" t="s">
        <v>424</v>
      </c>
      <c r="F129" s="9">
        <v>5.0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2.0</v>
      </c>
      <c r="R129" s="7">
        <v>59.0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Tyjae Spears</v>
      </c>
      <c r="B130" s="7" t="str">
        <f>IFERROR(__xludf.DUMMYFUNCTION("INDEX(IFNA(REGEXEXTRACT(D130, ""([^ ]+)$"")))"),"TEN")</f>
        <v>TEN</v>
      </c>
      <c r="C130" s="7">
        <f>Pts_PA*G130+Pts_PC*H130+Pts_PY*I130+Pts_PTD*J130+Pts_PI*K130+Pts_P2*L130+Pts_RA*M130+Pts_RY*N130+Pts_RTD*O130+Pts_R2*P130+Pts_Res*Q130+Pts_ReY*R130+Pts_ReTD*S130+Pts_Re2*T130+Pts_FL*U130+Pts_FTD*V130</f>
        <v>8.1</v>
      </c>
      <c r="D130" s="7" t="s">
        <v>201</v>
      </c>
      <c r="E130" s="8" t="s">
        <v>23</v>
      </c>
      <c r="F130" s="9">
        <v>5.0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2.0</v>
      </c>
      <c r="N130" s="7">
        <v>7.0</v>
      </c>
      <c r="O130" s="7">
        <v>0.0</v>
      </c>
      <c r="P130" s="11">
        <v>0.0</v>
      </c>
      <c r="Q130" s="10">
        <v>4.0</v>
      </c>
      <c r="R130" s="7">
        <v>54.0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Davante Adams</v>
      </c>
      <c r="B131" s="7" t="str">
        <f>IFERROR(__xludf.DUMMYFUNCTION("INDEX(IFNA(REGEXEXTRACT(D131, ""([^ ]+)$"")))"),"NYJ")</f>
        <v>NYJ</v>
      </c>
      <c r="C131" s="7">
        <f>Pts_PA*G131+Pts_PC*H131+Pts_PY*I131+Pts_PTD*J131+Pts_PI*K131+Pts_P2*L131+Pts_RA*M131+Pts_RY*N131+Pts_RTD*O131+Pts_R2*P131+Pts_Res*Q131+Pts_ReY*R131+Pts_ReTD*S131+Pts_Re2*T131+Pts_FL*U131+Pts_FTD*V131</f>
        <v>6</v>
      </c>
      <c r="D131" s="7" t="s">
        <v>160</v>
      </c>
      <c r="E131" s="8" t="s">
        <v>420</v>
      </c>
      <c r="F131" s="9">
        <v>4.0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4.0</v>
      </c>
      <c r="R131" s="7">
        <v>40.0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Brandon Aiyuk</v>
      </c>
      <c r="B132" s="7" t="str">
        <f>IFERROR(__xludf.DUMMYFUNCTION("INDEX(IFNA(REGEXEXTRACT(D132, ""([^ ]+)$"")))"),"SF")</f>
        <v>SF</v>
      </c>
      <c r="C132" s="7">
        <f>Pts_PA*G132+Pts_PC*H132+Pts_PY*I132+Pts_PTD*J132+Pts_PI*K132+Pts_P2*L132+Pts_RA*M132+Pts_RY*N132+Pts_RTD*O132+Pts_R2*P132+Pts_Res*Q132+Pts_ReY*R132+Pts_ReTD*S132+Pts_Re2*T132+Pts_FL*U132+Pts_FTD*V132</f>
        <v>7.3</v>
      </c>
      <c r="D132" s="7" t="s">
        <v>206</v>
      </c>
      <c r="E132" s="8" t="s">
        <v>419</v>
      </c>
      <c r="F132" s="9">
        <v>4.0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5.0</v>
      </c>
      <c r="R132" s="7">
        <v>48.0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Brock Bowers</v>
      </c>
      <c r="B133" s="7" t="str">
        <f>IFERROR(__xludf.DUMMYFUNCTION("INDEX(IFNA(REGEXEXTRACT(D133, ""([^ ]+)$"")))"),"LV")</f>
        <v>LV</v>
      </c>
      <c r="C133" s="7">
        <f>Pts_PA*G133+Pts_PC*H133+Pts_PY*I133+Pts_PTD*J133+Pts_PI*K133+Pts_P2*L133+Pts_RA*M133+Pts_RY*N133+Pts_RTD*O133+Pts_R2*P133+Pts_Res*Q133+Pts_ReY*R133+Pts_ReTD*S133+Pts_Re2*T133+Pts_FL*U133+Pts_FTD*V133</f>
        <v>5.6</v>
      </c>
      <c r="D133" s="7" t="s">
        <v>162</v>
      </c>
      <c r="E133" s="10" t="s">
        <v>29</v>
      </c>
      <c r="F133" s="9">
        <v>4.0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0.0</v>
      </c>
      <c r="N133" s="7">
        <v>0.0</v>
      </c>
      <c r="O133" s="7">
        <v>0.0</v>
      </c>
      <c r="P133" s="11">
        <v>0.0</v>
      </c>
      <c r="Q133" s="10">
        <v>3.0</v>
      </c>
      <c r="R133" s="7">
        <v>41.0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Mike Gesicki</v>
      </c>
      <c r="B134" s="7" t="str">
        <f>IFERROR(__xludf.DUMMYFUNCTION("INDEX(IFNA(REGEXEXTRACT(D134, ""([^ ]+)$"")))"),"CIN")</f>
        <v>CIN</v>
      </c>
      <c r="C134" s="7">
        <f>Pts_PA*G134+Pts_PC*H134+Pts_PY*I134+Pts_PTD*J134+Pts_PI*K134+Pts_P2*L134+Pts_RA*M134+Pts_RY*N134+Pts_RTD*O134+Pts_R2*P134+Pts_Res*Q134+Pts_ReY*R134+Pts_ReTD*S134+Pts_Re2*T134+Pts_FL*U134+Pts_FTD*V134</f>
        <v>6.7</v>
      </c>
      <c r="D134" s="7" t="s">
        <v>242</v>
      </c>
      <c r="E134" s="10" t="s">
        <v>19</v>
      </c>
      <c r="F134" s="9">
        <v>4.0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4.0</v>
      </c>
      <c r="R134" s="7">
        <v>47.0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Kylen Granson</v>
      </c>
      <c r="B135" s="7" t="str">
        <f>IFERROR(__xludf.DUMMYFUNCTION("INDEX(IFNA(REGEXEXTRACT(D135, ""([^ ]+)$"")))"),"IND")</f>
        <v>IND</v>
      </c>
      <c r="C135" s="7">
        <f>Pts_PA*G135+Pts_PC*H135+Pts_PY*I135+Pts_PTD*J135+Pts_PI*K135+Pts_P2*L135+Pts_RA*M135+Pts_RY*N135+Pts_RTD*O135+Pts_R2*P135+Pts_Res*Q135+Pts_ReY*R135+Pts_ReTD*S135+Pts_Re2*T135+Pts_FL*U135+Pts_FTD*V135</f>
        <v>4.5</v>
      </c>
      <c r="D135" s="7" t="s">
        <v>405</v>
      </c>
      <c r="E135" s="8" t="s">
        <v>343</v>
      </c>
      <c r="F135" s="9">
        <v>4.0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1.0</v>
      </c>
      <c r="R135" s="7">
        <v>40.0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Tyreek Hill</v>
      </c>
      <c r="B136" s="7" t="str">
        <f>IFERROR(__xludf.DUMMYFUNCTION("INDEX(IFNA(REGEXEXTRACT(D136, ""([^ ]+)$"")))"),"MIA")</f>
        <v>MIA</v>
      </c>
      <c r="C136" s="7">
        <f>Pts_PA*G136+Pts_PC*H136+Pts_PY*I136+Pts_PTD*J136+Pts_PI*K136+Pts_P2*L136+Pts_RA*M136+Pts_RY*N136+Pts_RTD*O136+Pts_R2*P136+Pts_Res*Q136+Pts_ReY*R136+Pts_ReTD*S136+Pts_Re2*T136+Pts_FL*U136+Pts_FTD*V136</f>
        <v>5.5</v>
      </c>
      <c r="D136" s="7" t="s">
        <v>47</v>
      </c>
      <c r="E136" s="10" t="s">
        <v>112</v>
      </c>
      <c r="F136" s="9">
        <v>4.0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3.0</v>
      </c>
      <c r="R136" s="7">
        <v>40.0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Josh Jacobs</v>
      </c>
      <c r="B137" s="7" t="str">
        <f>IFERROR(__xludf.DUMMYFUNCTION("INDEX(IFNA(REGEXEXTRACT(D137, ""([^ ]+)$"")))"),"GB")</f>
        <v>GB</v>
      </c>
      <c r="C137" s="7">
        <f>Pts_PA*G137+Pts_PC*H137+Pts_PY*I137+Pts_PTD*J137+Pts_PI*K137+Pts_P2*L137+Pts_RA*M137+Pts_RY*N137+Pts_RTD*O137+Pts_R2*P137+Pts_Res*Q137+Pts_ReY*R137+Pts_ReTD*S137+Pts_Re2*T137+Pts_FL*U137+Pts_FTD*V137</f>
        <v>5.3</v>
      </c>
      <c r="D137" s="7" t="s">
        <v>109</v>
      </c>
      <c r="E137" s="8" t="s">
        <v>345</v>
      </c>
      <c r="F137" s="9">
        <v>4.0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14.0</v>
      </c>
      <c r="N137" s="7">
        <v>43.0</v>
      </c>
      <c r="O137" s="7">
        <v>0.0</v>
      </c>
      <c r="P137" s="11">
        <v>0.0</v>
      </c>
      <c r="Q137" s="10">
        <v>1.0</v>
      </c>
      <c r="R137" s="7">
        <v>5.0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Jerry Jeudy</v>
      </c>
      <c r="B138" s="7" t="str">
        <f>IFERROR(__xludf.DUMMYFUNCTION("INDEX(IFNA(REGEXEXTRACT(D138, ""([^ ]+)$"")))"),"CLE")</f>
        <v>CLE</v>
      </c>
      <c r="C138" s="7">
        <f>Pts_PA*G138+Pts_PC*H138+Pts_PY*I138+Pts_PTD*J138+Pts_PI*K138+Pts_P2*L138+Pts_RA*M138+Pts_RY*N138+Pts_RTD*O138+Pts_R2*P138+Pts_Res*Q138+Pts_ReY*R138+Pts_ReTD*S138+Pts_Re2*T138+Pts_FL*U138+Pts_FTD*V138</f>
        <v>6.7</v>
      </c>
      <c r="D138" s="7" t="s">
        <v>132</v>
      </c>
      <c r="E138" s="10" t="s">
        <v>354</v>
      </c>
      <c r="F138" s="9">
        <v>4.0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4.0</v>
      </c>
      <c r="R138" s="7">
        <v>27.0</v>
      </c>
      <c r="S138" s="7">
        <v>0.0</v>
      </c>
      <c r="T138" s="11">
        <v>1.0</v>
      </c>
      <c r="U138" s="10">
        <v>0.0</v>
      </c>
      <c r="V138" s="11">
        <v>0.0</v>
      </c>
    </row>
    <row r="139">
      <c r="A139" s="7" t="str">
        <f t="shared" si="1"/>
        <v>Xavier Legette</v>
      </c>
      <c r="B139" s="7" t="str">
        <f>IFERROR(__xludf.DUMMYFUNCTION("INDEX(IFNA(REGEXEXTRACT(D139, ""([^ ]+)$"")))"),"CAR")</f>
        <v>CAR</v>
      </c>
      <c r="C139" s="7">
        <f>Pts_PA*G139+Pts_PC*H139+Pts_PY*I139+Pts_PTD*J139+Pts_PI*K139+Pts_P2*L139+Pts_RA*M139+Pts_RY*N139+Pts_RTD*O139+Pts_R2*P139+Pts_Res*Q139+Pts_ReY*R139+Pts_ReTD*S139+Pts_Re2*T139+Pts_FL*U139+Pts_FTD*V139</f>
        <v>5.2</v>
      </c>
      <c r="D139" s="7" t="s">
        <v>196</v>
      </c>
      <c r="E139" s="10" t="s">
        <v>420</v>
      </c>
      <c r="F139" s="9">
        <v>4.0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2.0</v>
      </c>
      <c r="R139" s="7">
        <v>42.0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Tyler Lockett</v>
      </c>
      <c r="B140" s="7" t="str">
        <f>IFERROR(__xludf.DUMMYFUNCTION("INDEX(IFNA(REGEXEXTRACT(D140, ""([^ ]+)$"")))"),"SEA")</f>
        <v>SEA</v>
      </c>
      <c r="C140" s="7">
        <f>Pts_PA*G140+Pts_PC*H140+Pts_PY*I140+Pts_PTD*J140+Pts_PI*K140+Pts_P2*L140+Pts_RA*M140+Pts_RY*N140+Pts_RTD*O140+Pts_R2*P140+Pts_Res*Q140+Pts_ReY*R140+Pts_ReTD*S140+Pts_Re2*T140+Pts_FL*U140+Pts_FTD*V140</f>
        <v>7.1</v>
      </c>
      <c r="D140" s="7" t="s">
        <v>145</v>
      </c>
      <c r="E140" s="8" t="s">
        <v>421</v>
      </c>
      <c r="F140" s="9">
        <v>4.0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5.0</v>
      </c>
      <c r="R140" s="7">
        <v>46.0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Hunter Luepke</v>
      </c>
      <c r="B141" s="7" t="str">
        <f>IFERROR(__xludf.DUMMYFUNCTION("INDEX(IFNA(REGEXEXTRACT(D141, ""([^ ]+)$"")))"),"DAL")</f>
        <v>DAL</v>
      </c>
      <c r="C141" s="7">
        <f>Pts_PA*G141+Pts_PC*H141+Pts_PY*I141+Pts_PTD*J141+Pts_PI*K141+Pts_P2*L141+Pts_RA*M141+Pts_RY*N141+Pts_RTD*O141+Pts_R2*P141+Pts_Res*Q141+Pts_ReY*R141+Pts_ReTD*S141+Pts_Re2*T141+Pts_FL*U141+Pts_FTD*V141</f>
        <v>5.1</v>
      </c>
      <c r="D141" s="7" t="s">
        <v>252</v>
      </c>
      <c r="E141" s="8" t="s">
        <v>61</v>
      </c>
      <c r="F141" s="9">
        <v>4.0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0.0</v>
      </c>
      <c r="N141" s="7">
        <v>0.0</v>
      </c>
      <c r="O141" s="7">
        <v>0.0</v>
      </c>
      <c r="P141" s="11">
        <v>0.0</v>
      </c>
      <c r="Q141" s="10">
        <v>2.0</v>
      </c>
      <c r="R141" s="7">
        <v>41.0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Luke McCaffrey</v>
      </c>
      <c r="B142" s="7" t="str">
        <f>IFERROR(__xludf.DUMMYFUNCTION("INDEX(IFNA(REGEXEXTRACT(D142, ""([^ ]+)$"")))"),"WAS")</f>
        <v>WAS</v>
      </c>
      <c r="C142" s="7">
        <f>Pts_PA*G142+Pts_PC*H142+Pts_PY*I142+Pts_PTD*J142+Pts_PI*K142+Pts_P2*L142+Pts_RA*M142+Pts_RY*N142+Pts_RTD*O142+Pts_R2*P142+Pts_Res*Q142+Pts_ReY*R142+Pts_ReTD*S142+Pts_Re2*T142+Pts_FL*U142+Pts_FTD*V142</f>
        <v>5.9</v>
      </c>
      <c r="D142" s="7" t="s">
        <v>253</v>
      </c>
      <c r="E142" s="8" t="s">
        <v>59</v>
      </c>
      <c r="F142" s="9">
        <v>4.0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0.0</v>
      </c>
      <c r="N142" s="7">
        <v>0.0</v>
      </c>
      <c r="O142" s="7">
        <v>0.0</v>
      </c>
      <c r="P142" s="11">
        <v>0.0</v>
      </c>
      <c r="Q142" s="10">
        <v>3.0</v>
      </c>
      <c r="R142" s="7">
        <v>44.0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Ladd McConkey</v>
      </c>
      <c r="B143" s="7" t="str">
        <f>IFERROR(__xludf.DUMMYFUNCTION("INDEX(IFNA(REGEXEXTRACT(D143, ""([^ ]+)$"")))"),"LAC")</f>
        <v>LAC</v>
      </c>
      <c r="C143" s="7">
        <f>Pts_PA*G143+Pts_PC*H143+Pts_PY*I143+Pts_PTD*J143+Pts_PI*K143+Pts_P2*L143+Pts_RA*M143+Pts_RY*N143+Pts_RTD*O143+Pts_R2*P143+Pts_Res*Q143+Pts_ReY*R143+Pts_ReTD*S143+Pts_Re2*T143+Pts_FL*U143+Pts_FTD*V143</f>
        <v>5.9</v>
      </c>
      <c r="D143" s="7" t="s">
        <v>126</v>
      </c>
      <c r="E143" s="8" t="s">
        <v>425</v>
      </c>
      <c r="F143" s="9">
        <v>4.0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0.0</v>
      </c>
      <c r="N143" s="7">
        <v>0.0</v>
      </c>
      <c r="O143" s="7">
        <v>0.0</v>
      </c>
      <c r="P143" s="11">
        <v>0.0</v>
      </c>
      <c r="Q143" s="10">
        <v>3.0</v>
      </c>
      <c r="R143" s="7">
        <v>44.0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Cordarrelle Patterson</v>
      </c>
      <c r="B144" s="7" t="str">
        <f>IFERROR(__xludf.DUMMYFUNCTION("INDEX(IFNA(REGEXEXTRACT(D144, ""([^ ]+)$"")))"),"PIT")</f>
        <v>PIT</v>
      </c>
      <c r="C144" s="7">
        <f>Pts_PA*G144+Pts_PC*H144+Pts_PY*I144+Pts_PTD*J144+Pts_PI*K144+Pts_P2*L144+Pts_RA*M144+Pts_RY*N144+Pts_RTD*O144+Pts_R2*P144+Pts_Res*Q144+Pts_ReY*R144+Pts_ReTD*S144+Pts_Re2*T144+Pts_FL*U144+Pts_FTD*V144</f>
        <v>6.3</v>
      </c>
      <c r="D144" s="7" t="s">
        <v>265</v>
      </c>
      <c r="E144" s="8" t="s">
        <v>361</v>
      </c>
      <c r="F144" s="9">
        <v>4.0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4.0</v>
      </c>
      <c r="N144" s="7">
        <v>33.0</v>
      </c>
      <c r="O144" s="7">
        <v>0.0</v>
      </c>
      <c r="P144" s="11">
        <v>0.0</v>
      </c>
      <c r="Q144" s="10">
        <v>3.0</v>
      </c>
      <c r="R144" s="7">
        <v>15.0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Alec Pierce</v>
      </c>
      <c r="B145" s="7" t="str">
        <f>IFERROR(__xludf.DUMMYFUNCTION("INDEX(IFNA(REGEXEXTRACT(D145, ""([^ ]+)$"")))"),"IND")</f>
        <v>IND</v>
      </c>
      <c r="C145" s="7">
        <f>Pts_PA*G145+Pts_PC*H145+Pts_PY*I145+Pts_PTD*J145+Pts_PI*K145+Pts_P2*L145+Pts_RA*M145+Pts_RY*N145+Pts_RTD*O145+Pts_R2*P145+Pts_Res*Q145+Pts_ReY*R145+Pts_ReTD*S145+Pts_Re2*T145+Pts_FL*U145+Pts_FTD*V145</f>
        <v>4.9</v>
      </c>
      <c r="D145" s="7" t="s">
        <v>57</v>
      </c>
      <c r="E145" s="10" t="s">
        <v>343</v>
      </c>
      <c r="F145" s="9">
        <v>4.0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1.0</v>
      </c>
      <c r="R145" s="7">
        <v>44.0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Anthony Richardson</v>
      </c>
      <c r="B146" s="7" t="str">
        <f>IFERROR(__xludf.DUMMYFUNCTION("INDEX(IFNA(REGEXEXTRACT(D146, ""([^ ]+)$"")))"),"IND")</f>
        <v>IND</v>
      </c>
      <c r="C146" s="7">
        <f>Pts_PA*G146+Pts_PC*H146+Pts_PY*I146+Pts_PTD*J146+Pts_PI*K146+Pts_P2*L146+Pts_RA*M146+Pts_RY*N146+Pts_RTD*O146+Pts_R2*P146+Pts_Res*Q146+Pts_ReY*R146+Pts_ReTD*S146+Pts_Re2*T146+Pts_FL*U146+Pts_FTD*V146</f>
        <v>5.08</v>
      </c>
      <c r="D146" s="7" t="s">
        <v>24</v>
      </c>
      <c r="E146" s="10" t="s">
        <v>343</v>
      </c>
      <c r="F146" s="9">
        <v>4.0</v>
      </c>
      <c r="G146" s="10">
        <v>20.0</v>
      </c>
      <c r="H146" s="7">
        <v>10.0</v>
      </c>
      <c r="I146" s="7">
        <v>167.0</v>
      </c>
      <c r="J146" s="7">
        <v>0.0</v>
      </c>
      <c r="K146" s="7">
        <v>2.0</v>
      </c>
      <c r="L146" s="11">
        <v>0.0</v>
      </c>
      <c r="M146" s="10">
        <v>8.0</v>
      </c>
      <c r="N146" s="7">
        <v>24.0</v>
      </c>
      <c r="O146" s="7">
        <v>0.0</v>
      </c>
      <c r="P146" s="11">
        <v>0.0</v>
      </c>
      <c r="Q146" s="10">
        <v>0.0</v>
      </c>
      <c r="R146" s="7">
        <v>0.0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Eric Saubert</v>
      </c>
      <c r="B147" s="7" t="str">
        <f>IFERROR(__xludf.DUMMYFUNCTION("INDEX(IFNA(REGEXEXTRACT(D147, ""([^ ]+)$"")))"),"SF")</f>
        <v>SF</v>
      </c>
      <c r="C147" s="7">
        <f>Pts_PA*G147+Pts_PC*H147+Pts_PY*I147+Pts_PTD*J147+Pts_PI*K147+Pts_P2*L147+Pts_RA*M147+Pts_RY*N147+Pts_RTD*O147+Pts_R2*P147+Pts_Res*Q147+Pts_ReY*R147+Pts_ReTD*S147+Pts_Re2*T147+Pts_FL*U147+Pts_FTD*V147</f>
        <v>5.1</v>
      </c>
      <c r="D147" s="7" t="s">
        <v>379</v>
      </c>
      <c r="E147" s="8" t="s">
        <v>419</v>
      </c>
      <c r="F147" s="9">
        <v>4.0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2.0</v>
      </c>
      <c r="R147" s="7">
        <v>41.0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D'Andre Swift</v>
      </c>
      <c r="B148" s="7" t="str">
        <f>IFERROR(__xludf.DUMMYFUNCTION("INDEX(IFNA(REGEXEXTRACT(D148, ""([^ ]+)$"")))"),"CHI")</f>
        <v>CHI</v>
      </c>
      <c r="C148" s="7">
        <f>Pts_PA*G148+Pts_PC*H148+Pts_PY*I148+Pts_PTD*J148+Pts_PI*K148+Pts_P2*L148+Pts_RA*M148+Pts_RY*N148+Pts_RTD*O148+Pts_R2*P148+Pts_Res*Q148+Pts_ReY*R148+Pts_ReTD*S148+Pts_Re2*T148+Pts_FL*U148+Pts_FTD*V148</f>
        <v>5.2</v>
      </c>
      <c r="D148" s="7" t="s">
        <v>170</v>
      </c>
      <c r="E148" s="10" t="s">
        <v>35</v>
      </c>
      <c r="F148" s="9">
        <v>4.0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13.0</v>
      </c>
      <c r="N148" s="7">
        <v>20.0</v>
      </c>
      <c r="O148" s="7">
        <v>0.0</v>
      </c>
      <c r="P148" s="11">
        <v>0.0</v>
      </c>
      <c r="Q148" s="10">
        <v>2.0</v>
      </c>
      <c r="R148" s="7">
        <v>22.0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Brian Thomas</v>
      </c>
      <c r="B149" s="7" t="str">
        <f>IFERROR(__xludf.DUMMYFUNCTION("INDEX(IFNA(REGEXEXTRACT(D149, ""([^ ]+)$"")))"),"JAX")</f>
        <v>JAX</v>
      </c>
      <c r="C149" s="7">
        <f>Pts_PA*G149+Pts_PC*H149+Pts_PY*I149+Pts_PTD*J149+Pts_PI*K149+Pts_P2*L149+Pts_RA*M149+Pts_RY*N149+Pts_RTD*O149+Pts_R2*P149+Pts_Res*Q149+Pts_ReY*R149+Pts_ReTD*S149+Pts_Re2*T149+Pts_FL*U149+Pts_FTD*V149</f>
        <v>7.3</v>
      </c>
      <c r="D149" s="7" t="s">
        <v>120</v>
      </c>
      <c r="E149" s="8" t="s">
        <v>65</v>
      </c>
      <c r="F149" s="9">
        <v>4.0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5.0</v>
      </c>
      <c r="R149" s="7">
        <v>48.0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Skylar Thompson</v>
      </c>
      <c r="B150" s="7" t="str">
        <f>IFERROR(__xludf.DUMMYFUNCTION("INDEX(IFNA(REGEXEXTRACT(D150, ""([^ ]+)$"")))"),"MIA")</f>
        <v>MIA</v>
      </c>
      <c r="C150" s="7">
        <f>Pts_PA*G150+Pts_PC*H150+Pts_PY*I150+Pts_PTD*J150+Pts_PI*K150+Pts_P2*L150+Pts_RA*M150+Pts_RY*N150+Pts_RTD*O150+Pts_R2*P150+Pts_Res*Q150+Pts_ReY*R150+Pts_ReTD*S150+Pts_Re2*T150+Pts_FL*U150+Pts_FTD*V150</f>
        <v>4.28</v>
      </c>
      <c r="D150" s="7" t="s">
        <v>371</v>
      </c>
      <c r="E150" s="8" t="s">
        <v>112</v>
      </c>
      <c r="F150" s="9">
        <v>4.0</v>
      </c>
      <c r="G150" s="10">
        <v>19.0</v>
      </c>
      <c r="H150" s="7">
        <v>13.0</v>
      </c>
      <c r="I150" s="7">
        <v>107.0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0.0</v>
      </c>
      <c r="R150" s="7">
        <v>0.0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Josh Whyle</v>
      </c>
      <c r="B151" s="7" t="str">
        <f>IFERROR(__xludf.DUMMYFUNCTION("INDEX(IFNA(REGEXEXTRACT(D151, ""([^ ]+)$"")))"),"TEN")</f>
        <v>TEN</v>
      </c>
      <c r="C151" s="7">
        <f>Pts_PA*G151+Pts_PC*H151+Pts_PY*I151+Pts_PTD*J151+Pts_PI*K151+Pts_P2*L151+Pts_RA*M151+Pts_RY*N151+Pts_RTD*O151+Pts_R2*P151+Pts_Res*Q151+Pts_ReY*R151+Pts_ReTD*S151+Pts_Re2*T151+Pts_FL*U151+Pts_FTD*V151</f>
        <v>6.3</v>
      </c>
      <c r="D151" s="7" t="s">
        <v>396</v>
      </c>
      <c r="E151" s="10" t="s">
        <v>23</v>
      </c>
      <c r="F151" s="9">
        <v>4.0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0.0</v>
      </c>
      <c r="N151" s="7">
        <v>0.0</v>
      </c>
      <c r="O151" s="7">
        <v>0.0</v>
      </c>
      <c r="P151" s="11">
        <v>0.0</v>
      </c>
      <c r="Q151" s="10">
        <v>4.0</v>
      </c>
      <c r="R151" s="7">
        <v>43.0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Tyler Allgeier</v>
      </c>
      <c r="B152" s="7" t="str">
        <f>IFERROR(__xludf.DUMMYFUNCTION("INDEX(IFNA(REGEXEXTRACT(D152, ""([^ ]+)$"")))"),"ATL")</f>
        <v>ATL</v>
      </c>
      <c r="C152" s="7">
        <f>Pts_PA*G152+Pts_PC*H152+Pts_PY*I152+Pts_PTD*J152+Pts_PI*K152+Pts_P2*L152+Pts_RA*M152+Pts_RY*N152+Pts_RTD*O152+Pts_R2*P152+Pts_Res*Q152+Pts_ReY*R152+Pts_ReTD*S152+Pts_Re2*T152+Pts_FL*U152+Pts_FTD*V152</f>
        <v>3.2</v>
      </c>
      <c r="D152" s="7" t="s">
        <v>209</v>
      </c>
      <c r="E152" s="10" t="s">
        <v>424</v>
      </c>
      <c r="F152" s="9">
        <v>3.0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7.0</v>
      </c>
      <c r="N152" s="7">
        <v>32.0</v>
      </c>
      <c r="O152" s="7">
        <v>0.0</v>
      </c>
      <c r="P152" s="11">
        <v>0.0</v>
      </c>
      <c r="Q152" s="10">
        <v>0.0</v>
      </c>
      <c r="R152" s="7">
        <v>0.0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Tyler Boyd</v>
      </c>
      <c r="B153" s="7" t="str">
        <f>IFERROR(__xludf.DUMMYFUNCTION("INDEX(IFNA(REGEXEXTRACT(D153, ""([^ ]+)$"")))"),"TEN")</f>
        <v>TEN</v>
      </c>
      <c r="C153" s="7">
        <f>Pts_PA*G153+Pts_PC*H153+Pts_PY*I153+Pts_PTD*J153+Pts_PI*K153+Pts_P2*L153+Pts_RA*M153+Pts_RY*N153+Pts_RTD*O153+Pts_R2*P153+Pts_Res*Q153+Pts_ReY*R153+Pts_ReTD*S153+Pts_Re2*T153+Pts_FL*U153+Pts_FTD*V153</f>
        <v>4.8</v>
      </c>
      <c r="D153" s="7" t="s">
        <v>231</v>
      </c>
      <c r="E153" s="8" t="s">
        <v>23</v>
      </c>
      <c r="F153" s="9">
        <v>3.0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0.0</v>
      </c>
      <c r="N153" s="7">
        <v>0.0</v>
      </c>
      <c r="O153" s="7">
        <v>0.0</v>
      </c>
      <c r="P153" s="11">
        <v>0.0</v>
      </c>
      <c r="Q153" s="10">
        <v>3.0</v>
      </c>
      <c r="R153" s="7">
        <v>33.0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Tim Boyle</v>
      </c>
      <c r="B154" s="7" t="str">
        <f>IFERROR(__xludf.DUMMYFUNCTION("INDEX(IFNA(REGEXEXTRACT(D154, ""([^ ]+)$"")))"),"NYG")</f>
        <v>NYG</v>
      </c>
      <c r="C154" s="7">
        <f>Pts_PA*G154+Pts_PC*H154+Pts_PY*I154+Pts_PTD*J154+Pts_PI*K154+Pts_P2*L154+Pts_RA*M154+Pts_RY*N154+Pts_RTD*O154+Pts_R2*P154+Pts_Res*Q154+Pts_ReY*R154+Pts_ReTD*S154+Pts_Re2*T154+Pts_FL*U154+Pts_FTD*V154</f>
        <v>3.76</v>
      </c>
      <c r="D154" s="7" t="s">
        <v>430</v>
      </c>
      <c r="E154" s="8" t="s">
        <v>112</v>
      </c>
      <c r="F154" s="9">
        <v>3.0</v>
      </c>
      <c r="G154" s="10">
        <v>13.0</v>
      </c>
      <c r="H154" s="7">
        <v>7.0</v>
      </c>
      <c r="I154" s="7">
        <v>79.0</v>
      </c>
      <c r="J154" s="7">
        <v>0.0</v>
      </c>
      <c r="K154" s="7">
        <v>0.0</v>
      </c>
      <c r="L154" s="11">
        <v>0.0</v>
      </c>
      <c r="M154" s="10">
        <v>1.0</v>
      </c>
      <c r="N154" s="7">
        <v>6.0</v>
      </c>
      <c r="O154" s="7">
        <v>0.0</v>
      </c>
      <c r="P154" s="11">
        <v>0.0</v>
      </c>
      <c r="Q154" s="10">
        <v>0.0</v>
      </c>
      <c r="R154" s="7">
        <v>0.0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Jacoby Brissett</v>
      </c>
      <c r="B155" s="7" t="str">
        <f>IFERROR(__xludf.DUMMYFUNCTION("INDEX(IFNA(REGEXEXTRACT(D155, ""([^ ]+)$"")))"),"NE")</f>
        <v>NE</v>
      </c>
      <c r="C155" s="7">
        <f>Pts_PA*G155+Pts_PC*H155+Pts_PY*I155+Pts_PTD*J155+Pts_PI*K155+Pts_P2*L155+Pts_RA*M155+Pts_RY*N155+Pts_RTD*O155+Pts_R2*P155+Pts_Res*Q155+Pts_ReY*R155+Pts_ReTD*S155+Pts_Re2*T155+Pts_FL*U155+Pts_FTD*V155</f>
        <v>3.92</v>
      </c>
      <c r="D155" s="7" t="s">
        <v>140</v>
      </c>
      <c r="E155" s="10" t="s">
        <v>428</v>
      </c>
      <c r="F155" s="9">
        <v>3.0</v>
      </c>
      <c r="G155" s="10">
        <v>18.0</v>
      </c>
      <c r="H155" s="7">
        <v>12.0</v>
      </c>
      <c r="I155" s="7">
        <v>98.0</v>
      </c>
      <c r="J155" s="7">
        <v>0.0</v>
      </c>
      <c r="K155" s="7">
        <v>0.0</v>
      </c>
      <c r="L155" s="11">
        <v>0.0</v>
      </c>
      <c r="M155" s="10">
        <v>0.0</v>
      </c>
      <c r="N155" s="7">
        <v>0.0</v>
      </c>
      <c r="O155" s="7">
        <v>0.0</v>
      </c>
      <c r="P155" s="11">
        <v>0.0</v>
      </c>
      <c r="Q155" s="10">
        <v>0.0</v>
      </c>
      <c r="R155" s="7">
        <v>0.0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Greg Dortch</v>
      </c>
      <c r="B156" s="7" t="str">
        <f>IFERROR(__xludf.DUMMYFUNCTION("INDEX(IFNA(REGEXEXTRACT(D156, ""([^ ]+)$"")))"),"ARI")</f>
        <v>ARI</v>
      </c>
      <c r="C156" s="7">
        <f>Pts_PA*G156+Pts_PC*H156+Pts_PY*I156+Pts_PTD*J156+Pts_PI*K156+Pts_P2*L156+Pts_RA*M156+Pts_RY*N156+Pts_RTD*O156+Pts_R2*P156+Pts_Res*Q156+Pts_ReY*R156+Pts_ReTD*S156+Pts_Re2*T156+Pts_FL*U156+Pts_FTD*V156</f>
        <v>5</v>
      </c>
      <c r="D156" s="7" t="s">
        <v>171</v>
      </c>
      <c r="E156" s="10" t="s">
        <v>422</v>
      </c>
      <c r="F156" s="9">
        <v>3.0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3.0</v>
      </c>
      <c r="R156" s="7">
        <v>35.0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Zach Ertz</v>
      </c>
      <c r="B157" s="7" t="str">
        <f>IFERROR(__xludf.DUMMYFUNCTION("INDEX(IFNA(REGEXEXTRACT(D157, ""([^ ]+)$"")))"),"WAS")</f>
        <v>WAS</v>
      </c>
      <c r="C157" s="7">
        <f>Pts_PA*G157+Pts_PC*H157+Pts_PY*I157+Pts_PTD*J157+Pts_PI*K157+Pts_P2*L157+Pts_RA*M157+Pts_RY*N157+Pts_RTD*O157+Pts_R2*P157+Pts_Res*Q157+Pts_ReY*R157+Pts_ReTD*S157+Pts_Re2*T157+Pts_FL*U157+Pts_FTD*V157</f>
        <v>6.3</v>
      </c>
      <c r="D157" s="7" t="s">
        <v>215</v>
      </c>
      <c r="E157" s="8" t="s">
        <v>59</v>
      </c>
      <c r="F157" s="9">
        <v>3.0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5.0</v>
      </c>
      <c r="R157" s="7">
        <v>38.0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D'Wayne Eskridge</v>
      </c>
      <c r="B158" s="7" t="str">
        <f>IFERROR(__xludf.DUMMYFUNCTION("INDEX(IFNA(REGEXEXTRACT(D158, ""([^ ]+)$"")))"),"MIA")</f>
        <v>MIA</v>
      </c>
      <c r="C158" s="7">
        <f>Pts_PA*G158+Pts_PC*H158+Pts_PY*I158+Pts_PTD*J158+Pts_PI*K158+Pts_P2*L158+Pts_RA*M158+Pts_RY*N158+Pts_RTD*O158+Pts_R2*P158+Pts_Res*Q158+Pts_ReY*R158+Pts_ReTD*S158+Pts_Re2*T158+Pts_FL*U158+Pts_FTD*V158</f>
        <v>3.5</v>
      </c>
      <c r="D158" s="7" t="s">
        <v>431</v>
      </c>
      <c r="E158" s="8" t="s">
        <v>112</v>
      </c>
      <c r="F158" s="9">
        <v>3.0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0.0</v>
      </c>
      <c r="N158" s="7">
        <v>0.0</v>
      </c>
      <c r="O158" s="7">
        <v>0.0</v>
      </c>
      <c r="P158" s="11">
        <v>0.0</v>
      </c>
      <c r="Q158" s="10">
        <v>1.0</v>
      </c>
      <c r="R158" s="7">
        <v>30.0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Pat Freiermuth</v>
      </c>
      <c r="B159" s="7" t="str">
        <f>IFERROR(__xludf.DUMMYFUNCTION("INDEX(IFNA(REGEXEXTRACT(D159, ""([^ ]+)$"")))"),"PIT")</f>
        <v>PIT</v>
      </c>
      <c r="C159" s="7">
        <f>Pts_PA*G159+Pts_PC*H159+Pts_PY*I159+Pts_PTD*J159+Pts_PI*K159+Pts_P2*L159+Pts_RA*M159+Pts_RY*N159+Pts_RTD*O159+Pts_R2*P159+Pts_Res*Q159+Pts_ReY*R159+Pts_ReTD*S159+Pts_Re2*T159+Pts_FL*U159+Pts_FTD*V159</f>
        <v>5.3</v>
      </c>
      <c r="D159" s="7" t="s">
        <v>216</v>
      </c>
      <c r="E159" s="8" t="s">
        <v>361</v>
      </c>
      <c r="F159" s="9">
        <v>3.0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0.0</v>
      </c>
      <c r="N159" s="7">
        <v>0.0</v>
      </c>
      <c r="O159" s="7">
        <v>0.0</v>
      </c>
      <c r="P159" s="11">
        <v>0.0</v>
      </c>
      <c r="Q159" s="10">
        <v>4.0</v>
      </c>
      <c r="R159" s="7">
        <v>33.0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Tee Higgins</v>
      </c>
      <c r="B160" s="7" t="str">
        <f>IFERROR(__xludf.DUMMYFUNCTION("INDEX(IFNA(REGEXEXTRACT(D160, ""([^ ]+)$"")))"),"CIN")</f>
        <v>CIN</v>
      </c>
      <c r="C160" s="7">
        <f>Pts_PA*G160+Pts_PC*H160+Pts_PY*I160+Pts_PTD*J160+Pts_PI*K160+Pts_P2*L160+Pts_RA*M160+Pts_RY*N160+Pts_RTD*O160+Pts_R2*P160+Pts_Res*Q160+Pts_ReY*R160+Pts_ReTD*S160+Pts_Re2*T160+Pts_FL*U160+Pts_FTD*V160</f>
        <v>5.4</v>
      </c>
      <c r="D160" s="7" t="s">
        <v>432</v>
      </c>
      <c r="E160" s="10" t="s">
        <v>19</v>
      </c>
      <c r="F160" s="9">
        <v>3.0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3.0</v>
      </c>
      <c r="R160" s="7">
        <v>39.0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Lil'Jordan Humphrey</v>
      </c>
      <c r="B161" s="7" t="str">
        <f>IFERROR(__xludf.DUMMYFUNCTION("INDEX(IFNA(REGEXEXTRACT(D161, ""([^ ]+)$"")))"),"DEN")</f>
        <v>DEN</v>
      </c>
      <c r="C161" s="7">
        <f>Pts_PA*G161+Pts_PC*H161+Pts_PY*I161+Pts_PTD*J161+Pts_PI*K161+Pts_P2*L161+Pts_RA*M161+Pts_RY*N161+Pts_RTD*O161+Pts_R2*P161+Pts_Res*Q161+Pts_ReY*R161+Pts_ReTD*S161+Pts_Re2*T161+Pts_FL*U161+Pts_FTD*V161</f>
        <v>6.7</v>
      </c>
      <c r="D161" s="7" t="s">
        <v>365</v>
      </c>
      <c r="E161" s="10" t="s">
        <v>31</v>
      </c>
      <c r="F161" s="9">
        <v>3.0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6.0</v>
      </c>
      <c r="R161" s="7">
        <v>37.0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Travis Kelce</v>
      </c>
      <c r="B162" s="7" t="str">
        <f>IFERROR(__xludf.DUMMYFUNCTION("INDEX(IFNA(REGEXEXTRACT(D162, ""([^ ]+)$"")))"),"KC")</f>
        <v>KC</v>
      </c>
      <c r="C162" s="7">
        <f>Pts_PA*G162+Pts_PC*H162+Pts_PY*I162+Pts_PTD*J162+Pts_PI*K162+Pts_P2*L162+Pts_RA*M162+Pts_RY*N162+Pts_RTD*O162+Pts_R2*P162+Pts_Res*Q162+Pts_ReY*R162+Pts_ReTD*S162+Pts_Re2*T162+Pts_FL*U162+Pts_FTD*V162</f>
        <v>5</v>
      </c>
      <c r="D162" s="7" t="s">
        <v>193</v>
      </c>
      <c r="E162" s="10" t="s">
        <v>96</v>
      </c>
      <c r="F162" s="9">
        <v>3.0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0.0</v>
      </c>
      <c r="N162" s="7">
        <v>0.0</v>
      </c>
      <c r="O162" s="7">
        <v>0.0</v>
      </c>
      <c r="P162" s="11">
        <v>0.0</v>
      </c>
      <c r="Q162" s="10">
        <v>4.0</v>
      </c>
      <c r="R162" s="7">
        <v>30.0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Charlie Kolar</v>
      </c>
      <c r="B163" s="7" t="str">
        <f>IFERROR(__xludf.DUMMYFUNCTION("INDEX(IFNA(REGEXEXTRACT(D163, ""([^ ]+)$"")))"),"BAL")</f>
        <v>BAL</v>
      </c>
      <c r="C163" s="7">
        <f>Pts_PA*G163+Pts_PC*H163+Pts_PY*I163+Pts_PTD*J163+Pts_PI*K163+Pts_P2*L163+Pts_RA*M163+Pts_RY*N163+Pts_RTD*O163+Pts_R2*P163+Pts_Res*Q163+Pts_ReY*R163+Pts_ReTD*S163+Pts_Re2*T163+Pts_FL*U163+Pts_FTD*V163</f>
        <v>3.5</v>
      </c>
      <c r="D163" s="7" t="s">
        <v>408</v>
      </c>
      <c r="E163" s="8" t="s">
        <v>338</v>
      </c>
      <c r="F163" s="9">
        <v>3.0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0.0</v>
      </c>
      <c r="N163" s="7">
        <v>0.0</v>
      </c>
      <c r="O163" s="7">
        <v>0.0</v>
      </c>
      <c r="P163" s="11">
        <v>0.0</v>
      </c>
      <c r="Q163" s="10">
        <v>1.0</v>
      </c>
      <c r="R163" s="7">
        <v>30.0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Sam LaPorta</v>
      </c>
      <c r="B164" s="7" t="str">
        <f>IFERROR(__xludf.DUMMYFUNCTION("INDEX(IFNA(REGEXEXTRACT(D164, ""([^ ]+)$"")))"),"DET")</f>
        <v>DET</v>
      </c>
      <c r="C164" s="7">
        <f>Pts_PA*G164+Pts_PC*H164+Pts_PY*I164+Pts_PTD*J164+Pts_PI*K164+Pts_P2*L164+Pts_RA*M164+Pts_RY*N164+Pts_RTD*O164+Pts_R2*P164+Pts_Res*Q164+Pts_ReY*R164+Pts_ReTD*S164+Pts_Re2*T164+Pts_FL*U164+Pts_FTD*V164</f>
        <v>4.6</v>
      </c>
      <c r="D164" s="7" t="s">
        <v>176</v>
      </c>
      <c r="E164" s="8" t="s">
        <v>359</v>
      </c>
      <c r="F164" s="9">
        <v>3.0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0.0</v>
      </c>
      <c r="N164" s="7">
        <v>0.0</v>
      </c>
      <c r="O164" s="7">
        <v>0.0</v>
      </c>
      <c r="P164" s="11">
        <v>0.0</v>
      </c>
      <c r="Q164" s="10">
        <v>2.0</v>
      </c>
      <c r="R164" s="7">
        <v>36.0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Ray Ray McCloud</v>
      </c>
      <c r="B165" s="7" t="str">
        <f>IFERROR(__xludf.DUMMYFUNCTION("INDEX(IFNA(REGEXEXTRACT(D165, ""([^ ]+)$"")))"),"ATL")</f>
        <v>ATL</v>
      </c>
      <c r="C165" s="7">
        <f>Pts_PA*G165+Pts_PC*H165+Pts_PY*I165+Pts_PTD*J165+Pts_PI*K165+Pts_P2*L165+Pts_RA*M165+Pts_RY*N165+Pts_RTD*O165+Pts_R2*P165+Pts_Res*Q165+Pts_ReY*R165+Pts_ReTD*S165+Pts_Re2*T165+Pts_FL*U165+Pts_FTD*V165</f>
        <v>4.7</v>
      </c>
      <c r="D165" s="7" t="s">
        <v>167</v>
      </c>
      <c r="E165" s="8" t="s">
        <v>424</v>
      </c>
      <c r="F165" s="9">
        <v>3.0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1.0</v>
      </c>
      <c r="N165" s="7">
        <v>20.0</v>
      </c>
      <c r="O165" s="7">
        <v>0.0</v>
      </c>
      <c r="P165" s="11">
        <v>0.0</v>
      </c>
      <c r="Q165" s="10">
        <v>2.0</v>
      </c>
      <c r="R165" s="7">
        <v>17.0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Scott Miller</v>
      </c>
      <c r="B166" s="7" t="str">
        <f>IFERROR(__xludf.DUMMYFUNCTION("INDEX(IFNA(REGEXEXTRACT(D166, ""([^ ]+)$"")))"),"PIT")</f>
        <v>PIT</v>
      </c>
      <c r="C166" s="7">
        <f>Pts_PA*G166+Pts_PC*H166+Pts_PY*I166+Pts_PTD*J166+Pts_PI*K166+Pts_P2*L166+Pts_RA*M166+Pts_RY*N166+Pts_RTD*O166+Pts_R2*P166+Pts_Res*Q166+Pts_ReY*R166+Pts_ReTD*S166+Pts_Re2*T166+Pts_FL*U166+Pts_FTD*V166</f>
        <v>4.1</v>
      </c>
      <c r="D166" s="7" t="s">
        <v>433</v>
      </c>
      <c r="E166" s="10" t="s">
        <v>361</v>
      </c>
      <c r="F166" s="9">
        <v>3.0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0.0</v>
      </c>
      <c r="N166" s="7">
        <v>0.0</v>
      </c>
      <c r="O166" s="7">
        <v>0.0</v>
      </c>
      <c r="P166" s="11">
        <v>0.0</v>
      </c>
      <c r="Q166" s="10">
        <v>2.0</v>
      </c>
      <c r="R166" s="7">
        <v>31.0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Davis Mills</v>
      </c>
      <c r="B167" s="7" t="str">
        <f>IFERROR(__xludf.DUMMYFUNCTION("INDEX(IFNA(REGEXEXTRACT(D167, ""([^ ]+)$"")))"),"HOU")</f>
        <v>HOU</v>
      </c>
      <c r="C167" s="7">
        <f>Pts_PA*G167+Pts_PC*H167+Pts_PY*I167+Pts_PTD*J167+Pts_PI*K167+Pts_P2*L167+Pts_RA*M167+Pts_RY*N167+Pts_RTD*O167+Pts_R2*P167+Pts_Res*Q167+Pts_ReY*R167+Pts_ReTD*S167+Pts_Re2*T167+Pts_FL*U167+Pts_FTD*V167</f>
        <v>3.16</v>
      </c>
      <c r="D167" s="7" t="s">
        <v>434</v>
      </c>
      <c r="E167" s="8" t="s">
        <v>349</v>
      </c>
      <c r="F167" s="9">
        <v>3.0</v>
      </c>
      <c r="G167" s="10">
        <v>12.0</v>
      </c>
      <c r="H167" s="7">
        <v>7.0</v>
      </c>
      <c r="I167" s="7">
        <v>79.0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0.0</v>
      </c>
      <c r="R167" s="7">
        <v>0.0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Cade Otton</v>
      </c>
      <c r="B168" s="7" t="str">
        <f>IFERROR(__xludf.DUMMYFUNCTION("INDEX(IFNA(REGEXEXTRACT(D168, ""([^ ]+)$"")))"),"TB")</f>
        <v>TB</v>
      </c>
      <c r="C168" s="7">
        <f>Pts_PA*G168+Pts_PC*H168+Pts_PY*I168+Pts_PTD*J168+Pts_PI*K168+Pts_P2*L168+Pts_RA*M168+Pts_RY*N168+Pts_RTD*O168+Pts_R2*P168+Pts_Res*Q168+Pts_ReY*R168+Pts_ReTD*S168+Pts_Re2*T168+Pts_FL*U168+Pts_FTD*V168</f>
        <v>6.2</v>
      </c>
      <c r="D168" s="7" t="s">
        <v>317</v>
      </c>
      <c r="E168" s="8" t="s">
        <v>49</v>
      </c>
      <c r="F168" s="9">
        <v>3.0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0.0</v>
      </c>
      <c r="N168" s="7">
        <v>0.0</v>
      </c>
      <c r="O168" s="7">
        <v>0.0</v>
      </c>
      <c r="P168" s="11">
        <v>0.0</v>
      </c>
      <c r="Q168" s="10">
        <v>7.0</v>
      </c>
      <c r="R168" s="7">
        <v>47.0</v>
      </c>
      <c r="S168" s="7">
        <v>0.0</v>
      </c>
      <c r="T168" s="11">
        <v>0.0</v>
      </c>
      <c r="U168" s="10">
        <v>1.0</v>
      </c>
      <c r="V168" s="11">
        <v>0.0</v>
      </c>
    </row>
    <row r="169">
      <c r="A169" s="7" t="str">
        <f t="shared" si="1"/>
        <v>Samaje Perine</v>
      </c>
      <c r="B169" s="7" t="str">
        <f>IFERROR(__xludf.DUMMYFUNCTION("INDEX(IFNA(REGEXEXTRACT(D169, ""([^ ]+)$"")))"),"KC")</f>
        <v>KC</v>
      </c>
      <c r="C169" s="7">
        <f>Pts_PA*G169+Pts_PC*H169+Pts_PY*I169+Pts_PTD*J169+Pts_PI*K169+Pts_P2*L169+Pts_RA*M169+Pts_RY*N169+Pts_RTD*O169+Pts_R2*P169+Pts_Res*Q169+Pts_ReY*R169+Pts_ReTD*S169+Pts_Re2*T169+Pts_FL*U169+Pts_FTD*V169</f>
        <v>5.5</v>
      </c>
      <c r="D169" s="7" t="s">
        <v>266</v>
      </c>
      <c r="E169" s="10" t="s">
        <v>96</v>
      </c>
      <c r="F169" s="9">
        <v>3.0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6.0</v>
      </c>
      <c r="N169" s="7">
        <v>25.0</v>
      </c>
      <c r="O169" s="7">
        <v>0.0</v>
      </c>
      <c r="P169" s="11">
        <v>0.0</v>
      </c>
      <c r="Q169" s="10">
        <v>3.0</v>
      </c>
      <c r="R169" s="7">
        <v>15.0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Michael Pittman</v>
      </c>
      <c r="B170" s="7" t="str">
        <f>IFERROR(__xludf.DUMMYFUNCTION("INDEX(IFNA(REGEXEXTRACT(D170, ""([^ ]+)$"")))"),"IND")</f>
        <v>IND</v>
      </c>
      <c r="C170" s="7">
        <f>Pts_PA*G170+Pts_PC*H170+Pts_PY*I170+Pts_PTD*J170+Pts_PI*K170+Pts_P2*L170+Pts_RA*M170+Pts_RY*N170+Pts_RTD*O170+Pts_R2*P170+Pts_Res*Q170+Pts_ReY*R170+Pts_ReTD*S170+Pts_Re2*T170+Pts_FL*U170+Pts_FTD*V170</f>
        <v>5.6</v>
      </c>
      <c r="D170" s="7" t="s">
        <v>200</v>
      </c>
      <c r="E170" s="10" t="s">
        <v>343</v>
      </c>
      <c r="F170" s="9">
        <v>3.0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0.0</v>
      </c>
      <c r="N170" s="7">
        <v>0.0</v>
      </c>
      <c r="O170" s="7">
        <v>0.0</v>
      </c>
      <c r="P170" s="11">
        <v>0.0</v>
      </c>
      <c r="Q170" s="10">
        <v>4.0</v>
      </c>
      <c r="R170" s="7">
        <v>36.0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Josh Reynolds</v>
      </c>
      <c r="B171" s="7" t="str">
        <f>IFERROR(__xludf.DUMMYFUNCTION("INDEX(IFNA(REGEXEXTRACT(D171, ""([^ ]+)$"")))"),"JAX")</f>
        <v>JAX</v>
      </c>
      <c r="C171" s="7">
        <f>Pts_PA*G171+Pts_PC*H171+Pts_PY*I171+Pts_PTD*J171+Pts_PI*K171+Pts_P2*L171+Pts_RA*M171+Pts_RY*N171+Pts_RTD*O171+Pts_R2*P171+Pts_Res*Q171+Pts_ReY*R171+Pts_ReTD*S171+Pts_Re2*T171+Pts_FL*U171+Pts_FTD*V171</f>
        <v>4.6</v>
      </c>
      <c r="D171" s="7" t="s">
        <v>180</v>
      </c>
      <c r="E171" s="10" t="s">
        <v>31</v>
      </c>
      <c r="F171" s="9">
        <v>3.0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0.0</v>
      </c>
      <c r="N171" s="7">
        <v>0.0</v>
      </c>
      <c r="O171" s="7">
        <v>0.0</v>
      </c>
      <c r="P171" s="11">
        <v>0.0</v>
      </c>
      <c r="Q171" s="10">
        <v>2.0</v>
      </c>
      <c r="R171" s="7">
        <v>36.0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Demarcus Robinson</v>
      </c>
      <c r="B172" s="7" t="str">
        <f>IFERROR(__xludf.DUMMYFUNCTION("INDEX(IFNA(REGEXEXTRACT(D172, ""([^ ]+)$"")))"),"LA")</f>
        <v>LA</v>
      </c>
      <c r="C172" s="7">
        <f>Pts_PA*G172+Pts_PC*H172+Pts_PY*I172+Pts_PTD*J172+Pts_PI*K172+Pts_P2*L172+Pts_RA*M172+Pts_RY*N172+Pts_RTD*O172+Pts_R2*P172+Pts_Res*Q172+Pts_ReY*R172+Pts_ReTD*S172+Pts_Re2*T172+Pts_FL*U172+Pts_FTD*V172</f>
        <v>3.7</v>
      </c>
      <c r="D172" s="7" t="s">
        <v>181</v>
      </c>
      <c r="E172" s="8" t="s">
        <v>340</v>
      </c>
      <c r="F172" s="9">
        <v>3.0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1.0</v>
      </c>
      <c r="R172" s="7">
        <v>32.0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Jaxon Smith-Njigba</v>
      </c>
      <c r="B173" s="7" t="str">
        <f>IFERROR(__xludf.DUMMYFUNCTION("INDEX(IFNA(REGEXEXTRACT(D173, ""([^ ]+)$"")))"),"SEA")</f>
        <v>SEA</v>
      </c>
      <c r="C173" s="7">
        <f>Pts_PA*G173+Pts_PC*H173+Pts_PY*I173+Pts_PTD*J173+Pts_PI*K173+Pts_P2*L173+Pts_RA*M173+Pts_RY*N173+Pts_RTD*O173+Pts_R2*P173+Pts_Res*Q173+Pts_ReY*R173+Pts_ReTD*S173+Pts_Re2*T173+Pts_FL*U173+Pts_FTD*V173</f>
        <v>5.4</v>
      </c>
      <c r="D173" s="7" t="s">
        <v>272</v>
      </c>
      <c r="E173" s="8" t="s">
        <v>421</v>
      </c>
      <c r="F173" s="9">
        <v>3.0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3.0</v>
      </c>
      <c r="R173" s="7">
        <v>39.0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Tyrone Tracy</v>
      </c>
      <c r="B174" s="7" t="str">
        <f>IFERROR(__xludf.DUMMYFUNCTION("INDEX(IFNA(REGEXEXTRACT(D174, ""([^ ]+)$"")))"),"NYG")</f>
        <v>NYG</v>
      </c>
      <c r="C174" s="7">
        <f>Pts_PA*G174+Pts_PC*H174+Pts_PY*I174+Pts_PTD*J174+Pts_PI*K174+Pts_P2*L174+Pts_RA*M174+Pts_RY*N174+Pts_RTD*O174+Pts_R2*P174+Pts_Res*Q174+Pts_ReY*R174+Pts_ReTD*S174+Pts_Re2*T174+Pts_FL*U174+Pts_FTD*V174</f>
        <v>5</v>
      </c>
      <c r="D174" s="7" t="s">
        <v>327</v>
      </c>
      <c r="E174" s="10" t="s">
        <v>85</v>
      </c>
      <c r="F174" s="9">
        <v>3.0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5.0</v>
      </c>
      <c r="N174" s="7">
        <v>23.0</v>
      </c>
      <c r="O174" s="7">
        <v>0.0</v>
      </c>
      <c r="P174" s="11">
        <v>0.0</v>
      </c>
      <c r="Q174" s="10">
        <v>2.0</v>
      </c>
      <c r="R174" s="7">
        <v>17.0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Zamir White</v>
      </c>
      <c r="B175" s="7" t="str">
        <f>IFERROR(__xludf.DUMMYFUNCTION("INDEX(IFNA(REGEXEXTRACT(D175, ""([^ ]+)$"")))"),"LV")</f>
        <v>LV</v>
      </c>
      <c r="C175" s="7">
        <f>Pts_PA*G175+Pts_PC*H175+Pts_PY*I175+Pts_PTD*J175+Pts_PI*K175+Pts_P2*L175+Pts_RA*M175+Pts_RY*N175+Pts_RTD*O175+Pts_R2*P175+Pts_Res*Q175+Pts_ReY*R175+Pts_ReTD*S175+Pts_Re2*T175+Pts_FL*U175+Pts_FTD*V175</f>
        <v>3.4</v>
      </c>
      <c r="D175" s="7" t="s">
        <v>205</v>
      </c>
      <c r="E175" s="10" t="s">
        <v>29</v>
      </c>
      <c r="F175" s="9">
        <v>3.0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10.0</v>
      </c>
      <c r="N175" s="7">
        <v>34.0</v>
      </c>
      <c r="O175" s="7">
        <v>0.0</v>
      </c>
      <c r="P175" s="11">
        <v>0.0</v>
      </c>
      <c r="Q175" s="10">
        <v>0.0</v>
      </c>
      <c r="R175" s="7">
        <v>0.0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Mike Williams</v>
      </c>
      <c r="B176" s="7" t="str">
        <f>IFERROR(__xludf.DUMMYFUNCTION("INDEX(IFNA(REGEXEXTRACT(D176, ""([^ ]+)$"")))"),"PIT")</f>
        <v>PIT</v>
      </c>
      <c r="C176" s="7">
        <f>Pts_PA*G176+Pts_PC*H176+Pts_PY*I176+Pts_PTD*J176+Pts_PI*K176+Pts_P2*L176+Pts_RA*M176+Pts_RY*N176+Pts_RTD*O176+Pts_R2*P176+Pts_Res*Q176+Pts_ReY*R176+Pts_ReTD*S176+Pts_Re2*T176+Pts_FL*U176+Pts_FTD*V176</f>
        <v>4.9</v>
      </c>
      <c r="D176" s="7" t="s">
        <v>397</v>
      </c>
      <c r="E176" s="8" t="s">
        <v>428</v>
      </c>
      <c r="F176" s="9">
        <v>3.0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3.0</v>
      </c>
      <c r="R176" s="7">
        <v>34.0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Brock Wright</v>
      </c>
      <c r="B177" s="7" t="str">
        <f>IFERROR(__xludf.DUMMYFUNCTION("INDEX(IFNA(REGEXEXTRACT(D177, ""([^ ]+)$"")))"),"DET")</f>
        <v>DET</v>
      </c>
      <c r="C177" s="7">
        <f>Pts_PA*G177+Pts_PC*H177+Pts_PY*I177+Pts_PTD*J177+Pts_PI*K177+Pts_P2*L177+Pts_RA*M177+Pts_RY*N177+Pts_RTD*O177+Pts_R2*P177+Pts_Res*Q177+Pts_ReY*R177+Pts_ReTD*S177+Pts_Re2*T177+Pts_FL*U177+Pts_FTD*V177</f>
        <v>5.4</v>
      </c>
      <c r="D177" s="7" t="s">
        <v>335</v>
      </c>
      <c r="E177" s="10" t="s">
        <v>359</v>
      </c>
      <c r="F177" s="9">
        <v>3.0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4.0</v>
      </c>
      <c r="R177" s="7">
        <v>34.0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Jordan Akins</v>
      </c>
      <c r="B178" s="7" t="str">
        <f>IFERROR(__xludf.DUMMYFUNCTION("INDEX(IFNA(REGEXEXTRACT(D178, ""([^ ]+)$"")))"),"CLE")</f>
        <v>CLE</v>
      </c>
      <c r="C178" s="7">
        <f>Pts_PA*G178+Pts_PC*H178+Pts_PY*I178+Pts_PTD*J178+Pts_PI*K178+Pts_P2*L178+Pts_RA*M178+Pts_RY*N178+Pts_RTD*O178+Pts_R2*P178+Pts_Res*Q178+Pts_ReY*R178+Pts_ReTD*S178+Pts_Re2*T178+Pts_FL*U178+Pts_FTD*V178</f>
        <v>4.9</v>
      </c>
      <c r="D178" s="7" t="s">
        <v>207</v>
      </c>
      <c r="E178" s="10" t="s">
        <v>354</v>
      </c>
      <c r="F178" s="9">
        <v>2.0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0.0</v>
      </c>
      <c r="N178" s="7">
        <v>0.0</v>
      </c>
      <c r="O178" s="7">
        <v>0.0</v>
      </c>
      <c r="P178" s="11">
        <v>0.0</v>
      </c>
      <c r="Q178" s="10">
        <v>4.0</v>
      </c>
      <c r="R178" s="7">
        <v>29.0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Erick All</v>
      </c>
      <c r="B179" s="7" t="str">
        <f>IFERROR(__xludf.DUMMYFUNCTION("INDEX(IFNA(REGEXEXTRACT(D179, ""([^ ]+)$"")))"),"CIN")</f>
        <v>CIN</v>
      </c>
      <c r="C179" s="7">
        <f>Pts_PA*G179+Pts_PC*H179+Pts_PY*I179+Pts_PTD*J179+Pts_PI*K179+Pts_P2*L179+Pts_RA*M179+Pts_RY*N179+Pts_RTD*O179+Pts_R2*P179+Pts_Res*Q179+Pts_ReY*R179+Pts_ReTD*S179+Pts_Re2*T179+Pts_FL*U179+Pts_FTD*V179</f>
        <v>4.2</v>
      </c>
      <c r="D179" s="7" t="s">
        <v>370</v>
      </c>
      <c r="E179" s="8" t="s">
        <v>19</v>
      </c>
      <c r="F179" s="9">
        <v>2.0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4.0</v>
      </c>
      <c r="R179" s="7">
        <v>22.0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Jalen Brooks</v>
      </c>
      <c r="B180" s="7" t="str">
        <f>IFERROR(__xludf.DUMMYFUNCTION("INDEX(IFNA(REGEXEXTRACT(D180, ""([^ ]+)$"")))"),"DAL")</f>
        <v>DAL</v>
      </c>
      <c r="C180" s="7">
        <f>Pts_PA*G180+Pts_PC*H180+Pts_PY*I180+Pts_PTD*J180+Pts_PI*K180+Pts_P2*L180+Pts_RA*M180+Pts_RY*N180+Pts_RTD*O180+Pts_R2*P180+Pts_Res*Q180+Pts_ReY*R180+Pts_ReTD*S180+Pts_Re2*T180+Pts_FL*U180+Pts_FTD*V180</f>
        <v>2.9</v>
      </c>
      <c r="D180" s="7" t="s">
        <v>232</v>
      </c>
      <c r="E180" s="8" t="s">
        <v>61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0.0</v>
      </c>
      <c r="N180" s="7">
        <v>0.0</v>
      </c>
      <c r="O180" s="7">
        <v>0.0</v>
      </c>
      <c r="P180" s="11">
        <v>0.0</v>
      </c>
      <c r="Q180" s="10">
        <v>1.0</v>
      </c>
      <c r="R180" s="7">
        <v>24.0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Noah Brown</v>
      </c>
      <c r="B181" s="7" t="str">
        <f>IFERROR(__xludf.DUMMYFUNCTION("INDEX(IFNA(REGEXEXTRACT(D181, ""([^ ]+)$"")))"),"WAS")</f>
        <v>WAS</v>
      </c>
      <c r="C181" s="7">
        <f>Pts_PA*G181+Pts_PC*H181+Pts_PY*I181+Pts_PTD*J181+Pts_PI*K181+Pts_P2*L181+Pts_RA*M181+Pts_RY*N181+Pts_RTD*O181+Pts_R2*P181+Pts_Res*Q181+Pts_ReY*R181+Pts_ReTD*S181+Pts_Re2*T181+Pts_FL*U181+Pts_FTD*V181</f>
        <v>4.4</v>
      </c>
      <c r="D181" s="7" t="s">
        <v>364</v>
      </c>
      <c r="E181" s="10" t="s">
        <v>59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0.0</v>
      </c>
      <c r="N181" s="7">
        <v>0.0</v>
      </c>
      <c r="O181" s="7">
        <v>0.0</v>
      </c>
      <c r="P181" s="11">
        <v>0.0</v>
      </c>
      <c r="Q181" s="10">
        <v>3.0</v>
      </c>
      <c r="R181" s="7">
        <v>29.0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DeAndre Carter</v>
      </c>
      <c r="B182" s="7" t="str">
        <f>IFERROR(__xludf.DUMMYFUNCTION("INDEX(IFNA(REGEXEXTRACT(D182, ""([^ ]+)$"")))"),"CHI")</f>
        <v>CHI</v>
      </c>
      <c r="C182" s="7">
        <f>Pts_PA*G182+Pts_PC*H182+Pts_PY*I182+Pts_PTD*J182+Pts_PI*K182+Pts_P2*L182+Pts_RA*M182+Pts_RY*N182+Pts_RTD*O182+Pts_R2*P182+Pts_Res*Q182+Pts_ReY*R182+Pts_ReTD*S182+Pts_Re2*T182+Pts_FL*U182+Pts_FTD*V182</f>
        <v>3.7</v>
      </c>
      <c r="D182" s="7" t="s">
        <v>287</v>
      </c>
      <c r="E182" s="8" t="s">
        <v>35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3.0</v>
      </c>
      <c r="R182" s="7">
        <v>22.0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Josh Downs</v>
      </c>
      <c r="B183" s="7" t="str">
        <f>IFERROR(__xludf.DUMMYFUNCTION("INDEX(IFNA(REGEXEXTRACT(D183, ""([^ ]+)$"")))"),"IND")</f>
        <v>IND</v>
      </c>
      <c r="C183" s="7">
        <f>Pts_PA*G183+Pts_PC*H183+Pts_PY*I183+Pts_PTD*J183+Pts_PI*K183+Pts_P2*L183+Pts_RA*M183+Pts_RY*N183+Pts_RTD*O183+Pts_R2*P183+Pts_Res*Q183+Pts_ReY*R183+Pts_ReTD*S183+Pts_Re2*T183+Pts_FL*U183+Pts_FTD*V183</f>
        <v>3.7</v>
      </c>
      <c r="D183" s="7" t="s">
        <v>435</v>
      </c>
      <c r="E183" s="10" t="s">
        <v>343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0.0</v>
      </c>
      <c r="N183" s="7">
        <v>0.0</v>
      </c>
      <c r="O183" s="7">
        <v>0.0</v>
      </c>
      <c r="P183" s="11">
        <v>0.0</v>
      </c>
      <c r="Q183" s="10">
        <v>3.0</v>
      </c>
      <c r="R183" s="7">
        <v>22.0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Zay Flowers</v>
      </c>
      <c r="B184" s="7" t="str">
        <f>IFERROR(__xludf.DUMMYFUNCTION("INDEX(IFNA(REGEXEXTRACT(D184, ""([^ ]+)$"")))"),"BAL")</f>
        <v>BAL</v>
      </c>
      <c r="C184" s="7">
        <f>Pts_PA*G184+Pts_PC*H184+Pts_PY*I184+Pts_PTD*J184+Pts_PI*K184+Pts_P2*L184+Pts_RA*M184+Pts_RY*N184+Pts_RTD*O184+Pts_R2*P184+Pts_Res*Q184+Pts_ReY*R184+Pts_ReTD*S184+Pts_Re2*T184+Pts_FL*U184+Pts_FTD*V184</f>
        <v>3.8</v>
      </c>
      <c r="D184" s="7" t="s">
        <v>172</v>
      </c>
      <c r="E184" s="10" t="s">
        <v>338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1.0</v>
      </c>
      <c r="N184" s="7">
        <v>3.0</v>
      </c>
      <c r="O184" s="7">
        <v>0.0</v>
      </c>
      <c r="P184" s="11">
        <v>0.0</v>
      </c>
      <c r="Q184" s="10">
        <v>3.0</v>
      </c>
      <c r="R184" s="7">
        <v>20.0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Antonio Gibson</v>
      </c>
      <c r="B185" s="7" t="str">
        <f>IFERROR(__xludf.DUMMYFUNCTION("INDEX(IFNA(REGEXEXTRACT(D185, ""([^ ]+)$"")))"),"NE")</f>
        <v>NE</v>
      </c>
      <c r="C185" s="7">
        <f>Pts_PA*G185+Pts_PC*H185+Pts_PY*I185+Pts_PTD*J185+Pts_PI*K185+Pts_P2*L185+Pts_RA*M185+Pts_RY*N185+Pts_RTD*O185+Pts_R2*P185+Pts_Res*Q185+Pts_ReY*R185+Pts_ReTD*S185+Pts_Re2*T185+Pts_FL*U185+Pts_FTD*V185</f>
        <v>5.2</v>
      </c>
      <c r="D185" s="7" t="s">
        <v>243</v>
      </c>
      <c r="E185" s="10" t="s">
        <v>428</v>
      </c>
      <c r="F185" s="9">
        <v>2.0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5.0</v>
      </c>
      <c r="N185" s="7">
        <v>29.0</v>
      </c>
      <c r="O185" s="7">
        <v>0.0</v>
      </c>
      <c r="P185" s="11">
        <v>0.0</v>
      </c>
      <c r="Q185" s="10">
        <v>3.0</v>
      </c>
      <c r="R185" s="7">
        <v>8.0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Julian Hill</v>
      </c>
      <c r="B186" s="7" t="str">
        <f>IFERROR(__xludf.DUMMYFUNCTION("INDEX(IFNA(REGEXEXTRACT(D186, ""([^ ]+)$"")))"),"MIA")</f>
        <v>MIA</v>
      </c>
      <c r="C186" s="7">
        <f>Pts_PA*G186+Pts_PC*H186+Pts_PY*I186+Pts_PTD*J186+Pts_PI*K186+Pts_P2*L186+Pts_RA*M186+Pts_RY*N186+Pts_RTD*O186+Pts_R2*P186+Pts_Res*Q186+Pts_ReY*R186+Pts_ReTD*S186+Pts_Re2*T186+Pts_FL*U186+Pts_FTD*V186</f>
        <v>3.4</v>
      </c>
      <c r="D186" s="7" t="s">
        <v>301</v>
      </c>
      <c r="E186" s="8" t="s">
        <v>112</v>
      </c>
      <c r="F186" s="9">
        <v>2.0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2.0</v>
      </c>
      <c r="R186" s="7">
        <v>24.0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Tyler Johnson</v>
      </c>
      <c r="B187" s="7" t="str">
        <f>IFERROR(__xludf.DUMMYFUNCTION("INDEX(IFNA(REGEXEXTRACT(D187, ""([^ ]+)$"")))"),"LA")</f>
        <v>LA</v>
      </c>
      <c r="C187" s="7">
        <f>Pts_PA*G187+Pts_PC*H187+Pts_PY*I187+Pts_PTD*J187+Pts_PI*K187+Pts_P2*L187+Pts_RA*M187+Pts_RY*N187+Pts_RTD*O187+Pts_R2*P187+Pts_Res*Q187+Pts_ReY*R187+Pts_ReTD*S187+Pts_Re2*T187+Pts_FL*U187+Pts_FTD*V187</f>
        <v>3.5</v>
      </c>
      <c r="D187" s="7" t="s">
        <v>144</v>
      </c>
      <c r="E187" s="10" t="s">
        <v>340</v>
      </c>
      <c r="F187" s="9">
        <v>2.0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3.0</v>
      </c>
      <c r="R187" s="7">
        <v>20.0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Tucker Kraft</v>
      </c>
      <c r="B188" s="7" t="str">
        <f>IFERROR(__xludf.DUMMYFUNCTION("INDEX(IFNA(REGEXEXTRACT(D188, ""([^ ]+)$"")))"),"GB")</f>
        <v>GB</v>
      </c>
      <c r="C188" s="7">
        <f>Pts_PA*G188+Pts_PC*H188+Pts_PY*I188+Pts_PTD*J188+Pts_PI*K188+Pts_P2*L188+Pts_RA*M188+Pts_RY*N188+Pts_RTD*O188+Pts_R2*P188+Pts_Res*Q188+Pts_ReY*R188+Pts_ReTD*S188+Pts_Re2*T188+Pts_FL*U188+Pts_FTD*V188</f>
        <v>3.4</v>
      </c>
      <c r="D188" s="7" t="s">
        <v>195</v>
      </c>
      <c r="E188" s="10" t="s">
        <v>345</v>
      </c>
      <c r="F188" s="9">
        <v>2.0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2.0</v>
      </c>
      <c r="R188" s="7">
        <v>24.0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Trey McBride</v>
      </c>
      <c r="B189" s="7" t="str">
        <f>IFERROR(__xludf.DUMMYFUNCTION("INDEX(IFNA(REGEXEXTRACT(D189, ""([^ ]+)$"")))"),"ARI")</f>
        <v>ARI</v>
      </c>
      <c r="C189" s="7">
        <f>Pts_PA*G189+Pts_PC*H189+Pts_PY*I189+Pts_PTD*J189+Pts_PI*K189+Pts_P2*L189+Pts_RA*M189+Pts_RY*N189+Pts_RTD*O189+Pts_R2*P189+Pts_Res*Q189+Pts_ReY*R189+Pts_ReTD*S189+Pts_Re2*T189+Pts_FL*U189+Pts_FTD*V189</f>
        <v>4</v>
      </c>
      <c r="D189" s="7" t="s">
        <v>197</v>
      </c>
      <c r="E189" s="8" t="s">
        <v>422</v>
      </c>
      <c r="F189" s="9">
        <v>2.0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3.0</v>
      </c>
      <c r="R189" s="7">
        <v>25.0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Dare Ogunbowale</v>
      </c>
      <c r="B190" s="7" t="str">
        <f>IFERROR(__xludf.DUMMYFUNCTION("INDEX(IFNA(REGEXEXTRACT(D190, ""([^ ]+)$"")))"),"HOU")</f>
        <v>HOU</v>
      </c>
      <c r="C190" s="7">
        <f>Pts_PA*G190+Pts_PC*H190+Pts_PY*I190+Pts_PTD*J190+Pts_PI*K190+Pts_P2*L190+Pts_RA*M190+Pts_RY*N190+Pts_RTD*O190+Pts_R2*P190+Pts_Res*Q190+Pts_ReY*R190+Pts_ReTD*S190+Pts_Re2*T190+Pts_FL*U190+Pts_FTD*V190</f>
        <v>3.8</v>
      </c>
      <c r="D190" s="7" t="s">
        <v>316</v>
      </c>
      <c r="E190" s="10" t="s">
        <v>349</v>
      </c>
      <c r="F190" s="9">
        <v>2.0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2.0</v>
      </c>
      <c r="R190" s="7">
        <v>28.0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Colby Parkinson</v>
      </c>
      <c r="B191" s="7" t="str">
        <f>IFERROR(__xludf.DUMMYFUNCTION("INDEX(IFNA(REGEXEXTRACT(D191, ""([^ ]+)$"")))"),"LA")</f>
        <v>LA</v>
      </c>
      <c r="C191" s="7">
        <f>Pts_PA*G191+Pts_PC*H191+Pts_PY*I191+Pts_PTD*J191+Pts_PI*K191+Pts_P2*L191+Pts_RA*M191+Pts_RY*N191+Pts_RTD*O191+Pts_R2*P191+Pts_Res*Q191+Pts_ReY*R191+Pts_ReTD*S191+Pts_Re2*T191+Pts_FL*U191+Pts_FTD*V191</f>
        <v>3.6</v>
      </c>
      <c r="D191" s="7" t="s">
        <v>179</v>
      </c>
      <c r="E191" s="10" t="s">
        <v>340</v>
      </c>
      <c r="F191" s="9">
        <v>2.0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0.0</v>
      </c>
      <c r="N191" s="7">
        <v>0.0</v>
      </c>
      <c r="O191" s="7">
        <v>0.0</v>
      </c>
      <c r="P191" s="11">
        <v>0.0</v>
      </c>
      <c r="Q191" s="10">
        <v>3.0</v>
      </c>
      <c r="R191" s="7">
        <v>21.0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Tony Pollard</v>
      </c>
      <c r="B192" s="7" t="str">
        <f>IFERROR(__xludf.DUMMYFUNCTION("INDEX(IFNA(REGEXEXTRACT(D192, ""([^ ]+)$"")))"),"TEN")</f>
        <v>TEN</v>
      </c>
      <c r="C192" s="7">
        <f>Pts_PA*G192+Pts_PC*H192+Pts_PY*I192+Pts_PTD*J192+Pts_PI*K192+Pts_P2*L192+Pts_RA*M192+Pts_RY*N192+Pts_RTD*O192+Pts_R2*P192+Pts_Res*Q192+Pts_ReY*R192+Pts_ReTD*S192+Pts_Re2*T192+Pts_FL*U192+Pts_FTD*V192</f>
        <v>4.4</v>
      </c>
      <c r="D192" s="7" t="s">
        <v>75</v>
      </c>
      <c r="E192" s="8" t="s">
        <v>23</v>
      </c>
      <c r="F192" s="9">
        <v>2.0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6.0</v>
      </c>
      <c r="N192" s="7">
        <v>14.0</v>
      </c>
      <c r="O192" s="7">
        <v>0.0</v>
      </c>
      <c r="P192" s="11">
        <v>0.0</v>
      </c>
      <c r="Q192" s="10">
        <v>3.0</v>
      </c>
      <c r="R192" s="7">
        <v>15.0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Curtis Samuel</v>
      </c>
      <c r="B193" s="7" t="str">
        <f>IFERROR(__xludf.DUMMYFUNCTION("INDEX(IFNA(REGEXEXTRACT(D193, ""([^ ]+)$"")))"),"BUF")</f>
        <v>BUF</v>
      </c>
      <c r="C193" s="7">
        <f>Pts_PA*G193+Pts_PC*H193+Pts_PY*I193+Pts_PTD*J193+Pts_PI*K193+Pts_P2*L193+Pts_RA*M193+Pts_RY*N193+Pts_RTD*O193+Pts_R2*P193+Pts_Res*Q193+Pts_ReY*R193+Pts_ReTD*S193+Pts_Re2*T193+Pts_FL*U193+Pts_FTD*V193</f>
        <v>3.7</v>
      </c>
      <c r="D193" s="7" t="s">
        <v>270</v>
      </c>
      <c r="E193" s="10" t="s">
        <v>44</v>
      </c>
      <c r="F193" s="9">
        <v>2.0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1.0</v>
      </c>
      <c r="N193" s="7">
        <v>0.0</v>
      </c>
      <c r="O193" s="7">
        <v>0.0</v>
      </c>
      <c r="P193" s="11">
        <v>0.0</v>
      </c>
      <c r="Q193" s="10">
        <v>3.0</v>
      </c>
      <c r="R193" s="7">
        <v>22.0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Tommy Tremble</v>
      </c>
      <c r="B194" s="7" t="str">
        <f>IFERROR(__xludf.DUMMYFUNCTION("INDEX(IFNA(REGEXEXTRACT(D194, ""([^ ]+)$"")))"),"CAR")</f>
        <v>CAR</v>
      </c>
      <c r="C194" s="7">
        <f>Pts_PA*G194+Pts_PC*H194+Pts_PY*I194+Pts_PTD*J194+Pts_PI*K194+Pts_P2*L194+Pts_RA*M194+Pts_RY*N194+Pts_RTD*O194+Pts_R2*P194+Pts_Res*Q194+Pts_ReY*R194+Pts_ReTD*S194+Pts_Re2*T194+Pts_FL*U194+Pts_FTD*V194</f>
        <v>4.4</v>
      </c>
      <c r="D194" s="7" t="s">
        <v>380</v>
      </c>
      <c r="E194" s="10" t="s">
        <v>420</v>
      </c>
      <c r="F194" s="9">
        <v>2.0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0.0</v>
      </c>
      <c r="N194" s="7">
        <v>0.0</v>
      </c>
      <c r="O194" s="7">
        <v>0.0</v>
      </c>
      <c r="P194" s="11">
        <v>0.0</v>
      </c>
      <c r="Q194" s="10">
        <v>3.0</v>
      </c>
      <c r="R194" s="7">
        <v>29.0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Jaylen Waddle</v>
      </c>
      <c r="B195" s="7" t="str">
        <f>IFERROR(__xludf.DUMMYFUNCTION("INDEX(IFNA(REGEXEXTRACT(D195, ""([^ ]+)$"")))"),"MIA")</f>
        <v>MIA</v>
      </c>
      <c r="C195" s="7">
        <f>Pts_PA*G195+Pts_PC*H195+Pts_PY*I195+Pts_PTD*J195+Pts_PI*K195+Pts_P2*L195+Pts_RA*M195+Pts_RY*N195+Pts_RTD*O195+Pts_R2*P195+Pts_Res*Q195+Pts_ReY*R195+Pts_ReTD*S195+Pts_Re2*T195+Pts_FL*U195+Pts_FTD*V195</f>
        <v>4.6</v>
      </c>
      <c r="D195" s="7" t="s">
        <v>121</v>
      </c>
      <c r="E195" s="10" t="s">
        <v>112</v>
      </c>
      <c r="F195" s="9">
        <v>2.0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4.0</v>
      </c>
      <c r="R195" s="7">
        <v>26.0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Rachaad White</v>
      </c>
      <c r="B196" s="7" t="str">
        <f>IFERROR(__xludf.DUMMYFUNCTION("INDEX(IFNA(REGEXEXTRACT(D196, ""([^ ]+)$"")))"),"TB")</f>
        <v>TB</v>
      </c>
      <c r="C196" s="7">
        <f>Pts_PA*G196+Pts_PC*H196+Pts_PY*I196+Pts_PTD*J196+Pts_PI*K196+Pts_P2*L196+Pts_RA*M196+Pts_RY*N196+Pts_RTD*O196+Pts_R2*P196+Pts_Res*Q196+Pts_ReY*R196+Pts_ReTD*S196+Pts_Re2*T196+Pts_FL*U196+Pts_FTD*V196</f>
        <v>6</v>
      </c>
      <c r="D196" s="7" t="s">
        <v>122</v>
      </c>
      <c r="E196" s="8" t="s">
        <v>49</v>
      </c>
      <c r="F196" s="9">
        <v>2.0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6.0</v>
      </c>
      <c r="N196" s="7">
        <v>17.0</v>
      </c>
      <c r="O196" s="7">
        <v>0.0</v>
      </c>
      <c r="P196" s="11">
        <v>0.0</v>
      </c>
      <c r="Q196" s="10">
        <v>5.0</v>
      </c>
      <c r="R196" s="7">
        <v>18.0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Jordan Whittington</v>
      </c>
      <c r="B197" s="7" t="str">
        <f>IFERROR(__xludf.DUMMYFUNCTION("INDEX(IFNA(REGEXEXTRACT(D197, ""([^ ]+)$"")))"),"LA")</f>
        <v>LA</v>
      </c>
      <c r="C197" s="7">
        <f>Pts_PA*G197+Pts_PC*H197+Pts_PY*I197+Pts_PTD*J197+Pts_PI*K197+Pts_P2*L197+Pts_RA*M197+Pts_RY*N197+Pts_RTD*O197+Pts_R2*P197+Pts_Res*Q197+Pts_ReY*R197+Pts_ReTD*S197+Pts_Re2*T197+Pts_FL*U197+Pts_FTD*V197</f>
        <v>4.3</v>
      </c>
      <c r="D197" s="7" t="s">
        <v>381</v>
      </c>
      <c r="E197" s="8" t="s">
        <v>340</v>
      </c>
      <c r="F197" s="9">
        <v>2.0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3.0</v>
      </c>
      <c r="R197" s="7">
        <v>28.0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Javonte Williams</v>
      </c>
      <c r="B198" s="7" t="str">
        <f>IFERROR(__xludf.DUMMYFUNCTION("INDEX(IFNA(REGEXEXTRACT(D198, ""([^ ]+)$"")))"),"DEN")</f>
        <v>DEN</v>
      </c>
      <c r="C198" s="7">
        <f>Pts_PA*G198+Pts_PC*H198+Pts_PY*I198+Pts_PTD*J198+Pts_PI*K198+Pts_P2*L198+Pts_RA*M198+Pts_RY*N198+Pts_RTD*O198+Pts_R2*P198+Pts_Res*Q198+Pts_ReY*R198+Pts_ReTD*S198+Pts_Re2*T198+Pts_FL*U198+Pts_FTD*V198</f>
        <v>4.1</v>
      </c>
      <c r="D198" s="7" t="s">
        <v>227</v>
      </c>
      <c r="E198" s="10" t="s">
        <v>31</v>
      </c>
      <c r="F198" s="9">
        <v>2.0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5.0</v>
      </c>
      <c r="N198" s="7">
        <v>12.0</v>
      </c>
      <c r="O198" s="7">
        <v>0.0</v>
      </c>
      <c r="P198" s="11">
        <v>0.0</v>
      </c>
      <c r="Q198" s="10">
        <v>4.0</v>
      </c>
      <c r="R198" s="7">
        <v>29.0</v>
      </c>
      <c r="S198" s="7">
        <v>0.0</v>
      </c>
      <c r="T198" s="11">
        <v>0.0</v>
      </c>
      <c r="U198" s="10">
        <v>1.0</v>
      </c>
      <c r="V198" s="11">
        <v>0.0</v>
      </c>
    </row>
    <row r="199">
      <c r="A199" s="7" t="str">
        <f t="shared" si="1"/>
        <v>Xavier Worthy</v>
      </c>
      <c r="B199" s="7" t="str">
        <f>IFERROR(__xludf.DUMMYFUNCTION("INDEX(IFNA(REGEXEXTRACT(D199, ""([^ ]+)$"")))"),"KC")</f>
        <v>KC</v>
      </c>
      <c r="C199" s="7">
        <f>Pts_PA*G199+Pts_PC*H199+Pts_PY*I199+Pts_PTD*J199+Pts_PI*K199+Pts_P2*L199+Pts_RA*M199+Pts_RY*N199+Pts_RTD*O199+Pts_R2*P199+Pts_Res*Q199+Pts_ReY*R199+Pts_ReTD*S199+Pts_Re2*T199+Pts_FL*U199+Pts_FTD*V199</f>
        <v>4</v>
      </c>
      <c r="D199" s="7" t="s">
        <v>60</v>
      </c>
      <c r="E199" s="10" t="s">
        <v>96</v>
      </c>
      <c r="F199" s="9">
        <v>2.0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3.0</v>
      </c>
      <c r="N199" s="7">
        <v>13.0</v>
      </c>
      <c r="O199" s="7">
        <v>0.0</v>
      </c>
      <c r="P199" s="11">
        <v>0.0</v>
      </c>
      <c r="Q199" s="10">
        <v>2.0</v>
      </c>
      <c r="R199" s="7">
        <v>17.0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Ameer Abdullah</v>
      </c>
      <c r="B200" s="7" t="str">
        <f>IFERROR(__xludf.DUMMYFUNCTION("INDEX(IFNA(REGEXEXTRACT(D200, ""([^ ]+)$"")))"),"LV")</f>
        <v>LV</v>
      </c>
      <c r="C200" s="7">
        <f>Pts_PA*G200+Pts_PC*H200+Pts_PY*I200+Pts_PTD*J200+Pts_PI*K200+Pts_P2*L200+Pts_RA*M200+Pts_RY*N200+Pts_RTD*O200+Pts_R2*P200+Pts_Res*Q200+Pts_ReY*R200+Pts_ReTD*S200+Pts_Re2*T200+Pts_FL*U200+Pts_FTD*V200</f>
        <v>2.3</v>
      </c>
      <c r="D200" s="7" t="s">
        <v>398</v>
      </c>
      <c r="E200" s="8" t="s">
        <v>29</v>
      </c>
      <c r="F200" s="9">
        <v>1.0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0.0</v>
      </c>
      <c r="N200" s="7">
        <v>0.0</v>
      </c>
      <c r="O200" s="7">
        <v>0.0</v>
      </c>
      <c r="P200" s="11">
        <v>0.0</v>
      </c>
      <c r="Q200" s="10">
        <v>2.0</v>
      </c>
      <c r="R200" s="7">
        <v>13.0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AJ Barner</v>
      </c>
      <c r="B201" s="7" t="str">
        <f>IFERROR(__xludf.DUMMYFUNCTION("INDEX(IFNA(REGEXEXTRACT(D201, ""([^ ]+)$"")))"),"SEA")</f>
        <v>SEA</v>
      </c>
      <c r="C201" s="7">
        <f>Pts_PA*G201+Pts_PC*H201+Pts_PY*I201+Pts_PTD*J201+Pts_PI*K201+Pts_P2*L201+Pts_RA*M201+Pts_RY*N201+Pts_RTD*O201+Pts_R2*P201+Pts_Res*Q201+Pts_ReY*R201+Pts_ReTD*S201+Pts_Re2*T201+Pts_FL*U201+Pts_FTD*V201</f>
        <v>2.8</v>
      </c>
      <c r="D201" s="7" t="s">
        <v>436</v>
      </c>
      <c r="E201" s="8" t="s">
        <v>421</v>
      </c>
      <c r="F201" s="9">
        <v>1.0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0.0</v>
      </c>
      <c r="N201" s="7">
        <v>0.0</v>
      </c>
      <c r="O201" s="7">
        <v>0.0</v>
      </c>
      <c r="P201" s="11">
        <v>0.0</v>
      </c>
      <c r="Q201" s="10">
        <v>3.0</v>
      </c>
      <c r="R201" s="7">
        <v>13.0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Ronnie Bell</v>
      </c>
      <c r="B202" s="7" t="str">
        <f>IFERROR(__xludf.DUMMYFUNCTION("INDEX(IFNA(REGEXEXTRACT(D202, ""([^ ]+)$"")))"),"SF")</f>
        <v>SF</v>
      </c>
      <c r="C202" s="7">
        <f>Pts_PA*G202+Pts_PC*H202+Pts_PY*I202+Pts_PTD*J202+Pts_PI*K202+Pts_P2*L202+Pts_RA*M202+Pts_RY*N202+Pts_RTD*O202+Pts_R2*P202+Pts_Res*Q202+Pts_ReY*R202+Pts_ReTD*S202+Pts_Re2*T202+Pts_FL*U202+Pts_FTD*V202</f>
        <v>1.7</v>
      </c>
      <c r="D202" s="7" t="s">
        <v>437</v>
      </c>
      <c r="E202" s="10" t="s">
        <v>419</v>
      </c>
      <c r="F202" s="9">
        <v>1.0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0.0</v>
      </c>
      <c r="N202" s="7">
        <v>0.0</v>
      </c>
      <c r="O202" s="7">
        <v>0.0</v>
      </c>
      <c r="P202" s="11">
        <v>0.0</v>
      </c>
      <c r="Q202" s="10">
        <v>1.0</v>
      </c>
      <c r="R202" s="7">
        <v>12.0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Daniel Bellinger</v>
      </c>
      <c r="B203" s="7" t="str">
        <f>IFERROR(__xludf.DUMMYFUNCTION("INDEX(IFNA(REGEXEXTRACT(D203, ""([^ ]+)$"")))"),"NYG")</f>
        <v>NYG</v>
      </c>
      <c r="C203" s="7">
        <f>Pts_PA*G203+Pts_PC*H203+Pts_PY*I203+Pts_PTD*J203+Pts_PI*K203+Pts_P2*L203+Pts_RA*M203+Pts_RY*N203+Pts_RTD*O203+Pts_R2*P203+Pts_Res*Q203+Pts_ReY*R203+Pts_ReTD*S203+Pts_Re2*T203+Pts_FL*U203+Pts_FTD*V203</f>
        <v>2.2</v>
      </c>
      <c r="D203" s="7" t="s">
        <v>283</v>
      </c>
      <c r="E203" s="10" t="s">
        <v>85</v>
      </c>
      <c r="F203" s="9">
        <v>1.0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1.0</v>
      </c>
      <c r="R203" s="7">
        <v>17.0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Dyami Brown</v>
      </c>
      <c r="B204" s="7" t="str">
        <f>IFERROR(__xludf.DUMMYFUNCTION("INDEX(IFNA(REGEXEXTRACT(D204, ""([^ ]+)$"")))"),"WAS")</f>
        <v>WAS</v>
      </c>
      <c r="C204" s="7">
        <f>Pts_PA*G204+Pts_PC*H204+Pts_PY*I204+Pts_PTD*J204+Pts_PI*K204+Pts_P2*L204+Pts_RA*M204+Pts_RY*N204+Pts_RTD*O204+Pts_R2*P204+Pts_Res*Q204+Pts_ReY*R204+Pts_ReTD*S204+Pts_Re2*T204+Pts_FL*U204+Pts_FTD*V204</f>
        <v>2.6</v>
      </c>
      <c r="D204" s="7" t="s">
        <v>384</v>
      </c>
      <c r="E204" s="10" t="s">
        <v>59</v>
      </c>
      <c r="F204" s="9">
        <v>1.0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2.0</v>
      </c>
      <c r="R204" s="7">
        <v>16.0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Parris Campbell</v>
      </c>
      <c r="B205" s="7" t="str">
        <f>IFERROR(__xludf.DUMMYFUNCTION("INDEX(IFNA(REGEXEXTRACT(D205, ""([^ ]+)$"")))"),"PHI")</f>
        <v>PHI</v>
      </c>
      <c r="C205" s="7">
        <f>Pts_PA*G205+Pts_PC*H205+Pts_PY*I205+Pts_PTD*J205+Pts_PI*K205+Pts_P2*L205+Pts_RA*M205+Pts_RY*N205+Pts_RTD*O205+Pts_R2*P205+Pts_Res*Q205+Pts_ReY*R205+Pts_ReTD*S205+Pts_Re2*T205+Pts_FL*U205+Pts_FTD*V205</f>
        <v>2.3</v>
      </c>
      <c r="D205" s="7" t="s">
        <v>438</v>
      </c>
      <c r="E205" s="8" t="s">
        <v>129</v>
      </c>
      <c r="F205" s="9">
        <v>1.0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2.0</v>
      </c>
      <c r="R205" s="7">
        <v>13.0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Ty Chandler</v>
      </c>
      <c r="B206" s="7" t="str">
        <f>IFERROR(__xludf.DUMMYFUNCTION("INDEX(IFNA(REGEXEXTRACT(D206, ""([^ ]+)$"")))"),"MIN")</f>
        <v>MIN</v>
      </c>
      <c r="C206" s="7">
        <f>Pts_PA*G206+Pts_PC*H206+Pts_PY*I206+Pts_PTD*J206+Pts_PI*K206+Pts_P2*L206+Pts_RA*M206+Pts_RY*N206+Pts_RTD*O206+Pts_R2*P206+Pts_Res*Q206+Pts_ReY*R206+Pts_ReTD*S206+Pts_Re2*T206+Pts_FL*U206+Pts_FTD*V206</f>
        <v>1.3</v>
      </c>
      <c r="D206" s="7" t="s">
        <v>186</v>
      </c>
      <c r="E206" s="8" t="s">
        <v>25</v>
      </c>
      <c r="F206" s="9">
        <v>1.0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7.0</v>
      </c>
      <c r="N206" s="7">
        <v>13.0</v>
      </c>
      <c r="O206" s="7">
        <v>0.0</v>
      </c>
      <c r="P206" s="11">
        <v>0.0</v>
      </c>
      <c r="Q206" s="10">
        <v>0.0</v>
      </c>
      <c r="R206" s="7">
        <v>0.0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James Conner</v>
      </c>
      <c r="B207" s="7" t="str">
        <f>IFERROR(__xludf.DUMMYFUNCTION("INDEX(IFNA(REGEXEXTRACT(D207, ""([^ ]+)$"")))"),"ARI")</f>
        <v>ARI</v>
      </c>
      <c r="C207" s="7">
        <f>Pts_PA*G207+Pts_PC*H207+Pts_PY*I207+Pts_PTD*J207+Pts_PI*K207+Pts_P2*L207+Pts_RA*M207+Pts_RY*N207+Pts_RTD*O207+Pts_R2*P207+Pts_Res*Q207+Pts_ReY*R207+Pts_ReTD*S207+Pts_Re2*T207+Pts_FL*U207+Pts_FTD*V207</f>
        <v>3</v>
      </c>
      <c r="D207" s="7" t="s">
        <v>64</v>
      </c>
      <c r="E207" s="8" t="s">
        <v>422</v>
      </c>
      <c r="F207" s="9">
        <v>1.0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9.0</v>
      </c>
      <c r="N207" s="7">
        <v>17.0</v>
      </c>
      <c r="O207" s="7">
        <v>0.0</v>
      </c>
      <c r="P207" s="11">
        <v>0.0</v>
      </c>
      <c r="Q207" s="10">
        <v>1.0</v>
      </c>
      <c r="R207" s="7">
        <v>8.0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Brandin Cooks</v>
      </c>
      <c r="B208" s="7" t="str">
        <f>IFERROR(__xludf.DUMMYFUNCTION("INDEX(IFNA(REGEXEXTRACT(D208, ""([^ ]+)$"")))"),"DAL")</f>
        <v>DAL</v>
      </c>
      <c r="C208" s="7">
        <f>Pts_PA*G208+Pts_PC*H208+Pts_PY*I208+Pts_PTD*J208+Pts_PI*K208+Pts_P2*L208+Pts_RA*M208+Pts_RY*N208+Pts_RTD*O208+Pts_R2*P208+Pts_Res*Q208+Pts_ReY*R208+Pts_ReTD*S208+Pts_Re2*T208+Pts_FL*U208+Pts_FTD*V208</f>
        <v>2.6</v>
      </c>
      <c r="D208" s="7" t="s">
        <v>105</v>
      </c>
      <c r="E208" s="10" t="s">
        <v>61</v>
      </c>
      <c r="F208" s="9">
        <v>1.0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2.0</v>
      </c>
      <c r="R208" s="7">
        <v>16.0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Britain Covey</v>
      </c>
      <c r="B209" s="7" t="str">
        <f>IFERROR(__xludf.DUMMYFUNCTION("INDEX(IFNA(REGEXEXTRACT(D209, ""([^ ]+)$"")))"),"PHI")</f>
        <v>PHI</v>
      </c>
      <c r="C209" s="7">
        <f>Pts_PA*G209+Pts_PC*H209+Pts_PY*I209+Pts_PTD*J209+Pts_PI*K209+Pts_P2*L209+Pts_RA*M209+Pts_RY*N209+Pts_RTD*O209+Pts_R2*P209+Pts_Res*Q209+Pts_ReY*R209+Pts_ReTD*S209+Pts_Re2*T209+Pts_FL*U209+Pts_FTD*V209</f>
        <v>1.6</v>
      </c>
      <c r="D209" s="7" t="s">
        <v>376</v>
      </c>
      <c r="E209" s="8" t="s">
        <v>129</v>
      </c>
      <c r="F209" s="9">
        <v>1.0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1.0</v>
      </c>
      <c r="R209" s="7">
        <v>11.0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Gabriel Davis</v>
      </c>
      <c r="B210" s="7" t="str">
        <f>IFERROR(__xludf.DUMMYFUNCTION("INDEX(IFNA(REGEXEXTRACT(D210, ""([^ ]+)$"")))"),"JAX")</f>
        <v>JAX</v>
      </c>
      <c r="C210" s="7">
        <f>Pts_PA*G210+Pts_PC*H210+Pts_PY*I210+Pts_PTD*J210+Pts_PI*K210+Pts_P2*L210+Pts_RA*M210+Pts_RY*N210+Pts_RTD*O210+Pts_R2*P210+Pts_Res*Q210+Pts_ReY*R210+Pts_ReTD*S210+Pts_Re2*T210+Pts_FL*U210+Pts_FTD*V210</f>
        <v>2.8</v>
      </c>
      <c r="D210" s="7" t="s">
        <v>150</v>
      </c>
      <c r="E210" s="8" t="s">
        <v>65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2.0</v>
      </c>
      <c r="R210" s="7">
        <v>18.0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Will Dissly</v>
      </c>
      <c r="B211" s="7" t="str">
        <f>IFERROR(__xludf.DUMMYFUNCTION("INDEX(IFNA(REGEXEXTRACT(D211, ""([^ ]+)$"")))"),"LAC")</f>
        <v>LAC</v>
      </c>
      <c r="C211" s="7">
        <f>Pts_PA*G211+Pts_PC*H211+Pts_PY*I211+Pts_PTD*J211+Pts_PI*K211+Pts_P2*L211+Pts_RA*M211+Pts_RY*N211+Pts_RTD*O211+Pts_R2*P211+Pts_Res*Q211+Pts_ReY*R211+Pts_ReTD*S211+Pts_Re2*T211+Pts_FL*U211+Pts_FTD*V211</f>
        <v>3.4</v>
      </c>
      <c r="D211" s="7" t="s">
        <v>235</v>
      </c>
      <c r="E211" s="10" t="s">
        <v>425</v>
      </c>
      <c r="F211" s="9">
        <v>1.0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0.0</v>
      </c>
      <c r="N211" s="7">
        <v>0.0</v>
      </c>
      <c r="O211" s="7">
        <v>0.0</v>
      </c>
      <c r="P211" s="11">
        <v>0.0</v>
      </c>
      <c r="Q211" s="10">
        <v>3.0</v>
      </c>
      <c r="R211" s="7">
        <v>19.0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Romeo Doubs</v>
      </c>
      <c r="B212" s="7" t="str">
        <f>IFERROR(__xludf.DUMMYFUNCTION("INDEX(IFNA(REGEXEXTRACT(D212, ""([^ ]+)$"")))"),"GB")</f>
        <v>GB</v>
      </c>
      <c r="C212" s="7">
        <f>Pts_PA*G212+Pts_PC*H212+Pts_PY*I212+Pts_PTD*J212+Pts_PI*K212+Pts_P2*L212+Pts_RA*M212+Pts_RY*N212+Pts_RTD*O212+Pts_R2*P212+Pts_Res*Q212+Pts_ReY*R212+Pts_ReTD*S212+Pts_Re2*T212+Pts_FL*U212+Pts_FTD*V212</f>
        <v>2.3</v>
      </c>
      <c r="D212" s="7" t="s">
        <v>165</v>
      </c>
      <c r="E212" s="8" t="s">
        <v>345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1.0</v>
      </c>
      <c r="R212" s="7">
        <v>18.0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Mike Evans</v>
      </c>
      <c r="B213" s="7" t="str">
        <f>IFERROR(__xludf.DUMMYFUNCTION("INDEX(IFNA(REGEXEXTRACT(D213, ""([^ ]+)$"")))"),"TB")</f>
        <v>TB</v>
      </c>
      <c r="C213" s="7">
        <f>Pts_PA*G213+Pts_PC*H213+Pts_PY*I213+Pts_PTD*J213+Pts_PI*K213+Pts_P2*L213+Pts_RA*M213+Pts_RY*N213+Pts_RTD*O213+Pts_R2*P213+Pts_Res*Q213+Pts_ReY*R213+Pts_ReTD*S213+Pts_Re2*T213+Pts_FL*U213+Pts_FTD*V213</f>
        <v>2.7</v>
      </c>
      <c r="D213" s="7" t="s">
        <v>54</v>
      </c>
      <c r="E213" s="8" t="s">
        <v>49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2.0</v>
      </c>
      <c r="R213" s="7">
        <v>17.0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Simi Fehoko</v>
      </c>
      <c r="B214" s="7" t="str">
        <f>IFERROR(__xludf.DUMMYFUNCTION("INDEX(IFNA(REGEXEXTRACT(D214, ""([^ ]+)$"")))"),"LAC")</f>
        <v>LAC</v>
      </c>
      <c r="C214" s="7">
        <f>Pts_PA*G214+Pts_PC*H214+Pts_PY*I214+Pts_PTD*J214+Pts_PI*K214+Pts_P2*L214+Pts_RA*M214+Pts_RY*N214+Pts_RTD*O214+Pts_R2*P214+Pts_Res*Q214+Pts_ReY*R214+Pts_ReTD*S214+Pts_Re2*T214+Pts_FL*U214+Pts_FTD*V214</f>
        <v>2.2</v>
      </c>
      <c r="D214" s="7" t="s">
        <v>439</v>
      </c>
      <c r="E214" s="8" t="s">
        <v>425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1.0</v>
      </c>
      <c r="R214" s="7">
        <v>17.0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Troy Franklin</v>
      </c>
      <c r="B215" s="7" t="str">
        <f>IFERROR(__xludf.DUMMYFUNCTION("INDEX(IFNA(REGEXEXTRACT(D215, ""([^ ]+)$"")))"),"DEN")</f>
        <v>DEN</v>
      </c>
      <c r="C215" s="7">
        <f>Pts_PA*G215+Pts_PC*H215+Pts_PY*I215+Pts_PTD*J215+Pts_PI*K215+Pts_P2*L215+Pts_RA*M215+Pts_RY*N215+Pts_RTD*O215+Pts_R2*P215+Pts_Res*Q215+Pts_ReY*R215+Pts_ReTD*S215+Pts_Re2*T215+Pts_FL*U215+Pts_FTD*V215</f>
        <v>2.1</v>
      </c>
      <c r="D215" s="7" t="s">
        <v>440</v>
      </c>
      <c r="E215" s="8" t="s">
        <v>31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2.0</v>
      </c>
      <c r="R215" s="7">
        <v>11.0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Kenny Gainwell</v>
      </c>
      <c r="B216" s="7" t="str">
        <f>IFERROR(__xludf.DUMMYFUNCTION("INDEX(IFNA(REGEXEXTRACT(D216, ""([^ ]+)$"")))"),"PHI")</f>
        <v>PHI</v>
      </c>
      <c r="C216" s="7">
        <f>Pts_PA*G216+Pts_PC*H216+Pts_PY*I216+Pts_PTD*J216+Pts_PI*K216+Pts_P2*L216+Pts_RA*M216+Pts_RY*N216+Pts_RTD*O216+Pts_R2*P216+Pts_Res*Q216+Pts_ReY*R216+Pts_ReTD*S216+Pts_Re2*T216+Pts_FL*U216+Pts_FTD*V216</f>
        <v>2.2</v>
      </c>
      <c r="D216" s="7" t="s">
        <v>241</v>
      </c>
      <c r="E216" s="8" t="s">
        <v>129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2.0</v>
      </c>
      <c r="R216" s="7">
        <v>12.0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Xavier Gipson</v>
      </c>
      <c r="B217" s="7" t="str">
        <f>IFERROR(__xludf.DUMMYFUNCTION("INDEX(IFNA(REGEXEXTRACT(D217, ""([^ ]+)$"")))"),"NYJ")</f>
        <v>NYJ</v>
      </c>
      <c r="C217" s="7">
        <f>Pts_PA*G217+Pts_PC*H217+Pts_PY*I217+Pts_PTD*J217+Pts_PI*K217+Pts_P2*L217+Pts_RA*M217+Pts_RY*N217+Pts_RTD*O217+Pts_R2*P217+Pts_Res*Q217+Pts_ReY*R217+Pts_ReTD*S217+Pts_Re2*T217+Pts_FL*U217+Pts_FTD*V217</f>
        <v>2.6</v>
      </c>
      <c r="D217" s="7" t="s">
        <v>441</v>
      </c>
      <c r="E217" s="8" t="s">
        <v>101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2.0</v>
      </c>
      <c r="R217" s="7">
        <v>16.0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Noah Gray</v>
      </c>
      <c r="B218" s="7" t="str">
        <f>IFERROR(__xludf.DUMMYFUNCTION("INDEX(IFNA(REGEXEXTRACT(D218, ""([^ ]+)$"")))"),"KC")</f>
        <v>KC</v>
      </c>
      <c r="C218" s="7">
        <f>Pts_PA*G218+Pts_PC*H218+Pts_PY*I218+Pts_PTD*J218+Pts_PI*K218+Pts_P2*L218+Pts_RA*M218+Pts_RY*N218+Pts_RTD*O218+Pts_R2*P218+Pts_Res*Q218+Pts_ReY*R218+Pts_ReTD*S218+Pts_Re2*T218+Pts_FL*U218+Pts_FTD*V218</f>
        <v>1.8</v>
      </c>
      <c r="D218" s="7" t="s">
        <v>188</v>
      </c>
      <c r="E218" s="8" t="s">
        <v>96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0.0</v>
      </c>
      <c r="N218" s="7">
        <v>0.0</v>
      </c>
      <c r="O218" s="7">
        <v>0.0</v>
      </c>
      <c r="P218" s="11">
        <v>0.0</v>
      </c>
      <c r="Q218" s="10">
        <v>1.0</v>
      </c>
      <c r="R218" s="7">
        <v>13.0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Isaac Guerendo</v>
      </c>
      <c r="B219" s="7" t="str">
        <f>IFERROR(__xludf.DUMMYFUNCTION("INDEX(IFNA(REGEXEXTRACT(D219, ""([^ ]+)$"")))"),"SF")</f>
        <v>SF</v>
      </c>
      <c r="C219" s="7">
        <f>Pts_PA*G219+Pts_PC*H219+Pts_PY*I219+Pts_PTD*J219+Pts_PI*K219+Pts_P2*L219+Pts_RA*M219+Pts_RY*N219+Pts_RTD*O219+Pts_R2*P219+Pts_Res*Q219+Pts_ReY*R219+Pts_ReTD*S219+Pts_Re2*T219+Pts_FL*U219+Pts_FTD*V219</f>
        <v>1.9</v>
      </c>
      <c r="D219" s="7" t="s">
        <v>406</v>
      </c>
      <c r="E219" s="10" t="s">
        <v>419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5.0</v>
      </c>
      <c r="N219" s="7">
        <v>19.0</v>
      </c>
      <c r="O219" s="7">
        <v>0.0</v>
      </c>
      <c r="P219" s="11">
        <v>0.0</v>
      </c>
      <c r="Q219" s="10">
        <v>0.0</v>
      </c>
      <c r="R219" s="7">
        <v>0.0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Elijah Higgins</v>
      </c>
      <c r="B220" s="7" t="str">
        <f>IFERROR(__xludf.DUMMYFUNCTION("INDEX(IFNA(REGEXEXTRACT(D220, ""([^ ]+)$"")))"),"ARI")</f>
        <v>ARI</v>
      </c>
      <c r="C220" s="7">
        <f>Pts_PA*G220+Pts_PC*H220+Pts_PY*I220+Pts_PTD*J220+Pts_PI*K220+Pts_P2*L220+Pts_RA*M220+Pts_RY*N220+Pts_RTD*O220+Pts_R2*P220+Pts_Res*Q220+Pts_ReY*R220+Pts_ReTD*S220+Pts_Re2*T220+Pts_FL*U220+Pts_FTD*V220</f>
        <v>1.6</v>
      </c>
      <c r="D220" s="7" t="s">
        <v>245</v>
      </c>
      <c r="E220" s="10" t="s">
        <v>422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0.0</v>
      </c>
      <c r="N220" s="7">
        <v>0.0</v>
      </c>
      <c r="O220" s="7">
        <v>0.0</v>
      </c>
      <c r="P220" s="11">
        <v>0.0</v>
      </c>
      <c r="Q220" s="10">
        <v>1.0</v>
      </c>
      <c r="R220" s="7">
        <v>11.0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Mack Hollins</v>
      </c>
      <c r="B221" s="7" t="str">
        <f>IFERROR(__xludf.DUMMYFUNCTION("INDEX(IFNA(REGEXEXTRACT(D221, ""([^ ]+)$"")))"),"BUF")</f>
        <v>BUF</v>
      </c>
      <c r="C221" s="7">
        <f>Pts_PA*G221+Pts_PC*H221+Pts_PY*I221+Pts_PTD*J221+Pts_PI*K221+Pts_P2*L221+Pts_RA*M221+Pts_RY*N221+Pts_RTD*O221+Pts_R2*P221+Pts_Res*Q221+Pts_ReY*R221+Pts_ReTD*S221+Pts_Re2*T221+Pts_FL*U221+Pts_FTD*V221</f>
        <v>2.1</v>
      </c>
      <c r="D221" s="7" t="s">
        <v>131</v>
      </c>
      <c r="E221" s="10" t="s">
        <v>44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1.0</v>
      </c>
      <c r="R221" s="7">
        <v>16.0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Austin Hooper</v>
      </c>
      <c r="B222" s="7" t="str">
        <f>IFERROR(__xludf.DUMMYFUNCTION("INDEX(IFNA(REGEXEXTRACT(D222, ""([^ ]+)$"")))"),"NE")</f>
        <v>NE</v>
      </c>
      <c r="C222" s="7">
        <f>Pts_PA*G222+Pts_PC*H222+Pts_PY*I222+Pts_PTD*J222+Pts_PI*K222+Pts_P2*L222+Pts_RA*M222+Pts_RY*N222+Pts_RTD*O222+Pts_R2*P222+Pts_Res*Q222+Pts_ReY*R222+Pts_ReTD*S222+Pts_Re2*T222+Pts_FL*U222+Pts_FTD*V222</f>
        <v>2.4</v>
      </c>
      <c r="D222" s="7" t="s">
        <v>190</v>
      </c>
      <c r="E222" s="8" t="s">
        <v>428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19.0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Hayden Hurst</v>
      </c>
      <c r="B223" s="7" t="str">
        <f>IFERROR(__xludf.DUMMYFUNCTION("INDEX(IFNA(REGEXEXTRACT(D223, ""([^ ]+)$"")))"),"LAC")</f>
        <v>LAC</v>
      </c>
      <c r="C223" s="7">
        <f>Pts_PA*G223+Pts_PC*H223+Pts_PY*I223+Pts_PTD*J223+Pts_PI*K223+Pts_P2*L223+Pts_RA*M223+Pts_RY*N223+Pts_RTD*O223+Pts_R2*P223+Pts_Res*Q223+Pts_ReY*R223+Pts_ReTD*S223+Pts_Re2*T223+Pts_FL*U223+Pts_FTD*V223</f>
        <v>2.5</v>
      </c>
      <c r="D223" s="7" t="s">
        <v>191</v>
      </c>
      <c r="E223" s="10" t="s">
        <v>425</v>
      </c>
      <c r="F223" s="9">
        <v>1.0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0.0</v>
      </c>
      <c r="N223" s="7">
        <v>0.0</v>
      </c>
      <c r="O223" s="7">
        <v>0.0</v>
      </c>
      <c r="P223" s="11">
        <v>0.0</v>
      </c>
      <c r="Q223" s="10">
        <v>2.0</v>
      </c>
      <c r="R223" s="7">
        <v>15.0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Alec Ingold</v>
      </c>
      <c r="B224" s="7" t="str">
        <f>IFERROR(__xludf.DUMMYFUNCTION("INDEX(IFNA(REGEXEXTRACT(D224, ""([^ ]+)$"")))"),"MIA")</f>
        <v>MIA</v>
      </c>
      <c r="C224" s="7">
        <f>Pts_PA*G224+Pts_PC*H224+Pts_PY*I224+Pts_PTD*J224+Pts_PI*K224+Pts_P2*L224+Pts_RA*M224+Pts_RY*N224+Pts_RTD*O224+Pts_R2*P224+Pts_Res*Q224+Pts_ReY*R224+Pts_ReTD*S224+Pts_Re2*T224+Pts_FL*U224+Pts_FTD*V224</f>
        <v>2.9</v>
      </c>
      <c r="D224" s="7" t="s">
        <v>305</v>
      </c>
      <c r="E224" s="8" t="s">
        <v>112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1.0</v>
      </c>
      <c r="N224" s="7">
        <v>-2.0</v>
      </c>
      <c r="O224" s="7">
        <v>0.0</v>
      </c>
      <c r="P224" s="11">
        <v>0.0</v>
      </c>
      <c r="Q224" s="10">
        <v>3.0</v>
      </c>
      <c r="R224" s="7">
        <v>16.0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D'Ernest Johnson</v>
      </c>
      <c r="B225" s="7" t="str">
        <f>IFERROR(__xludf.DUMMYFUNCTION("INDEX(IFNA(REGEXEXTRACT(D225, ""([^ ]+)$"")))"),"JAX")</f>
        <v>JAX</v>
      </c>
      <c r="C225" s="7">
        <f>Pts_PA*G225+Pts_PC*H225+Pts_PY*I225+Pts_PTD*J225+Pts_PI*K225+Pts_P2*L225+Pts_RA*M225+Pts_RY*N225+Pts_RTD*O225+Pts_R2*P225+Pts_Res*Q225+Pts_ReY*R225+Pts_ReTD*S225+Pts_Re2*T225+Pts_FL*U225+Pts_FTD*V225</f>
        <v>1.2</v>
      </c>
      <c r="D225" s="7" t="s">
        <v>377</v>
      </c>
      <c r="E225" s="10" t="s">
        <v>65</v>
      </c>
      <c r="F225" s="9">
        <v>1.0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2.0</v>
      </c>
      <c r="N225" s="7">
        <v>12.0</v>
      </c>
      <c r="O225" s="7">
        <v>0.0</v>
      </c>
      <c r="P225" s="11">
        <v>0.0</v>
      </c>
      <c r="Q225" s="10">
        <v>0.0</v>
      </c>
      <c r="R225" s="7">
        <v>0.0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Theo Johnson</v>
      </c>
      <c r="B226" s="7" t="str">
        <f>IFERROR(__xludf.DUMMYFUNCTION("INDEX(IFNA(REGEXEXTRACT(D226, ""([^ ]+)$"")))"),"NYG")</f>
        <v>NYG</v>
      </c>
      <c r="C226" s="7">
        <f>Pts_PA*G226+Pts_PC*H226+Pts_PY*I226+Pts_PTD*J226+Pts_PI*K226+Pts_P2*L226+Pts_RA*M226+Pts_RY*N226+Pts_RTD*O226+Pts_R2*P226+Pts_Res*Q226+Pts_ReY*R226+Pts_ReTD*S226+Pts_Re2*T226+Pts_FL*U226+Pts_FTD*V226</f>
        <v>1.8</v>
      </c>
      <c r="D226" s="7" t="s">
        <v>249</v>
      </c>
      <c r="E226" s="8" t="s">
        <v>85</v>
      </c>
      <c r="F226" s="9">
        <v>1.0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0.0</v>
      </c>
      <c r="N226" s="7">
        <v>0.0</v>
      </c>
      <c r="O226" s="7">
        <v>0.0</v>
      </c>
      <c r="P226" s="11">
        <v>0.0</v>
      </c>
      <c r="Q226" s="10">
        <v>1.0</v>
      </c>
      <c r="R226" s="7">
        <v>13.0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Drake Maye</v>
      </c>
      <c r="B227" s="7" t="str">
        <f>IFERROR(__xludf.DUMMYFUNCTION("INDEX(IFNA(REGEXEXTRACT(D227, ""([^ ]+)$"")))"),"NE")</f>
        <v>NE</v>
      </c>
      <c r="C227" s="7">
        <f>Pts_PA*G227+Pts_PC*H227+Pts_PY*I227+Pts_PTD*J227+Pts_PI*K227+Pts_P2*L227+Pts_RA*M227+Pts_RY*N227+Pts_RTD*O227+Pts_R2*P227+Pts_Res*Q227+Pts_ReY*R227+Pts_ReTD*S227+Pts_Re2*T227+Pts_FL*U227+Pts_FTD*V227</f>
        <v>2.08</v>
      </c>
      <c r="D227" s="7" t="s">
        <v>442</v>
      </c>
      <c r="E227" s="8" t="s">
        <v>428</v>
      </c>
      <c r="F227" s="9">
        <v>1.0</v>
      </c>
      <c r="G227" s="10">
        <v>8.0</v>
      </c>
      <c r="H227" s="7">
        <v>4.0</v>
      </c>
      <c r="I227" s="7">
        <v>22.0</v>
      </c>
      <c r="J227" s="7">
        <v>0.0</v>
      </c>
      <c r="K227" s="7">
        <v>0.0</v>
      </c>
      <c r="L227" s="11">
        <v>0.0</v>
      </c>
      <c r="M227" s="10">
        <v>2.0</v>
      </c>
      <c r="N227" s="7">
        <v>12.0</v>
      </c>
      <c r="O227" s="7">
        <v>0.0</v>
      </c>
      <c r="P227" s="11">
        <v>0.0</v>
      </c>
      <c r="Q227" s="10">
        <v>0.0</v>
      </c>
      <c r="R227" s="7">
        <v>0.0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Kenny McIntosh</v>
      </c>
      <c r="B228" s="7" t="str">
        <f>IFERROR(__xludf.DUMMYFUNCTION("INDEX(IFNA(REGEXEXTRACT(D228, ""([^ ]+)$"")))"),"SEA")</f>
        <v>SEA</v>
      </c>
      <c r="C228" s="7">
        <f>Pts_PA*G228+Pts_PC*H228+Pts_PY*I228+Pts_PTD*J228+Pts_PI*K228+Pts_P2*L228+Pts_RA*M228+Pts_RY*N228+Pts_RTD*O228+Pts_R2*P228+Pts_Res*Q228+Pts_ReY*R228+Pts_ReTD*S228+Pts_Re2*T228+Pts_FL*U228+Pts_FTD*V228</f>
        <v>1.1</v>
      </c>
      <c r="D228" s="7" t="s">
        <v>443</v>
      </c>
      <c r="E228" s="10" t="s">
        <v>421</v>
      </c>
      <c r="F228" s="9">
        <v>1.0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3.0</v>
      </c>
      <c r="N228" s="7">
        <v>11.0</v>
      </c>
      <c r="O228" s="7">
        <v>0.0</v>
      </c>
      <c r="P228" s="11">
        <v>0.0</v>
      </c>
      <c r="Q228" s="10">
        <v>0.0</v>
      </c>
      <c r="R228" s="7">
        <v>0.0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Jonathan Mingo</v>
      </c>
      <c r="B229" s="7" t="str">
        <f>IFERROR(__xludf.DUMMYFUNCTION("INDEX(IFNA(REGEXEXTRACT(D229, ""([^ ]+)$"")))"),"DAL")</f>
        <v>DAL</v>
      </c>
      <c r="C229" s="7">
        <f>Pts_PA*G229+Pts_PC*H229+Pts_PY*I229+Pts_PTD*J229+Pts_PI*K229+Pts_P2*L229+Pts_RA*M229+Pts_RY*N229+Pts_RTD*O229+Pts_R2*P229+Pts_Res*Q229+Pts_ReY*R229+Pts_ReTD*S229+Pts_Re2*T229+Pts_FL*U229+Pts_FTD*V229</f>
        <v>3.5</v>
      </c>
      <c r="D229" s="7" t="s">
        <v>198</v>
      </c>
      <c r="E229" s="8" t="s">
        <v>420</v>
      </c>
      <c r="F229" s="9">
        <v>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1.0</v>
      </c>
      <c r="N229" s="7">
        <v>2.0</v>
      </c>
      <c r="O229" s="7">
        <v>0.0</v>
      </c>
      <c r="P229" s="11">
        <v>0.0</v>
      </c>
      <c r="Q229" s="10">
        <v>3.0</v>
      </c>
      <c r="R229" s="7">
        <v>18.0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Elijah Moore</v>
      </c>
      <c r="B230" s="7" t="str">
        <f>IFERROR(__xludf.DUMMYFUNCTION("INDEX(IFNA(REGEXEXTRACT(D230, ""([^ ]+)$"")))"),"CLE")</f>
        <v>CLE</v>
      </c>
      <c r="C230" s="7">
        <f>Pts_PA*G230+Pts_PC*H230+Pts_PY*I230+Pts_PTD*J230+Pts_PI*K230+Pts_P2*L230+Pts_RA*M230+Pts_RY*N230+Pts_RTD*O230+Pts_R2*P230+Pts_Res*Q230+Pts_ReY*R230+Pts_ReTD*S230+Pts_Re2*T230+Pts_FL*U230+Pts_FTD*V230</f>
        <v>2.7</v>
      </c>
      <c r="D230" s="7" t="s">
        <v>315</v>
      </c>
      <c r="E230" s="8" t="s">
        <v>354</v>
      </c>
      <c r="F230" s="9">
        <v>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2.0</v>
      </c>
      <c r="R230" s="7">
        <v>17.0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Chigoziem Okonkwo</v>
      </c>
      <c r="B231" s="7" t="str">
        <f>IFERROR(__xludf.DUMMYFUNCTION("INDEX(IFNA(REGEXEXTRACT(D231, ""([^ ]+)$"")))"),"TEN")</f>
        <v>TEN</v>
      </c>
      <c r="C231" s="7">
        <f>Pts_PA*G231+Pts_PC*H231+Pts_PY*I231+Pts_PTD*J231+Pts_PI*K231+Pts_P2*L231+Pts_RA*M231+Pts_RY*N231+Pts_RTD*O231+Pts_R2*P231+Pts_Res*Q231+Pts_ReY*R231+Pts_ReTD*S231+Pts_Re2*T231+Pts_FL*U231+Pts_FTD*V231</f>
        <v>2.5</v>
      </c>
      <c r="D231" s="7" t="s">
        <v>146</v>
      </c>
      <c r="E231" s="10" t="s">
        <v>23</v>
      </c>
      <c r="F231" s="9">
        <v>1.0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2.0</v>
      </c>
      <c r="R231" s="7">
        <v>15.0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Ja'Lynn Polk</v>
      </c>
      <c r="B232" s="7" t="str">
        <f>IFERROR(__xludf.DUMMYFUNCTION("INDEX(IFNA(REGEXEXTRACT(D232, ""([^ ]+)$"")))"),"NE")</f>
        <v>NE</v>
      </c>
      <c r="C232" s="7">
        <f>Pts_PA*G232+Pts_PC*H232+Pts_PY*I232+Pts_PTD*J232+Pts_PI*K232+Pts_P2*L232+Pts_RA*M232+Pts_RY*N232+Pts_RTD*O232+Pts_R2*P232+Pts_Res*Q232+Pts_ReY*R232+Pts_ReTD*S232+Pts_Re2*T232+Pts_FL*U232+Pts_FTD*V232</f>
        <v>2.3</v>
      </c>
      <c r="D232" s="7" t="s">
        <v>318</v>
      </c>
      <c r="E232" s="10" t="s">
        <v>428</v>
      </c>
      <c r="F232" s="9">
        <v>1.0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2.0</v>
      </c>
      <c r="R232" s="7">
        <v>13.0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Brandon Powell</v>
      </c>
      <c r="B233" s="7" t="str">
        <f>IFERROR(__xludf.DUMMYFUNCTION("INDEX(IFNA(REGEXEXTRACT(D233, ""([^ ]+)$"")))"),"MIN")</f>
        <v>MIN</v>
      </c>
      <c r="C233" s="7">
        <f>Pts_PA*G233+Pts_PC*H233+Pts_PY*I233+Pts_PTD*J233+Pts_PI*K233+Pts_P2*L233+Pts_RA*M233+Pts_RY*N233+Pts_RTD*O233+Pts_R2*P233+Pts_Res*Q233+Pts_ReY*R233+Pts_ReTD*S233+Pts_Re2*T233+Pts_FL*U233+Pts_FTD*V233</f>
        <v>1.8</v>
      </c>
      <c r="D233" s="7" t="s">
        <v>392</v>
      </c>
      <c r="E233" s="10" t="s">
        <v>25</v>
      </c>
      <c r="F233" s="9">
        <v>1.0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0.0</v>
      </c>
      <c r="N233" s="7">
        <v>0.0</v>
      </c>
      <c r="O233" s="7">
        <v>0.0</v>
      </c>
      <c r="P233" s="11">
        <v>0.0</v>
      </c>
      <c r="Q233" s="10">
        <v>1.0</v>
      </c>
      <c r="R233" s="7">
        <v>13.0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Jeremy Ruckert</v>
      </c>
      <c r="B234" s="7" t="str">
        <f>IFERROR(__xludf.DUMMYFUNCTION("INDEX(IFNA(REGEXEXTRACT(D234, ""([^ ]+)$"")))"),"NYJ")</f>
        <v>NYJ</v>
      </c>
      <c r="C234" s="7">
        <f>Pts_PA*G234+Pts_PC*H234+Pts_PY*I234+Pts_PTD*J234+Pts_PI*K234+Pts_P2*L234+Pts_RA*M234+Pts_RY*N234+Pts_RTD*O234+Pts_R2*P234+Pts_Res*Q234+Pts_ReY*R234+Pts_ReTD*S234+Pts_Re2*T234+Pts_FL*U234+Pts_FTD*V234</f>
        <v>2.5</v>
      </c>
      <c r="D234" s="7" t="s">
        <v>444</v>
      </c>
      <c r="E234" s="10" t="s">
        <v>101</v>
      </c>
      <c r="F234" s="9">
        <v>1.0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0.0</v>
      </c>
      <c r="N234" s="7">
        <v>0.0</v>
      </c>
      <c r="O234" s="7">
        <v>0.0</v>
      </c>
      <c r="P234" s="11">
        <v>0.0</v>
      </c>
      <c r="Q234" s="10">
        <v>2.0</v>
      </c>
      <c r="R234" s="7">
        <v>15.0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Dalton Schultz</v>
      </c>
      <c r="B235" s="7" t="str">
        <f>IFERROR(__xludf.DUMMYFUNCTION("INDEX(IFNA(REGEXEXTRACT(D235, ""([^ ]+)$"")))"),"HOU")</f>
        <v>HOU</v>
      </c>
      <c r="C235" s="7">
        <f>Pts_PA*G235+Pts_PC*H235+Pts_PY*I235+Pts_PTD*J235+Pts_PI*K235+Pts_P2*L235+Pts_RA*M235+Pts_RY*N235+Pts_RTD*O235+Pts_R2*P235+Pts_Res*Q235+Pts_ReY*R235+Pts_ReTD*S235+Pts_Re2*T235+Pts_FL*U235+Pts_FTD*V235</f>
        <v>2.1</v>
      </c>
      <c r="D235" s="7" t="s">
        <v>271</v>
      </c>
      <c r="E235" s="8" t="s">
        <v>349</v>
      </c>
      <c r="F235" s="9">
        <v>1.0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0.0</v>
      </c>
      <c r="N235" s="7">
        <v>0.0</v>
      </c>
      <c r="O235" s="7">
        <v>0.0</v>
      </c>
      <c r="P235" s="11">
        <v>0.0</v>
      </c>
      <c r="Q235" s="10">
        <v>2.0</v>
      </c>
      <c r="R235" s="7">
        <v>11.0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Jonnu Smith</v>
      </c>
      <c r="B236" s="7" t="str">
        <f>IFERROR(__xludf.DUMMYFUNCTION("INDEX(IFNA(REGEXEXTRACT(D236, ""([^ ]+)$"")))"),"MIA")</f>
        <v>MIA</v>
      </c>
      <c r="C236" s="7">
        <f>Pts_PA*G236+Pts_PC*H236+Pts_PY*I236+Pts_PTD*J236+Pts_PI*K236+Pts_P2*L236+Pts_RA*M236+Pts_RY*N236+Pts_RTD*O236+Pts_R2*P236+Pts_Res*Q236+Pts_ReY*R236+Pts_ReTD*S236+Pts_Re2*T236+Pts_FL*U236+Pts_FTD*V236</f>
        <v>2.8</v>
      </c>
      <c r="D236" s="7" t="s">
        <v>323</v>
      </c>
      <c r="E236" s="8" t="s">
        <v>112</v>
      </c>
      <c r="F236" s="9">
        <v>1.0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2.0</v>
      </c>
      <c r="R236" s="7">
        <v>18.0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Rhamondre Stevenson</v>
      </c>
      <c r="B237" s="7" t="str">
        <f>IFERROR(__xludf.DUMMYFUNCTION("INDEX(IFNA(REGEXEXTRACT(D237, ""([^ ]+)$"")))"),"NE")</f>
        <v>NE</v>
      </c>
      <c r="C237" s="7">
        <f>Pts_PA*G237+Pts_PC*H237+Pts_PY*I237+Pts_PTD*J237+Pts_PI*K237+Pts_P2*L237+Pts_RA*M237+Pts_RY*N237+Pts_RTD*O237+Pts_R2*P237+Pts_Res*Q237+Pts_ReY*R237+Pts_ReTD*S237+Pts_Re2*T237+Pts_FL*U237+Pts_FTD*V237</f>
        <v>0.3</v>
      </c>
      <c r="D237" s="7" t="s">
        <v>58</v>
      </c>
      <c r="E237" s="10" t="s">
        <v>428</v>
      </c>
      <c r="F237" s="9">
        <v>1.0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6.0</v>
      </c>
      <c r="N237" s="7">
        <v>23.0</v>
      </c>
      <c r="O237" s="7">
        <v>0.0</v>
      </c>
      <c r="P237" s="11">
        <v>0.0</v>
      </c>
      <c r="Q237" s="10">
        <v>0.0</v>
      </c>
      <c r="R237" s="7">
        <v>0.0</v>
      </c>
      <c r="S237" s="7">
        <v>0.0</v>
      </c>
      <c r="T237" s="11">
        <v>0.0</v>
      </c>
      <c r="U237" s="10">
        <v>1.0</v>
      </c>
      <c r="V237" s="11">
        <v>0.0</v>
      </c>
    </row>
    <row r="238">
      <c r="A238" s="7" t="str">
        <f t="shared" si="1"/>
        <v>Mason Tipton</v>
      </c>
      <c r="B238" s="7" t="str">
        <f>IFERROR(__xludf.DUMMYFUNCTION("INDEX(IFNA(REGEXEXTRACT(D238, ""([^ ]+)$"")))"),"NO")</f>
        <v>NO</v>
      </c>
      <c r="C238" s="7">
        <f>Pts_PA*G238+Pts_PC*H238+Pts_PY*I238+Pts_PTD*J238+Pts_PI*K238+Pts_P2*L238+Pts_RA*M238+Pts_RY*N238+Pts_RTD*O238+Pts_R2*P238+Pts_Res*Q238+Pts_ReY*R238+Pts_ReTD*S238+Pts_Re2*T238+Pts_FL*U238+Pts_FTD*V238</f>
        <v>2.1</v>
      </c>
      <c r="D238" s="7" t="s">
        <v>326</v>
      </c>
      <c r="E238" s="10" t="s">
        <v>423</v>
      </c>
      <c r="F238" s="9">
        <v>1.0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0.0</v>
      </c>
      <c r="N238" s="7">
        <v>0.0</v>
      </c>
      <c r="O238" s="7">
        <v>0.0</v>
      </c>
      <c r="P238" s="11">
        <v>0.0</v>
      </c>
      <c r="Q238" s="10">
        <v>2.0</v>
      </c>
      <c r="R238" s="7">
        <v>11.0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Adam Trautman</v>
      </c>
      <c r="B239" s="7" t="str">
        <f>IFERROR(__xludf.DUMMYFUNCTION("INDEX(IFNA(REGEXEXTRACT(D239, ""([^ ]+)$"")))"),"DEN")</f>
        <v>DEN</v>
      </c>
      <c r="C239" s="7">
        <f>Pts_PA*G239+Pts_PC*H239+Pts_PY*I239+Pts_PTD*J239+Pts_PI*K239+Pts_P2*L239+Pts_RA*M239+Pts_RY*N239+Pts_RTD*O239+Pts_R2*P239+Pts_Res*Q239+Pts_ReY*R239+Pts_ReTD*S239+Pts_Re2*T239+Pts_FL*U239+Pts_FTD*V239</f>
        <v>1.8</v>
      </c>
      <c r="D239" s="7" t="s">
        <v>445</v>
      </c>
      <c r="E239" s="8" t="s">
        <v>31</v>
      </c>
      <c r="F239" s="9">
        <v>1.0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1.0</v>
      </c>
      <c r="R239" s="7">
        <v>13.0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Parker Washington</v>
      </c>
      <c r="B240" s="7" t="str">
        <f>IFERROR(__xludf.DUMMYFUNCTION("INDEX(IFNA(REGEXEXTRACT(D240, ""([^ ]+)$"")))"),"JAX")</f>
        <v>JAX</v>
      </c>
      <c r="C240" s="7">
        <f>Pts_PA*G240+Pts_PC*H240+Pts_PY*I240+Pts_PTD*J240+Pts_PI*K240+Pts_P2*L240+Pts_RA*M240+Pts_RY*N240+Pts_RTD*O240+Pts_R2*P240+Pts_Res*Q240+Pts_ReY*R240+Pts_ReTD*S240+Pts_Re2*T240+Pts_FL*U240+Pts_FTD*V240</f>
        <v>2.8</v>
      </c>
      <c r="D240" s="7" t="s">
        <v>332</v>
      </c>
      <c r="E240" s="10" t="s">
        <v>65</v>
      </c>
      <c r="F240" s="9">
        <v>1.0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0.0</v>
      </c>
      <c r="N240" s="7">
        <v>0.0</v>
      </c>
      <c r="O240" s="7">
        <v>0.0</v>
      </c>
      <c r="P240" s="11">
        <v>0.0</v>
      </c>
      <c r="Q240" s="10">
        <v>2.0</v>
      </c>
      <c r="R240" s="7">
        <v>18.0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Justin Watson</v>
      </c>
      <c r="B241" s="7" t="str">
        <f>IFERROR(__xludf.DUMMYFUNCTION("INDEX(IFNA(REGEXEXTRACT(D241, ""([^ ]+)$"")))"),"KC")</f>
        <v>KC</v>
      </c>
      <c r="C241" s="7">
        <f>Pts_PA*G241+Pts_PC*H241+Pts_PY*I241+Pts_PTD*J241+Pts_PI*K241+Pts_P2*L241+Pts_RA*M241+Pts_RY*N241+Pts_RTD*O241+Pts_R2*P241+Pts_Res*Q241+Pts_ReY*R241+Pts_ReTD*S241+Pts_Re2*T241+Pts_FL*U241+Pts_FTD*V241</f>
        <v>1.8</v>
      </c>
      <c r="D241" s="7" t="s">
        <v>226</v>
      </c>
      <c r="E241" s="10" t="s">
        <v>96</v>
      </c>
      <c r="F241" s="9">
        <v>1.0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0.0</v>
      </c>
      <c r="N241" s="7">
        <v>0.0</v>
      </c>
      <c r="O241" s="7">
        <v>0.0</v>
      </c>
      <c r="P241" s="11">
        <v>0.0</v>
      </c>
      <c r="Q241" s="10">
        <v>1.0</v>
      </c>
      <c r="R241" s="7">
        <v>13.0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Jeffery Wilson</v>
      </c>
      <c r="B242" s="7" t="str">
        <f>IFERROR(__xludf.DUMMYFUNCTION("INDEX(IFNA(REGEXEXTRACT(D242, ""([^ ]+)$"")))"),"MIA")</f>
        <v>MIA</v>
      </c>
      <c r="C242" s="7">
        <f>Pts_PA*G242+Pts_PC*H242+Pts_PY*I242+Pts_PTD*J242+Pts_PI*K242+Pts_P2*L242+Pts_RA*M242+Pts_RY*N242+Pts_RTD*O242+Pts_R2*P242+Pts_Res*Q242+Pts_ReY*R242+Pts_ReTD*S242+Pts_Re2*T242+Pts_FL*U242+Pts_FTD*V242</f>
        <v>1.4</v>
      </c>
      <c r="D242" s="7" t="s">
        <v>228</v>
      </c>
      <c r="E242" s="10" t="s">
        <v>112</v>
      </c>
      <c r="F242" s="9">
        <v>1.0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3.0</v>
      </c>
      <c r="N242" s="7">
        <v>14.0</v>
      </c>
      <c r="O242" s="7">
        <v>0.0</v>
      </c>
      <c r="P242" s="11">
        <v>0.0</v>
      </c>
      <c r="Q242" s="10">
        <v>0.0</v>
      </c>
      <c r="R242" s="7">
        <v>0.0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Robert Woods</v>
      </c>
      <c r="B243" s="7" t="str">
        <f>IFERROR(__xludf.DUMMYFUNCTION("INDEX(IFNA(REGEXEXTRACT(D243, ""([^ ]+)$"")))"),"HOU")</f>
        <v>HOU</v>
      </c>
      <c r="C243" s="7">
        <f>Pts_PA*G243+Pts_PC*H243+Pts_PY*I243+Pts_PTD*J243+Pts_PI*K243+Pts_P2*L243+Pts_RA*M243+Pts_RY*N243+Pts_RTD*O243+Pts_R2*P243+Pts_Res*Q243+Pts_ReY*R243+Pts_ReTD*S243+Pts_Re2*T243+Pts_FL*U243+Pts_FTD*V243</f>
        <v>2.8</v>
      </c>
      <c r="D243" s="7" t="s">
        <v>446</v>
      </c>
      <c r="E243" s="8" t="s">
        <v>349</v>
      </c>
      <c r="F243" s="9">
        <v>1.0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2.0</v>
      </c>
      <c r="R243" s="7">
        <v>18.0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Jaylen Wright</v>
      </c>
      <c r="B244" s="7" t="str">
        <f>IFERROR(__xludf.DUMMYFUNCTION("INDEX(IFNA(REGEXEXTRACT(D244, ""([^ ]+)$"")))"),"MIA")</f>
        <v>MIA</v>
      </c>
      <c r="C244" s="7">
        <f>Pts_PA*G244+Pts_PC*H244+Pts_PY*I244+Pts_PTD*J244+Pts_PI*K244+Pts_P2*L244+Pts_RA*M244+Pts_RY*N244+Pts_RTD*O244+Pts_R2*P244+Pts_Res*Q244+Pts_ReY*R244+Pts_ReTD*S244+Pts_Re2*T244+Pts_FL*U244+Pts_FTD*V244</f>
        <v>1.7</v>
      </c>
      <c r="D244" s="7" t="s">
        <v>417</v>
      </c>
      <c r="E244" s="10" t="s">
        <v>112</v>
      </c>
      <c r="F244" s="9">
        <v>1.0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2.0</v>
      </c>
      <c r="N244" s="7">
        <v>17.0</v>
      </c>
      <c r="O244" s="7">
        <v>0.0</v>
      </c>
      <c r="P244" s="11">
        <v>0.0</v>
      </c>
      <c r="Q244" s="10">
        <v>0.0</v>
      </c>
      <c r="R244" s="7">
        <v>0.0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Nate Adkins</v>
      </c>
      <c r="B245" s="7" t="str">
        <f>IFERROR(__xludf.DUMMYFUNCTION("INDEX(IFNA(REGEXEXTRACT(D245, ""([^ ]+)$"")))"),"DEN")</f>
        <v>DEN</v>
      </c>
      <c r="C245" s="7">
        <f>Pts_PA*G245+Pts_PC*H245+Pts_PY*I245+Pts_PTD*J245+Pts_PI*K245+Pts_P2*L245+Pts_RA*M245+Pts_RY*N245+Pts_RTD*O245+Pts_R2*P245+Pts_Res*Q245+Pts_ReY*R245+Pts_ReTD*S245+Pts_Re2*T245+Pts_FL*U245+Pts_FTD*V245</f>
        <v>1.1</v>
      </c>
      <c r="D245" s="7" t="s">
        <v>447</v>
      </c>
      <c r="E245" s="10" t="s">
        <v>31</v>
      </c>
      <c r="F245" s="9">
        <v>0.0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1.0</v>
      </c>
      <c r="R245" s="7">
        <v>6.0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Trey Benson</v>
      </c>
      <c r="B246" s="7" t="str">
        <f>IFERROR(__xludf.DUMMYFUNCTION("INDEX(IFNA(REGEXEXTRACT(D246, ""([^ ]+)$"")))"),"ARI")</f>
        <v>ARI</v>
      </c>
      <c r="C246" s="7">
        <f>Pts_PA*G246+Pts_PC*H246+Pts_PY*I246+Pts_PTD*J246+Pts_PI*K246+Pts_P2*L246+Pts_RA*M246+Pts_RY*N246+Pts_RTD*O246+Pts_R2*P246+Pts_Res*Q246+Pts_ReY*R246+Pts_ReTD*S246+Pts_Re2*T246+Pts_FL*U246+Pts_FTD*V246</f>
        <v>0.8</v>
      </c>
      <c r="D246" s="7" t="s">
        <v>230</v>
      </c>
      <c r="E246" s="8" t="s">
        <v>422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2.0</v>
      </c>
      <c r="N246" s="7">
        <v>8.0</v>
      </c>
      <c r="O246" s="7">
        <v>0.0</v>
      </c>
      <c r="P246" s="11">
        <v>0.0</v>
      </c>
      <c r="Q246" s="10">
        <v>0.0</v>
      </c>
      <c r="R246" s="7">
        <v>0.0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Cartavious Bigsby</v>
      </c>
      <c r="B247" s="7" t="str">
        <f>IFERROR(__xludf.DUMMYFUNCTION("INDEX(IFNA(REGEXEXTRACT(D247, ""([^ ]+)$"")))"),"JAX")</f>
        <v>JAX</v>
      </c>
      <c r="C247" s="7">
        <f>Pts_PA*G247+Pts_PC*H247+Pts_PY*I247+Pts_PTD*J247+Pts_PI*K247+Pts_P2*L247+Pts_RA*M247+Pts_RY*N247+Pts_RTD*O247+Pts_R2*P247+Pts_Res*Q247+Pts_ReY*R247+Pts_ReTD*S247+Pts_Re2*T247+Pts_FL*U247+Pts_FTD*V247</f>
        <v>0.9</v>
      </c>
      <c r="D247" s="7" t="s">
        <v>139</v>
      </c>
      <c r="E247" s="8" t="s">
        <v>65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2.0</v>
      </c>
      <c r="N247" s="7">
        <v>9.0</v>
      </c>
      <c r="O247" s="7">
        <v>0.0</v>
      </c>
      <c r="P247" s="11">
        <v>0.0</v>
      </c>
      <c r="Q247" s="10">
        <v>0.0</v>
      </c>
      <c r="R247" s="7">
        <v>0.0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Kayshon Boutte</v>
      </c>
      <c r="B248" s="7" t="str">
        <f>IFERROR(__xludf.DUMMYFUNCTION("INDEX(IFNA(REGEXEXTRACT(D248, ""([^ ]+)$"")))"),"NE")</f>
        <v>NE</v>
      </c>
      <c r="C248" s="7">
        <f>Pts_PA*G248+Pts_PC*H248+Pts_PY*I248+Pts_PTD*J248+Pts_PI*K248+Pts_P2*L248+Pts_RA*M248+Pts_RY*N248+Pts_RTD*O248+Pts_R2*P248+Pts_Res*Q248+Pts_ReY*R248+Pts_ReTD*S248+Pts_Re2*T248+Pts_FL*U248+Pts_FTD*V248</f>
        <v>0.7</v>
      </c>
      <c r="D248" s="7" t="s">
        <v>448</v>
      </c>
      <c r="E248" s="8" t="s">
        <v>428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0.0</v>
      </c>
      <c r="N248" s="7">
        <v>0.0</v>
      </c>
      <c r="O248" s="7">
        <v>0.0</v>
      </c>
      <c r="P248" s="11">
        <v>0.0</v>
      </c>
      <c r="Q248" s="10">
        <v>1.0</v>
      </c>
      <c r="R248" s="7">
        <v>2.0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British Brooks</v>
      </c>
      <c r="B249" s="7" t="str">
        <f>IFERROR(__xludf.DUMMYFUNCTION("INDEX(IFNA(REGEXEXTRACT(D249, ""([^ ]+)$"")))"),"HOU")</f>
        <v>HOU</v>
      </c>
      <c r="C249" s="7">
        <f>Pts_PA*G249+Pts_PC*H249+Pts_PY*I249+Pts_PTD*J249+Pts_PI*K249+Pts_P2*L249+Pts_RA*M249+Pts_RY*N249+Pts_RTD*O249+Pts_R2*P249+Pts_Res*Q249+Pts_ReY*R249+Pts_ReTD*S249+Pts_Re2*T249+Pts_FL*U249+Pts_FTD*V249</f>
        <v>0.2</v>
      </c>
      <c r="D249" s="7" t="s">
        <v>449</v>
      </c>
      <c r="E249" s="10" t="s">
        <v>349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1.0</v>
      </c>
      <c r="N249" s="7">
        <v>2.0</v>
      </c>
      <c r="O249" s="7">
        <v>0.0</v>
      </c>
      <c r="P249" s="11">
        <v>0.0</v>
      </c>
      <c r="Q249" s="10">
        <v>0.0</v>
      </c>
      <c r="R249" s="7">
        <v>0.0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Christopher Brooks</v>
      </c>
      <c r="B250" s="7" t="str">
        <f>IFERROR(__xludf.DUMMYFUNCTION("INDEX(IFNA(REGEXEXTRACT(D250, ""([^ ]+)$"")))"),"GB")</f>
        <v>GB</v>
      </c>
      <c r="C250" s="7">
        <f>Pts_PA*G250+Pts_PC*H250+Pts_PY*I250+Pts_PTD*J250+Pts_PI*K250+Pts_P2*L250+Pts_RA*M250+Pts_RY*N250+Pts_RTD*O250+Pts_R2*P250+Pts_Res*Q250+Pts_ReY*R250+Pts_ReTD*S250+Pts_Re2*T250+Pts_FL*U250+Pts_FTD*V250</f>
        <v>0.3</v>
      </c>
      <c r="D250" s="7" t="s">
        <v>450</v>
      </c>
      <c r="E250" s="10" t="s">
        <v>345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3.0</v>
      </c>
      <c r="N250" s="7">
        <v>3.0</v>
      </c>
      <c r="O250" s="7">
        <v>0.0</v>
      </c>
      <c r="P250" s="11">
        <v>0.0</v>
      </c>
      <c r="Q250" s="10">
        <v>0.0</v>
      </c>
      <c r="R250" s="7">
        <v>0.0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Pharaoh Brown</v>
      </c>
      <c r="B251" s="7" t="str">
        <f>IFERROR(__xludf.DUMMYFUNCTION("INDEX(IFNA(REGEXEXTRACT(D251, ""([^ ]+)$"")))"),"SEA")</f>
        <v>SEA</v>
      </c>
      <c r="C251" s="7">
        <f>Pts_PA*G251+Pts_PC*H251+Pts_PY*I251+Pts_PTD*J251+Pts_PI*K251+Pts_P2*L251+Pts_RA*M251+Pts_RY*N251+Pts_RTD*O251+Pts_R2*P251+Pts_Res*Q251+Pts_ReY*R251+Pts_ReTD*S251+Pts_Re2*T251+Pts_FL*U251+Pts_FTD*V251</f>
        <v>1.4</v>
      </c>
      <c r="D251" s="7" t="s">
        <v>451</v>
      </c>
      <c r="E251" s="10" t="s">
        <v>421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1.0</v>
      </c>
      <c r="R251" s="7">
        <v>9.0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Treylon Burks</v>
      </c>
      <c r="B252" s="7" t="str">
        <f>IFERROR(__xludf.DUMMYFUNCTION("INDEX(IFNA(REGEXEXTRACT(D252, ""([^ ]+)$"")))"),"TEN")</f>
        <v>TEN</v>
      </c>
      <c r="C252" s="7">
        <f>Pts_PA*G252+Pts_PC*H252+Pts_PY*I252+Pts_PTD*J252+Pts_PI*K252+Pts_P2*L252+Pts_RA*M252+Pts_RY*N252+Pts_RTD*O252+Pts_R2*P252+Pts_Res*Q252+Pts_ReY*R252+Pts_ReTD*S252+Pts_Re2*T252+Pts_FL*U252+Pts_FTD*V252</f>
        <v>1.4</v>
      </c>
      <c r="D252" s="7" t="s">
        <v>285</v>
      </c>
      <c r="E252" s="10" t="s">
        <v>23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0.0</v>
      </c>
      <c r="N252" s="7">
        <v>0.0</v>
      </c>
      <c r="O252" s="7">
        <v>0.0</v>
      </c>
      <c r="P252" s="11">
        <v>0.0</v>
      </c>
      <c r="Q252" s="10">
        <v>1.0</v>
      </c>
      <c r="R252" s="7">
        <v>9.0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Tanner Conner</v>
      </c>
      <c r="B253" s="7" t="str">
        <f>IFERROR(__xludf.DUMMYFUNCTION("INDEX(IFNA(REGEXEXTRACT(D253, ""([^ ]+)$"")))"),"MIA")</f>
        <v>MIA</v>
      </c>
      <c r="C253" s="7">
        <f>Pts_PA*G253+Pts_PC*H253+Pts_PY*I253+Pts_PTD*J253+Pts_PI*K253+Pts_P2*L253+Pts_RA*M253+Pts_RY*N253+Pts_RTD*O253+Pts_R2*P253+Pts_Res*Q253+Pts_ReY*R253+Pts_ReTD*S253+Pts_Re2*T253+Pts_FL*U253+Pts_FTD*V253</f>
        <v>0.6</v>
      </c>
      <c r="D253" s="7" t="s">
        <v>452</v>
      </c>
      <c r="E253" s="8" t="s">
        <v>112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0.0</v>
      </c>
      <c r="N253" s="7">
        <v>0.0</v>
      </c>
      <c r="O253" s="7">
        <v>0.0</v>
      </c>
      <c r="P253" s="11">
        <v>0.0</v>
      </c>
      <c r="Q253" s="10">
        <v>1.0</v>
      </c>
      <c r="R253" s="7">
        <v>1.0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Derius Davis</v>
      </c>
      <c r="B254" s="7" t="str">
        <f>IFERROR(__xludf.DUMMYFUNCTION("INDEX(IFNA(REGEXEXTRACT(D254, ""([^ ]+)$"")))"),"LAC")</f>
        <v>LAC</v>
      </c>
      <c r="C254" s="7">
        <f>Pts_PA*G254+Pts_PC*H254+Pts_PY*I254+Pts_PTD*J254+Pts_PI*K254+Pts_P2*L254+Pts_RA*M254+Pts_RY*N254+Pts_RTD*O254+Pts_R2*P254+Pts_Res*Q254+Pts_ReY*R254+Pts_ReTD*S254+Pts_Re2*T254+Pts_FL*U254+Pts_FTD*V254</f>
        <v>0.8</v>
      </c>
      <c r="D254" s="7" t="s">
        <v>291</v>
      </c>
      <c r="E254" s="8" t="s">
        <v>425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1.0</v>
      </c>
      <c r="N254" s="7">
        <v>8.0</v>
      </c>
      <c r="O254" s="7">
        <v>0.0</v>
      </c>
      <c r="P254" s="11">
        <v>0.0</v>
      </c>
      <c r="Q254" s="10">
        <v>0.0</v>
      </c>
      <c r="R254" s="7">
        <v>0.0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Isaiah Davis</v>
      </c>
      <c r="B255" s="7" t="str">
        <f>IFERROR(__xludf.DUMMYFUNCTION("INDEX(IFNA(REGEXEXTRACT(D255, ""([^ ]+)$"")))"),"NYJ")</f>
        <v>NYJ</v>
      </c>
      <c r="C255" s="7">
        <f>Pts_PA*G255+Pts_PC*H255+Pts_PY*I255+Pts_PTD*J255+Pts_PI*K255+Pts_P2*L255+Pts_RA*M255+Pts_RY*N255+Pts_RTD*O255+Pts_R2*P255+Pts_Res*Q255+Pts_ReY*R255+Pts_ReTD*S255+Pts_Re2*T255+Pts_FL*U255+Pts_FTD*V255</f>
        <v>0.6</v>
      </c>
      <c r="D255" s="7" t="s">
        <v>453</v>
      </c>
      <c r="E255" s="10" t="s">
        <v>101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3.0</v>
      </c>
      <c r="N255" s="7">
        <v>6.0</v>
      </c>
      <c r="O255" s="7">
        <v>0.0</v>
      </c>
      <c r="P255" s="11">
        <v>0.0</v>
      </c>
      <c r="Q255" s="10">
        <v>0.0</v>
      </c>
      <c r="R255" s="7">
        <v>0.0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Josiah Deguara</v>
      </c>
      <c r="B256" s="7" t="str">
        <f>IFERROR(__xludf.DUMMYFUNCTION("INDEX(IFNA(REGEXEXTRACT(D256, ""([^ ]+)$"")))"),"JAX")</f>
        <v>JAX</v>
      </c>
      <c r="C256" s="7">
        <f>Pts_PA*G256+Pts_PC*H256+Pts_PY*I256+Pts_PTD*J256+Pts_PI*K256+Pts_P2*L256+Pts_RA*M256+Pts_RY*N256+Pts_RTD*O256+Pts_R2*P256+Pts_Res*Q256+Pts_ReY*R256+Pts_ReTD*S256+Pts_Re2*T256+Pts_FL*U256+Pts_FTD*V256</f>
        <v>1.3</v>
      </c>
      <c r="D256" s="7" t="s">
        <v>454</v>
      </c>
      <c r="E256" s="10" t="s">
        <v>65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0.0</v>
      </c>
      <c r="N256" s="7">
        <v>0.0</v>
      </c>
      <c r="O256" s="7">
        <v>0.0</v>
      </c>
      <c r="P256" s="11">
        <v>0.0</v>
      </c>
      <c r="Q256" s="10">
        <v>1.0</v>
      </c>
      <c r="R256" s="7">
        <v>8.0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Emari Demercado</v>
      </c>
      <c r="B257" s="7" t="str">
        <f>IFERROR(__xludf.DUMMYFUNCTION("INDEX(IFNA(REGEXEXTRACT(D257, ""([^ ]+)$"")))"),"ARI")</f>
        <v>ARI</v>
      </c>
      <c r="C257" s="7">
        <f>Pts_PA*G257+Pts_PC*H257+Pts_PY*I257+Pts_PTD*J257+Pts_PI*K257+Pts_P2*L257+Pts_RA*M257+Pts_RY*N257+Pts_RTD*O257+Pts_R2*P257+Pts_Res*Q257+Pts_ReY*R257+Pts_ReTD*S257+Pts_Re2*T257+Pts_FL*U257+Pts_FTD*V257</f>
        <v>0.7</v>
      </c>
      <c r="D257" s="7" t="s">
        <v>212</v>
      </c>
      <c r="E257" s="10" t="s">
        <v>422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2.0</v>
      </c>
      <c r="N257" s="7">
        <v>7.0</v>
      </c>
      <c r="O257" s="7">
        <v>0.0</v>
      </c>
      <c r="P257" s="11">
        <v>0.0</v>
      </c>
      <c r="Q257" s="10">
        <v>0.0</v>
      </c>
      <c r="R257" s="7">
        <v>0.0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Jahan Dotson</v>
      </c>
      <c r="B258" s="7" t="str">
        <f>IFERROR(__xludf.DUMMYFUNCTION("INDEX(IFNA(REGEXEXTRACT(D258, ""([^ ]+)$"")))"),"PHI")</f>
        <v>PHI</v>
      </c>
      <c r="C258" s="7">
        <f>Pts_PA*G258+Pts_PC*H258+Pts_PY*I258+Pts_PTD*J258+Pts_PI*K258+Pts_P2*L258+Pts_RA*M258+Pts_RY*N258+Pts_RTD*O258+Pts_R2*P258+Pts_Res*Q258+Pts_ReY*R258+Pts_ReTD*S258+Pts_Re2*T258+Pts_FL*U258+Pts_FTD*V258</f>
        <v>1.8</v>
      </c>
      <c r="D258" s="7" t="s">
        <v>403</v>
      </c>
      <c r="E258" s="8" t="s">
        <v>129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0.0</v>
      </c>
      <c r="N258" s="7">
        <v>0.0</v>
      </c>
      <c r="O258" s="7">
        <v>0.0</v>
      </c>
      <c r="P258" s="11">
        <v>0.0</v>
      </c>
      <c r="Q258" s="10">
        <v>2.0</v>
      </c>
      <c r="R258" s="7">
        <v>8.0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Payne Durham</v>
      </c>
      <c r="B259" s="7" t="str">
        <f>IFERROR(__xludf.DUMMYFUNCTION("INDEX(IFNA(REGEXEXTRACT(D259, ""([^ ]+)$"")))"),"TB")</f>
        <v>TB</v>
      </c>
      <c r="C259" s="7">
        <f>Pts_PA*G259+Pts_PC*H259+Pts_PY*I259+Pts_PTD*J259+Pts_PI*K259+Pts_P2*L259+Pts_RA*M259+Pts_RY*N259+Pts_RTD*O259+Pts_R2*P259+Pts_Res*Q259+Pts_ReY*R259+Pts_ReTD*S259+Pts_Re2*T259+Pts_FL*U259+Pts_FTD*V259</f>
        <v>1.3</v>
      </c>
      <c r="D259" s="7" t="s">
        <v>455</v>
      </c>
      <c r="E259" s="10" t="s">
        <v>49</v>
      </c>
      <c r="F259" s="9">
        <v>0.0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0.0</v>
      </c>
      <c r="N259" s="7">
        <v>0.0</v>
      </c>
      <c r="O259" s="7">
        <v>0.0</v>
      </c>
      <c r="P259" s="11">
        <v>0.0</v>
      </c>
      <c r="Q259" s="10">
        <v>1.0</v>
      </c>
      <c r="R259" s="7">
        <v>8.0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Devin Duvernay</v>
      </c>
      <c r="B260" s="7" t="str">
        <f>IFERROR(__xludf.DUMMYFUNCTION("INDEX(IFNA(REGEXEXTRACT(D260, ""([^ ]+)$"")))"),"JAX")</f>
        <v>JAX</v>
      </c>
      <c r="C260" s="7">
        <f>Pts_PA*G260+Pts_PC*H260+Pts_PY*I260+Pts_PTD*J260+Pts_PI*K260+Pts_P2*L260+Pts_RA*M260+Pts_RY*N260+Pts_RTD*O260+Pts_R2*P260+Pts_Res*Q260+Pts_ReY*R260+Pts_ReTD*S260+Pts_Re2*T260+Pts_FL*U260+Pts_FTD*V260</f>
        <v>0.4</v>
      </c>
      <c r="D260" s="7" t="s">
        <v>292</v>
      </c>
      <c r="E260" s="10" t="s">
        <v>65</v>
      </c>
      <c r="F260" s="9">
        <v>0.0</v>
      </c>
      <c r="G260" s="10">
        <v>0.0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0.0</v>
      </c>
      <c r="N260" s="7">
        <v>0.0</v>
      </c>
      <c r="O260" s="7">
        <v>0.0</v>
      </c>
      <c r="P260" s="11">
        <v>0.0</v>
      </c>
      <c r="Q260" s="10">
        <v>1.0</v>
      </c>
      <c r="R260" s="7">
        <v>-1.0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Gus Edwards</v>
      </c>
      <c r="B261" s="7" t="str">
        <f>IFERROR(__xludf.DUMMYFUNCTION("INDEX(IFNA(REGEXEXTRACT(D261, ""([^ ]+)$"")))"),"LAC")</f>
        <v>LAC</v>
      </c>
      <c r="C261" s="7">
        <f>Pts_PA*G261+Pts_PC*H261+Pts_PY*I261+Pts_PTD*J261+Pts_PI*K261+Pts_P2*L261+Pts_RA*M261+Pts_RY*N261+Pts_RTD*O261+Pts_R2*P261+Pts_Res*Q261+Pts_ReY*R261+Pts_ReTD*S261+Pts_Re2*T261+Pts_FL*U261+Pts_FTD*V261</f>
        <v>0.9</v>
      </c>
      <c r="D261" s="7" t="s">
        <v>214</v>
      </c>
      <c r="E261" s="10" t="s">
        <v>425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3.0</v>
      </c>
      <c r="N261" s="7">
        <v>9.0</v>
      </c>
      <c r="O261" s="7">
        <v>0.0</v>
      </c>
      <c r="P261" s="11">
        <v>0.0</v>
      </c>
      <c r="Q261" s="10">
        <v>0.0</v>
      </c>
      <c r="R261" s="7">
        <v>0.0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Ezekiel Elliott</v>
      </c>
      <c r="B262" s="7" t="str">
        <f>IFERROR(__xludf.DUMMYFUNCTION("INDEX(IFNA(REGEXEXTRACT(D262, ""([^ ]+)$"")))"),"LAC")</f>
        <v>LAC</v>
      </c>
      <c r="C262" s="7">
        <f>Pts_PA*G262+Pts_PC*H262+Pts_PY*I262+Pts_PTD*J262+Pts_PI*K262+Pts_P2*L262+Pts_RA*M262+Pts_RY*N262+Pts_RTD*O262+Pts_R2*P262+Pts_Res*Q262+Pts_ReY*R262+Pts_ReTD*S262+Pts_Re2*T262+Pts_FL*U262+Pts_FTD*V262</f>
        <v>1.7</v>
      </c>
      <c r="D262" s="7" t="s">
        <v>106</v>
      </c>
      <c r="E262" s="8" t="s">
        <v>338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3.0</v>
      </c>
      <c r="N262" s="7">
        <v>6.0</v>
      </c>
      <c r="O262" s="7">
        <v>0.0</v>
      </c>
      <c r="P262" s="11">
        <v>0.0</v>
      </c>
      <c r="Q262" s="10">
        <v>1.0</v>
      </c>
      <c r="R262" s="7">
        <v>6.0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Luke Farrell</v>
      </c>
      <c r="B263" s="7" t="str">
        <f>IFERROR(__xludf.DUMMYFUNCTION("INDEX(IFNA(REGEXEXTRACT(D263, ""([^ ]+)$"")))"),"JAX")</f>
        <v>JAX</v>
      </c>
      <c r="C263" s="7">
        <f>Pts_PA*G263+Pts_PC*H263+Pts_PY*I263+Pts_PTD*J263+Pts_PI*K263+Pts_P2*L263+Pts_RA*M263+Pts_RY*N263+Pts_RTD*O263+Pts_R2*P263+Pts_Res*Q263+Pts_ReY*R263+Pts_ReTD*S263+Pts_Re2*T263+Pts_FL*U263+Pts_FTD*V263</f>
        <v>0.6</v>
      </c>
      <c r="D263" s="7" t="s">
        <v>386</v>
      </c>
      <c r="E263" s="10" t="s">
        <v>65</v>
      </c>
      <c r="F263" s="9">
        <v>0.0</v>
      </c>
      <c r="G263" s="10">
        <v>0.0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0.0</v>
      </c>
      <c r="N263" s="7">
        <v>0.0</v>
      </c>
      <c r="O263" s="7">
        <v>0.0</v>
      </c>
      <c r="P263" s="11">
        <v>0.0</v>
      </c>
      <c r="Q263" s="10">
        <v>1.0</v>
      </c>
      <c r="R263" s="7">
        <v>1.0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D'Onta Foreman</v>
      </c>
      <c r="B264" s="7" t="str">
        <f>IFERROR(__xludf.DUMMYFUNCTION("INDEX(IFNA(REGEXEXTRACT(D264, ""([^ ]+)$"")))"),"CLE")</f>
        <v>CLE</v>
      </c>
      <c r="C264" s="7">
        <f>Pts_PA*G264+Pts_PC*H264+Pts_PY*I264+Pts_PTD*J264+Pts_PI*K264+Pts_P2*L264+Pts_RA*M264+Pts_RY*N264+Pts_RTD*O264+Pts_R2*P264+Pts_Res*Q264+Pts_ReY*R264+Pts_ReTD*S264+Pts_Re2*T264+Pts_FL*U264+Pts_FTD*V264</f>
        <v>0.5</v>
      </c>
      <c r="D264" s="7" t="s">
        <v>368</v>
      </c>
      <c r="E264" s="10" t="s">
        <v>354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2.0</v>
      </c>
      <c r="N264" s="7">
        <v>5.0</v>
      </c>
      <c r="O264" s="7">
        <v>0.0</v>
      </c>
      <c r="P264" s="11">
        <v>0.0</v>
      </c>
      <c r="Q264" s="10">
        <v>0.0</v>
      </c>
      <c r="R264" s="7">
        <v>0.0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JaMycal Hasty</v>
      </c>
      <c r="B265" s="7" t="str">
        <f>IFERROR(__xludf.DUMMYFUNCTION("INDEX(IFNA(REGEXEXTRACT(D265, ""([^ ]+)$"")))"),"NE")</f>
        <v>NE</v>
      </c>
      <c r="C265" s="7">
        <f>Pts_PA*G265+Pts_PC*H265+Pts_PY*I265+Pts_PTD*J265+Pts_PI*K265+Pts_P2*L265+Pts_RA*M265+Pts_RY*N265+Pts_RTD*O265+Pts_R2*P265+Pts_Res*Q265+Pts_ReY*R265+Pts_ReTD*S265+Pts_Re2*T265+Pts_FL*U265+Pts_FTD*V265</f>
        <v>0.5</v>
      </c>
      <c r="D265" s="7" t="s">
        <v>407</v>
      </c>
      <c r="E265" s="8" t="s">
        <v>428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1.0</v>
      </c>
      <c r="N265" s="7">
        <v>5.0</v>
      </c>
      <c r="O265" s="7">
        <v>0.0</v>
      </c>
      <c r="P265" s="11">
        <v>0.0</v>
      </c>
      <c r="Q265" s="10">
        <v>0.0</v>
      </c>
      <c r="R265" s="7">
        <v>0.0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Taylor Heinicke</v>
      </c>
      <c r="B266" s="7" t="str">
        <f>IFERROR(__xludf.DUMMYFUNCTION("INDEX(IFNA(REGEXEXTRACT(D266, ""([^ ]+)$"")))"),"LAC")</f>
        <v>LAC</v>
      </c>
      <c r="C266" s="7">
        <f>Pts_PA*G266+Pts_PC*H266+Pts_PY*I266+Pts_PTD*J266+Pts_PI*K266+Pts_P2*L266+Pts_RA*M266+Pts_RY*N266+Pts_RTD*O266+Pts_R2*P266+Pts_Res*Q266+Pts_ReY*R266+Pts_ReTD*S266+Pts_Re2*T266+Pts_FL*U266+Pts_FTD*V266</f>
        <v>0.96</v>
      </c>
      <c r="D266" s="7" t="s">
        <v>456</v>
      </c>
      <c r="E266" s="8" t="s">
        <v>425</v>
      </c>
      <c r="F266" s="9">
        <v>0.0</v>
      </c>
      <c r="G266" s="10">
        <v>2.0</v>
      </c>
      <c r="H266" s="7">
        <v>2.0</v>
      </c>
      <c r="I266" s="7">
        <v>24.0</v>
      </c>
      <c r="J266" s="7">
        <v>0.0</v>
      </c>
      <c r="K266" s="7">
        <v>0.0</v>
      </c>
      <c r="L266" s="11">
        <v>0.0</v>
      </c>
      <c r="M266" s="10">
        <v>0.0</v>
      </c>
      <c r="N266" s="7">
        <v>0.0</v>
      </c>
      <c r="O266" s="7">
        <v>0.0</v>
      </c>
      <c r="P266" s="11">
        <v>0.0</v>
      </c>
      <c r="Q266" s="10">
        <v>0.0</v>
      </c>
      <c r="R266" s="7">
        <v>0.0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Hunter Henry</v>
      </c>
      <c r="B267" s="7" t="str">
        <f>IFERROR(__xludf.DUMMYFUNCTION("INDEX(IFNA(REGEXEXTRACT(D267, ""([^ ]+)$"")))"),"NE")</f>
        <v>NE</v>
      </c>
      <c r="C267" s="7">
        <f>Pts_PA*G267+Pts_PC*H267+Pts_PY*I267+Pts_PTD*J267+Pts_PI*K267+Pts_P2*L267+Pts_RA*M267+Pts_RY*N267+Pts_RTD*O267+Pts_R2*P267+Pts_Res*Q267+Pts_ReY*R267+Pts_ReTD*S267+Pts_Re2*T267+Pts_FL*U267+Pts_FTD*V267</f>
        <v>1.9</v>
      </c>
      <c r="D267" s="7" t="s">
        <v>244</v>
      </c>
      <c r="E267" s="10" t="s">
        <v>428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0.0</v>
      </c>
      <c r="N267" s="7">
        <v>0.0</v>
      </c>
      <c r="O267" s="7">
        <v>0.0</v>
      </c>
      <c r="P267" s="11">
        <v>0.0</v>
      </c>
      <c r="Q267" s="10">
        <v>2.0</v>
      </c>
      <c r="R267" s="7">
        <v>9.0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Khalil Herbert</v>
      </c>
      <c r="B268" s="7" t="str">
        <f>IFERROR(__xludf.DUMMYFUNCTION("INDEX(IFNA(REGEXEXTRACT(D268, ""([^ ]+)$"")))"),"CIN")</f>
        <v>CIN</v>
      </c>
      <c r="C268" s="7">
        <f>Pts_PA*G268+Pts_PC*H268+Pts_PY*I268+Pts_PTD*J268+Pts_PI*K268+Pts_P2*L268+Pts_RA*M268+Pts_RY*N268+Pts_RTD*O268+Pts_R2*P268+Pts_Res*Q268+Pts_ReY*R268+Pts_ReTD*S268+Pts_Re2*T268+Pts_FL*U268+Pts_FTD*V268</f>
        <v>0.9</v>
      </c>
      <c r="D268" s="7" t="s">
        <v>300</v>
      </c>
      <c r="E268" s="8" t="s">
        <v>35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4.0</v>
      </c>
      <c r="N268" s="7">
        <v>9.0</v>
      </c>
      <c r="O268" s="7">
        <v>0.0</v>
      </c>
      <c r="P268" s="11">
        <v>0.0</v>
      </c>
      <c r="Q268" s="10">
        <v>0.0</v>
      </c>
      <c r="R268" s="7">
        <v>0.0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Connor Heyward</v>
      </c>
      <c r="B269" s="7" t="str">
        <f>IFERROR(__xludf.DUMMYFUNCTION("INDEX(IFNA(REGEXEXTRACT(D269, ""([^ ]+)$"")))"),"PIT")</f>
        <v>PIT</v>
      </c>
      <c r="C269" s="7">
        <f>Pts_PA*G269+Pts_PC*H269+Pts_PY*I269+Pts_PTD*J269+Pts_PI*K269+Pts_P2*L269+Pts_RA*M269+Pts_RY*N269+Pts_RTD*O269+Pts_R2*P269+Pts_Res*Q269+Pts_ReY*R269+Pts_ReTD*S269+Pts_Re2*T269+Pts_FL*U269+Pts_FTD*V269</f>
        <v>0.7</v>
      </c>
      <c r="D269" s="7" t="s">
        <v>457</v>
      </c>
      <c r="E269" s="10" t="s">
        <v>361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0.0</v>
      </c>
      <c r="N269" s="7">
        <v>0.0</v>
      </c>
      <c r="O269" s="7">
        <v>0.0</v>
      </c>
      <c r="P269" s="11">
        <v>0.0</v>
      </c>
      <c r="Q269" s="10">
        <v>1.0</v>
      </c>
      <c r="R269" s="7">
        <v>2.0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Kyle Juszczyk</v>
      </c>
      <c r="B270" s="7" t="str">
        <f>IFERROR(__xludf.DUMMYFUNCTION("INDEX(IFNA(REGEXEXTRACT(D270, ""([^ ]+)$"")))"),"SF")</f>
        <v>SF</v>
      </c>
      <c r="C270" s="7">
        <f>Pts_PA*G270+Pts_PC*H270+Pts_PY*I270+Pts_PTD*J270+Pts_PI*K270+Pts_P2*L270+Pts_RA*M270+Pts_RY*N270+Pts_RTD*O270+Pts_R2*P270+Pts_Res*Q270+Pts_ReY*R270+Pts_ReTD*S270+Pts_Re2*T270+Pts_FL*U270+Pts_FTD*V270</f>
        <v>1.1</v>
      </c>
      <c r="D270" s="7" t="s">
        <v>174</v>
      </c>
      <c r="E270" s="10" t="s">
        <v>419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0.0</v>
      </c>
      <c r="N270" s="7">
        <v>0.0</v>
      </c>
      <c r="O270" s="7">
        <v>0.0</v>
      </c>
      <c r="P270" s="11">
        <v>0.0</v>
      </c>
      <c r="Q270" s="10">
        <v>1.0</v>
      </c>
      <c r="R270" s="7">
        <v>6.0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Dawson Knox</v>
      </c>
      <c r="B271" s="7" t="str">
        <f>IFERROR(__xludf.DUMMYFUNCTION("INDEX(IFNA(REGEXEXTRACT(D271, ""([^ ]+)$"")))"),"BUF")</f>
        <v>BUF</v>
      </c>
      <c r="C271" s="7">
        <f>Pts_PA*G271+Pts_PC*H271+Pts_PY*I271+Pts_PTD*J271+Pts_PI*K271+Pts_P2*L271+Pts_RA*M271+Pts_RY*N271+Pts_RTD*O271+Pts_R2*P271+Pts_Res*Q271+Pts_ReY*R271+Pts_ReTD*S271+Pts_Re2*T271+Pts_FL*U271+Pts_FTD*V271</f>
        <v>1.2</v>
      </c>
      <c r="D271" s="7" t="s">
        <v>218</v>
      </c>
      <c r="E271" s="8" t="s">
        <v>44</v>
      </c>
      <c r="F271" s="9">
        <v>0.0</v>
      </c>
      <c r="G271" s="10">
        <v>0.0</v>
      </c>
      <c r="H271" s="7">
        <v>0.0</v>
      </c>
      <c r="I271" s="7">
        <v>0.0</v>
      </c>
      <c r="J271" s="7">
        <v>0.0</v>
      </c>
      <c r="K271" s="7">
        <v>0.0</v>
      </c>
      <c r="L271" s="11">
        <v>0.0</v>
      </c>
      <c r="M271" s="10">
        <v>0.0</v>
      </c>
      <c r="N271" s="7">
        <v>0.0</v>
      </c>
      <c r="O271" s="7">
        <v>0.0</v>
      </c>
      <c r="P271" s="11">
        <v>0.0</v>
      </c>
      <c r="Q271" s="10">
        <v>1.0</v>
      </c>
      <c r="R271" s="7">
        <v>7.0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Isaiah Likely</v>
      </c>
      <c r="B272" s="7" t="str">
        <f>IFERROR(__xludf.DUMMYFUNCTION("INDEX(IFNA(REGEXEXTRACT(D272, ""([^ ]+)$"")))"),"BAL")</f>
        <v>BAL</v>
      </c>
      <c r="C272" s="7">
        <f>Pts_PA*G272+Pts_PC*H272+Pts_PY*I272+Pts_PTD*J272+Pts_PI*K272+Pts_P2*L272+Pts_RA*M272+Pts_RY*N272+Pts_RTD*O272+Pts_R2*P272+Pts_Res*Q272+Pts_ReY*R272+Pts_ReTD*S272+Pts_Re2*T272+Pts_FL*U272+Pts_FTD*V272</f>
        <v>0.9</v>
      </c>
      <c r="D272" s="7" t="s">
        <v>63</v>
      </c>
      <c r="E272" s="10" t="s">
        <v>338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0.0</v>
      </c>
      <c r="N272" s="7">
        <v>0.0</v>
      </c>
      <c r="O272" s="7">
        <v>0.0</v>
      </c>
      <c r="P272" s="11">
        <v>0.0</v>
      </c>
      <c r="Q272" s="10">
        <v>1.0</v>
      </c>
      <c r="R272" s="7">
        <v>4.0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Michael Mayer</v>
      </c>
      <c r="B273" s="7" t="str">
        <f>IFERROR(__xludf.DUMMYFUNCTION("INDEX(IFNA(REGEXEXTRACT(D273, ""([^ ]+)$"")))"),"LV")</f>
        <v>LV</v>
      </c>
      <c r="C273" s="7">
        <f>Pts_PA*G273+Pts_PC*H273+Pts_PY*I273+Pts_PTD*J273+Pts_PI*K273+Pts_P2*L273+Pts_RA*M273+Pts_RY*N273+Pts_RTD*O273+Pts_R2*P273+Pts_Res*Q273+Pts_ReY*R273+Pts_ReTD*S273+Pts_Re2*T273+Pts_FL*U273+Pts_FTD*V273</f>
        <v>1.2</v>
      </c>
      <c r="D273" s="7" t="s">
        <v>313</v>
      </c>
      <c r="E273" s="8" t="s">
        <v>29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0.0</v>
      </c>
      <c r="N273" s="7">
        <v>0.0</v>
      </c>
      <c r="O273" s="7">
        <v>0.0</v>
      </c>
      <c r="P273" s="11">
        <v>0.0</v>
      </c>
      <c r="Q273" s="10">
        <v>1.0</v>
      </c>
      <c r="R273" s="7">
        <v>7.0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Jalen McMillan</v>
      </c>
      <c r="B274" s="7" t="str">
        <f>IFERROR(__xludf.DUMMYFUNCTION("INDEX(IFNA(REGEXEXTRACT(D274, ""([^ ]+)$"")))"),"TB")</f>
        <v>TB</v>
      </c>
      <c r="C274" s="7">
        <f>Pts_PA*G274+Pts_PC*H274+Pts_PY*I274+Pts_PTD*J274+Pts_PI*K274+Pts_P2*L274+Pts_RA*M274+Pts_RY*N274+Pts_RTD*O274+Pts_R2*P274+Pts_Res*Q274+Pts_ReY*R274+Pts_ReTD*S274+Pts_Re2*T274+Pts_FL*U274+Pts_FTD*V274</f>
        <v>1.1</v>
      </c>
      <c r="D274" s="7" t="s">
        <v>127</v>
      </c>
      <c r="E274" s="8" t="s">
        <v>49</v>
      </c>
      <c r="F274" s="9">
        <v>0.0</v>
      </c>
      <c r="G274" s="10">
        <v>0.0</v>
      </c>
      <c r="H274" s="7">
        <v>0.0</v>
      </c>
      <c r="I274" s="7">
        <v>0.0</v>
      </c>
      <c r="J274" s="7">
        <v>0.0</v>
      </c>
      <c r="K274" s="7">
        <v>0.0</v>
      </c>
      <c r="L274" s="11">
        <v>0.0</v>
      </c>
      <c r="M274" s="10">
        <v>0.0</v>
      </c>
      <c r="N274" s="7">
        <v>0.0</v>
      </c>
      <c r="O274" s="7">
        <v>0.0</v>
      </c>
      <c r="P274" s="11">
        <v>0.0</v>
      </c>
      <c r="Q274" s="10">
        <v>1.0</v>
      </c>
      <c r="R274" s="7">
        <v>6.0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Jeremy McNichols</v>
      </c>
      <c r="B275" s="7" t="str">
        <f>IFERROR(__xludf.DUMMYFUNCTION("INDEX(IFNA(REGEXEXTRACT(D275, ""([^ ]+)$"")))"),"WAS")</f>
        <v>WAS</v>
      </c>
      <c r="C275" s="7">
        <f>Pts_PA*G275+Pts_PC*H275+Pts_PY*I275+Pts_PTD*J275+Pts_PI*K275+Pts_P2*L275+Pts_RA*M275+Pts_RY*N275+Pts_RTD*O275+Pts_R2*P275+Pts_Res*Q275+Pts_ReY*R275+Pts_ReTD*S275+Pts_Re2*T275+Pts_FL*U275+Pts_FTD*V275</f>
        <v>0.1</v>
      </c>
      <c r="D275" s="7" t="s">
        <v>458</v>
      </c>
      <c r="E275" s="10" t="s">
        <v>59</v>
      </c>
      <c r="F275" s="9">
        <v>0.0</v>
      </c>
      <c r="G275" s="10">
        <v>0.0</v>
      </c>
      <c r="H275" s="7">
        <v>0.0</v>
      </c>
      <c r="I275" s="7">
        <v>0.0</v>
      </c>
      <c r="J275" s="7">
        <v>0.0</v>
      </c>
      <c r="K275" s="7">
        <v>0.0</v>
      </c>
      <c r="L275" s="11">
        <v>0.0</v>
      </c>
      <c r="M275" s="10">
        <v>1.0</v>
      </c>
      <c r="N275" s="7">
        <v>1.0</v>
      </c>
      <c r="O275" s="7">
        <v>0.0</v>
      </c>
      <c r="P275" s="11">
        <v>0.0</v>
      </c>
      <c r="Q275" s="10">
        <v>0.0</v>
      </c>
      <c r="R275" s="7">
        <v>0.0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Marvin Mims</v>
      </c>
      <c r="B276" s="7" t="str">
        <f>IFERROR(__xludf.DUMMYFUNCTION("INDEX(IFNA(REGEXEXTRACT(D276, ""([^ ]+)$"")))"),"DEN")</f>
        <v>DEN</v>
      </c>
      <c r="C276" s="7">
        <f>Pts_PA*G276+Pts_PC*H276+Pts_PY*I276+Pts_PTD*J276+Pts_PI*K276+Pts_P2*L276+Pts_RA*M276+Pts_RY*N276+Pts_RTD*O276+Pts_R2*P276+Pts_Res*Q276+Pts_ReY*R276+Pts_ReTD*S276+Pts_Re2*T276+Pts_FL*U276+Pts_FTD*V276</f>
        <v>1.4</v>
      </c>
      <c r="D276" s="7" t="s">
        <v>389</v>
      </c>
      <c r="E276" s="8" t="s">
        <v>31</v>
      </c>
      <c r="F276" s="9">
        <v>0.0</v>
      </c>
      <c r="G276" s="10">
        <v>0.0</v>
      </c>
      <c r="H276" s="7">
        <v>0.0</v>
      </c>
      <c r="I276" s="7">
        <v>0.0</v>
      </c>
      <c r="J276" s="7">
        <v>0.0</v>
      </c>
      <c r="K276" s="7">
        <v>0.0</v>
      </c>
      <c r="L276" s="11">
        <v>0.0</v>
      </c>
      <c r="M276" s="10">
        <v>0.0</v>
      </c>
      <c r="N276" s="7">
        <v>0.0</v>
      </c>
      <c r="O276" s="7">
        <v>0.0</v>
      </c>
      <c r="P276" s="11">
        <v>0.0</v>
      </c>
      <c r="Q276" s="10">
        <v>1.0</v>
      </c>
      <c r="R276" s="7">
        <v>9.0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Foster Moreau</v>
      </c>
      <c r="B277" s="7" t="str">
        <f>IFERROR(__xludf.DUMMYFUNCTION("INDEX(IFNA(REGEXEXTRACT(D277, ""([^ ]+)$"")))"),"NO")</f>
        <v>NO</v>
      </c>
      <c r="C277" s="7">
        <f>Pts_PA*G277+Pts_PC*H277+Pts_PY*I277+Pts_PTD*J277+Pts_PI*K277+Pts_P2*L277+Pts_RA*M277+Pts_RY*N277+Pts_RTD*O277+Pts_R2*P277+Pts_Res*Q277+Pts_ReY*R277+Pts_ReTD*S277+Pts_Re2*T277+Pts_FL*U277+Pts_FTD*V277</f>
        <v>0.7</v>
      </c>
      <c r="D277" s="7" t="s">
        <v>110</v>
      </c>
      <c r="E277" s="8" t="s">
        <v>423</v>
      </c>
      <c r="F277" s="9">
        <v>0.0</v>
      </c>
      <c r="G277" s="10">
        <v>0.0</v>
      </c>
      <c r="H277" s="7">
        <v>0.0</v>
      </c>
      <c r="I277" s="7">
        <v>0.0</v>
      </c>
      <c r="J277" s="7">
        <v>0.0</v>
      </c>
      <c r="K277" s="7">
        <v>0.0</v>
      </c>
      <c r="L277" s="11">
        <v>0.0</v>
      </c>
      <c r="M277" s="10">
        <v>0.0</v>
      </c>
      <c r="N277" s="7">
        <v>0.0</v>
      </c>
      <c r="O277" s="7">
        <v>0.0</v>
      </c>
      <c r="P277" s="11">
        <v>0.0</v>
      </c>
      <c r="Q277" s="10">
        <v>1.0</v>
      </c>
      <c r="R277" s="7">
        <v>2.0</v>
      </c>
      <c r="S277" s="7">
        <v>0.0</v>
      </c>
      <c r="T277" s="11">
        <v>0.0</v>
      </c>
      <c r="U277" s="10">
        <v>0.0</v>
      </c>
      <c r="V277" s="11">
        <v>0.0</v>
      </c>
    </row>
    <row r="278">
      <c r="A278" s="7" t="str">
        <f t="shared" si="1"/>
        <v>Nick Mullens</v>
      </c>
      <c r="B278" s="7" t="str">
        <f>IFERROR(__xludf.DUMMYFUNCTION("INDEX(IFNA(REGEXEXTRACT(D278, ""([^ ]+)$"")))"),"MIN")</f>
        <v>MIN</v>
      </c>
      <c r="C278" s="7">
        <f>Pts_PA*G278+Pts_PC*H278+Pts_PY*I278+Pts_PTD*J278+Pts_PI*K278+Pts_P2*L278+Pts_RA*M278+Pts_RY*N278+Pts_RTD*O278+Pts_R2*P278+Pts_Res*Q278+Pts_ReY*R278+Pts_ReTD*S278+Pts_Re2*T278+Pts_FL*U278+Pts_FTD*V278</f>
        <v>0</v>
      </c>
      <c r="D278" s="7" t="s">
        <v>459</v>
      </c>
      <c r="E278" s="10" t="s">
        <v>25</v>
      </c>
      <c r="F278" s="9">
        <v>0.0</v>
      </c>
      <c r="G278" s="10">
        <v>0.0</v>
      </c>
      <c r="H278" s="7">
        <v>0.0</v>
      </c>
      <c r="I278" s="7">
        <v>0.0</v>
      </c>
      <c r="J278" s="7">
        <v>0.0</v>
      </c>
      <c r="K278" s="7">
        <v>0.0</v>
      </c>
      <c r="L278" s="11">
        <v>0.0</v>
      </c>
      <c r="M278" s="10">
        <v>1.0</v>
      </c>
      <c r="N278" s="7">
        <v>0.0</v>
      </c>
      <c r="O278" s="7">
        <v>0.0</v>
      </c>
      <c r="P278" s="11">
        <v>0.0</v>
      </c>
      <c r="Q278" s="10">
        <v>0.0</v>
      </c>
      <c r="R278" s="7">
        <v>0.0</v>
      </c>
      <c r="S278" s="7">
        <v>0.0</v>
      </c>
      <c r="T278" s="11">
        <v>0.0</v>
      </c>
      <c r="U278" s="10">
        <v>0.0</v>
      </c>
      <c r="V278" s="11">
        <v>0.0</v>
      </c>
    </row>
    <row r="279">
      <c r="A279" s="7" t="str">
        <f t="shared" si="1"/>
        <v>Luke Musgrave</v>
      </c>
      <c r="B279" s="7" t="str">
        <f>IFERROR(__xludf.DUMMYFUNCTION("INDEX(IFNA(REGEXEXTRACT(D279, ""([^ ]+)$"")))"),"GB")</f>
        <v>GB</v>
      </c>
      <c r="C279" s="7">
        <f>Pts_PA*G279+Pts_PC*H279+Pts_PY*I279+Pts_PTD*J279+Pts_PI*K279+Pts_P2*L279+Pts_RA*M279+Pts_RY*N279+Pts_RTD*O279+Pts_R2*P279+Pts_Res*Q279+Pts_ReY*R279+Pts_ReTD*S279+Pts_Re2*T279+Pts_FL*U279+Pts_FTD*V279</f>
        <v>0.8</v>
      </c>
      <c r="D279" s="7" t="s">
        <v>410</v>
      </c>
      <c r="E279" s="8" t="s">
        <v>345</v>
      </c>
      <c r="F279" s="9">
        <v>0.0</v>
      </c>
      <c r="G279" s="10">
        <v>0.0</v>
      </c>
      <c r="H279" s="7">
        <v>0.0</v>
      </c>
      <c r="I279" s="7">
        <v>0.0</v>
      </c>
      <c r="J279" s="7">
        <v>0.0</v>
      </c>
      <c r="K279" s="7">
        <v>0.0</v>
      </c>
      <c r="L279" s="11">
        <v>0.0</v>
      </c>
      <c r="M279" s="10">
        <v>0.0</v>
      </c>
      <c r="N279" s="7">
        <v>0.0</v>
      </c>
      <c r="O279" s="7">
        <v>0.0</v>
      </c>
      <c r="P279" s="11">
        <v>0.0</v>
      </c>
      <c r="Q279" s="10">
        <v>1.0</v>
      </c>
      <c r="R279" s="7">
        <v>3.0</v>
      </c>
      <c r="S279" s="7">
        <v>0.0</v>
      </c>
      <c r="T279" s="11">
        <v>0.0</v>
      </c>
      <c r="U279" s="10">
        <v>0.0</v>
      </c>
      <c r="V279" s="11">
        <v>0.0</v>
      </c>
    </row>
    <row r="280">
      <c r="A280" s="7" t="str">
        <f t="shared" si="1"/>
        <v>Tim Patrick</v>
      </c>
      <c r="B280" s="7" t="str">
        <f>IFERROR(__xludf.DUMMYFUNCTION("INDEX(IFNA(REGEXEXTRACT(D280, ""([^ ]+)$"")))"),"DET")</f>
        <v>DET</v>
      </c>
      <c r="C280" s="7">
        <f>Pts_PA*G280+Pts_PC*H280+Pts_PY*I280+Pts_PTD*J280+Pts_PI*K280+Pts_P2*L280+Pts_RA*M280+Pts_RY*N280+Pts_RTD*O280+Pts_R2*P280+Pts_Res*Q280+Pts_ReY*R280+Pts_ReTD*S280+Pts_Re2*T280+Pts_FL*U280+Pts_FTD*V280</f>
        <v>1.3</v>
      </c>
      <c r="D280" s="7" t="s">
        <v>391</v>
      </c>
      <c r="E280" s="8" t="s">
        <v>359</v>
      </c>
      <c r="F280" s="9">
        <v>0.0</v>
      </c>
      <c r="G280" s="10">
        <v>0.0</v>
      </c>
      <c r="H280" s="7">
        <v>0.0</v>
      </c>
      <c r="I280" s="7">
        <v>0.0</v>
      </c>
      <c r="J280" s="7">
        <v>0.0</v>
      </c>
      <c r="K280" s="7">
        <v>0.0</v>
      </c>
      <c r="L280" s="11">
        <v>0.0</v>
      </c>
      <c r="M280" s="10">
        <v>0.0</v>
      </c>
      <c r="N280" s="7">
        <v>0.0</v>
      </c>
      <c r="O280" s="7">
        <v>0.0</v>
      </c>
      <c r="P280" s="11">
        <v>0.0</v>
      </c>
      <c r="Q280" s="10">
        <v>1.0</v>
      </c>
      <c r="R280" s="7">
        <v>8.0</v>
      </c>
      <c r="S280" s="7">
        <v>0.0</v>
      </c>
      <c r="T280" s="11">
        <v>0.0</v>
      </c>
      <c r="U280" s="10">
        <v>0.0</v>
      </c>
      <c r="V280" s="11">
        <v>0.0</v>
      </c>
    </row>
    <row r="281">
      <c r="A281" s="7" t="str">
        <f t="shared" si="1"/>
        <v>Calvin Ridley</v>
      </c>
      <c r="B281" s="7" t="str">
        <f>IFERROR(__xludf.DUMMYFUNCTION("INDEX(IFNA(REGEXEXTRACT(D281, ""([^ ]+)$"")))"),"TEN")</f>
        <v>TEN</v>
      </c>
      <c r="C281" s="7">
        <f>Pts_PA*G281+Pts_PC*H281+Pts_PY*I281+Pts_PTD*J281+Pts_PI*K281+Pts_P2*L281+Pts_RA*M281+Pts_RY*N281+Pts_RTD*O281+Pts_R2*P281+Pts_Res*Q281+Pts_ReY*R281+Pts_ReTD*S281+Pts_Re2*T281+Pts_FL*U281+Pts_FTD*V281</f>
        <v>1.4</v>
      </c>
      <c r="D281" s="7" t="s">
        <v>168</v>
      </c>
      <c r="E281" s="10" t="s">
        <v>23</v>
      </c>
      <c r="F281" s="9">
        <v>0.0</v>
      </c>
      <c r="G281" s="10">
        <v>0.0</v>
      </c>
      <c r="H281" s="7">
        <v>0.0</v>
      </c>
      <c r="I281" s="7">
        <v>0.0</v>
      </c>
      <c r="J281" s="7">
        <v>0.0</v>
      </c>
      <c r="K281" s="7">
        <v>0.0</v>
      </c>
      <c r="L281" s="11">
        <v>0.0</v>
      </c>
      <c r="M281" s="10">
        <v>0.0</v>
      </c>
      <c r="N281" s="7">
        <v>0.0</v>
      </c>
      <c r="O281" s="7">
        <v>0.0</v>
      </c>
      <c r="P281" s="11">
        <v>0.0</v>
      </c>
      <c r="Q281" s="10">
        <v>1.0</v>
      </c>
      <c r="R281" s="7">
        <v>9.0</v>
      </c>
      <c r="S281" s="7">
        <v>0.0</v>
      </c>
      <c r="T281" s="11">
        <v>0.0</v>
      </c>
      <c r="U281" s="10">
        <v>0.0</v>
      </c>
      <c r="V281" s="11">
        <v>0.0</v>
      </c>
    </row>
    <row r="282">
      <c r="A282" s="7" t="str">
        <f t="shared" si="1"/>
        <v>Ronnie Rivers</v>
      </c>
      <c r="B282" s="7" t="str">
        <f>IFERROR(__xludf.DUMMYFUNCTION("INDEX(IFNA(REGEXEXTRACT(D282, ""([^ ]+)$"")))"),"LA")</f>
        <v>LA</v>
      </c>
      <c r="C282" s="7">
        <f>Pts_PA*G282+Pts_PC*H282+Pts_PY*I282+Pts_PTD*J282+Pts_PI*K282+Pts_P2*L282+Pts_RA*M282+Pts_RY*N282+Pts_RTD*O282+Pts_R2*P282+Pts_Res*Q282+Pts_ReY*R282+Pts_ReTD*S282+Pts_Re2*T282+Pts_FL*U282+Pts_FTD*V282</f>
        <v>0.9</v>
      </c>
      <c r="D282" s="7" t="s">
        <v>269</v>
      </c>
      <c r="E282" s="10" t="s">
        <v>340</v>
      </c>
      <c r="F282" s="9">
        <v>0.0</v>
      </c>
      <c r="G282" s="10">
        <v>0.0</v>
      </c>
      <c r="H282" s="7">
        <v>0.0</v>
      </c>
      <c r="I282" s="7">
        <v>0.0</v>
      </c>
      <c r="J282" s="7">
        <v>0.0</v>
      </c>
      <c r="K282" s="7">
        <v>0.0</v>
      </c>
      <c r="L282" s="11">
        <v>0.0</v>
      </c>
      <c r="M282" s="10">
        <v>2.0</v>
      </c>
      <c r="N282" s="7">
        <v>9.0</v>
      </c>
      <c r="O282" s="7">
        <v>0.0</v>
      </c>
      <c r="P282" s="11">
        <v>0.0</v>
      </c>
      <c r="Q282" s="10">
        <v>0.0</v>
      </c>
      <c r="R282" s="7">
        <v>0.0</v>
      </c>
      <c r="S282" s="7">
        <v>0.0</v>
      </c>
      <c r="T282" s="11">
        <v>0.0</v>
      </c>
      <c r="U282" s="10">
        <v>0.0</v>
      </c>
      <c r="V282" s="11">
        <v>0.0</v>
      </c>
    </row>
    <row r="283">
      <c r="A283" s="7" t="str">
        <f t="shared" si="1"/>
        <v>Luke Schoonmaker</v>
      </c>
      <c r="B283" s="7" t="str">
        <f>IFERROR(__xludf.DUMMYFUNCTION("INDEX(IFNA(REGEXEXTRACT(D283, ""([^ ]+)$"")))"),"DAL")</f>
        <v>DAL</v>
      </c>
      <c r="C283" s="7">
        <f>Pts_PA*G283+Pts_PC*H283+Pts_PY*I283+Pts_PTD*J283+Pts_PI*K283+Pts_P2*L283+Pts_RA*M283+Pts_RY*N283+Pts_RTD*O283+Pts_R2*P283+Pts_Res*Q283+Pts_ReY*R283+Pts_ReTD*S283+Pts_Re2*T283+Pts_FL*U283+Pts_FTD*V283</f>
        <v>1</v>
      </c>
      <c r="D283" s="7" t="s">
        <v>369</v>
      </c>
      <c r="E283" s="10" t="s">
        <v>61</v>
      </c>
      <c r="F283" s="9">
        <v>0.0</v>
      </c>
      <c r="G283" s="10">
        <v>0.0</v>
      </c>
      <c r="H283" s="7">
        <v>0.0</v>
      </c>
      <c r="I283" s="7">
        <v>0.0</v>
      </c>
      <c r="J283" s="7">
        <v>0.0</v>
      </c>
      <c r="K283" s="7">
        <v>0.0</v>
      </c>
      <c r="L283" s="11">
        <v>0.0</v>
      </c>
      <c r="M283" s="10">
        <v>0.0</v>
      </c>
      <c r="N283" s="7">
        <v>0.0</v>
      </c>
      <c r="O283" s="7">
        <v>0.0</v>
      </c>
      <c r="P283" s="11">
        <v>0.0</v>
      </c>
      <c r="Q283" s="10">
        <v>1.0</v>
      </c>
      <c r="R283" s="7">
        <v>5.0</v>
      </c>
      <c r="S283" s="7">
        <v>0.0</v>
      </c>
      <c r="T283" s="11">
        <v>0.0</v>
      </c>
      <c r="U283" s="10">
        <v>0.0</v>
      </c>
      <c r="V283" s="11">
        <v>0.0</v>
      </c>
    </row>
    <row r="284">
      <c r="A284" s="7" t="str">
        <f t="shared" si="1"/>
        <v>Laviska Shenault</v>
      </c>
      <c r="B284" s="7" t="str">
        <f>IFERROR(__xludf.DUMMYFUNCTION("INDEX(IFNA(REGEXEXTRACT(D284, ""([^ ]+)$"")))"),"LAC")</f>
        <v>LAC</v>
      </c>
      <c r="C284" s="7">
        <f>Pts_PA*G284+Pts_PC*H284+Pts_PY*I284+Pts_PTD*J284+Pts_PI*K284+Pts_P2*L284+Pts_RA*M284+Pts_RY*N284+Pts_RTD*O284+Pts_R2*P284+Pts_Res*Q284+Pts_ReY*R284+Pts_ReTD*S284+Pts_Re2*T284+Pts_FL*U284+Pts_FTD*V284</f>
        <v>0.7</v>
      </c>
      <c r="D284" s="7" t="s">
        <v>322</v>
      </c>
      <c r="E284" s="10" t="s">
        <v>112</v>
      </c>
      <c r="F284" s="9">
        <v>0.0</v>
      </c>
      <c r="G284" s="10">
        <v>0.0</v>
      </c>
      <c r="H284" s="7">
        <v>0.0</v>
      </c>
      <c r="I284" s="7">
        <v>0.0</v>
      </c>
      <c r="J284" s="7">
        <v>0.0</v>
      </c>
      <c r="K284" s="7">
        <v>0.0</v>
      </c>
      <c r="L284" s="11">
        <v>0.0</v>
      </c>
      <c r="M284" s="10">
        <v>0.0</v>
      </c>
      <c r="N284" s="7">
        <v>0.0</v>
      </c>
      <c r="O284" s="7">
        <v>0.0</v>
      </c>
      <c r="P284" s="11">
        <v>0.0</v>
      </c>
      <c r="Q284" s="10">
        <v>1.0</v>
      </c>
      <c r="R284" s="7">
        <v>2.0</v>
      </c>
      <c r="S284" s="7">
        <v>0.0</v>
      </c>
      <c r="T284" s="11">
        <v>0.0</v>
      </c>
      <c r="U284" s="10">
        <v>0.0</v>
      </c>
      <c r="V284" s="11">
        <v>0.0</v>
      </c>
    </row>
    <row r="285">
      <c r="A285" s="7" t="str">
        <f t="shared" si="1"/>
        <v>Trent Sherfield</v>
      </c>
      <c r="B285" s="7" t="str">
        <f>IFERROR(__xludf.DUMMYFUNCTION("INDEX(IFNA(REGEXEXTRACT(D285, ""([^ ]+)$"")))"),"MIN")</f>
        <v>MIN</v>
      </c>
      <c r="C285" s="7">
        <f>Pts_PA*G285+Pts_PC*H285+Pts_PY*I285+Pts_PTD*J285+Pts_PI*K285+Pts_P2*L285+Pts_RA*M285+Pts_RY*N285+Pts_RTD*O285+Pts_R2*P285+Pts_Res*Q285+Pts_ReY*R285+Pts_ReTD*S285+Pts_Re2*T285+Pts_FL*U285+Pts_FTD*V285</f>
        <v>1.3</v>
      </c>
      <c r="D285" s="7" t="s">
        <v>393</v>
      </c>
      <c r="E285" s="10" t="s">
        <v>25</v>
      </c>
      <c r="F285" s="9">
        <v>0.0</v>
      </c>
      <c r="G285" s="10">
        <v>0.0</v>
      </c>
      <c r="H285" s="7">
        <v>0.0</v>
      </c>
      <c r="I285" s="7">
        <v>0.0</v>
      </c>
      <c r="J285" s="7">
        <v>0.0</v>
      </c>
      <c r="K285" s="7">
        <v>0.0</v>
      </c>
      <c r="L285" s="11">
        <v>0.0</v>
      </c>
      <c r="M285" s="10">
        <v>0.0</v>
      </c>
      <c r="N285" s="7">
        <v>0.0</v>
      </c>
      <c r="O285" s="7">
        <v>0.0</v>
      </c>
      <c r="P285" s="11">
        <v>0.0</v>
      </c>
      <c r="Q285" s="10">
        <v>1.0</v>
      </c>
      <c r="R285" s="7">
        <v>8.0</v>
      </c>
      <c r="S285" s="7">
        <v>0.0</v>
      </c>
      <c r="T285" s="11">
        <v>0.0</v>
      </c>
      <c r="U285" s="10">
        <v>0.0</v>
      </c>
      <c r="V285" s="11">
        <v>0.0</v>
      </c>
    </row>
    <row r="286">
      <c r="A286" s="7" t="str">
        <f t="shared" si="1"/>
        <v>Darius Slayton</v>
      </c>
      <c r="B286" s="7" t="str">
        <f>IFERROR(__xludf.DUMMYFUNCTION("INDEX(IFNA(REGEXEXTRACT(D286, ""([^ ]+)$"")))"),"NYG")</f>
        <v>NYG</v>
      </c>
      <c r="C286" s="7">
        <f>Pts_PA*G286+Pts_PC*H286+Pts_PY*I286+Pts_PTD*J286+Pts_PI*K286+Pts_P2*L286+Pts_RA*M286+Pts_RY*N286+Pts_RTD*O286+Pts_R2*P286+Pts_Res*Q286+Pts_ReY*R286+Pts_ReTD*S286+Pts_Re2*T286+Pts_FL*U286+Pts_FTD*V286</f>
        <v>1.2</v>
      </c>
      <c r="D286" s="7" t="s">
        <v>223</v>
      </c>
      <c r="E286" s="8" t="s">
        <v>85</v>
      </c>
      <c r="F286" s="9">
        <v>0.0</v>
      </c>
      <c r="G286" s="10">
        <v>0.0</v>
      </c>
      <c r="H286" s="7">
        <v>0.0</v>
      </c>
      <c r="I286" s="7">
        <v>0.0</v>
      </c>
      <c r="J286" s="7">
        <v>0.0</v>
      </c>
      <c r="K286" s="7">
        <v>0.0</v>
      </c>
      <c r="L286" s="11">
        <v>0.0</v>
      </c>
      <c r="M286" s="10">
        <v>0.0</v>
      </c>
      <c r="N286" s="7">
        <v>0.0</v>
      </c>
      <c r="O286" s="7">
        <v>0.0</v>
      </c>
      <c r="P286" s="11">
        <v>0.0</v>
      </c>
      <c r="Q286" s="10">
        <v>1.0</v>
      </c>
      <c r="R286" s="7">
        <v>7.0</v>
      </c>
      <c r="S286" s="7">
        <v>0.0</v>
      </c>
      <c r="T286" s="11">
        <v>0.0</v>
      </c>
      <c r="U286" s="10">
        <v>0.0</v>
      </c>
      <c r="V286" s="11">
        <v>0.0</v>
      </c>
    </row>
    <row r="287">
      <c r="A287" s="7" t="str">
        <f t="shared" si="1"/>
        <v>Durham Smythe</v>
      </c>
      <c r="B287" s="7" t="str">
        <f>IFERROR(__xludf.DUMMYFUNCTION("INDEX(IFNA(REGEXEXTRACT(D287, ""([^ ]+)$"")))"),"MIA")</f>
        <v>MIA</v>
      </c>
      <c r="C287" s="7">
        <f>Pts_PA*G287+Pts_PC*H287+Pts_PY*I287+Pts_PTD*J287+Pts_PI*K287+Pts_P2*L287+Pts_RA*M287+Pts_RY*N287+Pts_RTD*O287+Pts_R2*P287+Pts_Res*Q287+Pts_ReY*R287+Pts_ReTD*S287+Pts_Re2*T287+Pts_FL*U287+Pts_FTD*V287</f>
        <v>0.8</v>
      </c>
      <c r="D287" s="7" t="s">
        <v>412</v>
      </c>
      <c r="E287" s="12" t="s">
        <v>112</v>
      </c>
      <c r="F287" s="7">
        <v>0.0</v>
      </c>
      <c r="G287" s="10">
        <v>0.0</v>
      </c>
      <c r="H287" s="7">
        <v>0.0</v>
      </c>
      <c r="I287" s="7">
        <v>0.0</v>
      </c>
      <c r="J287" s="7">
        <v>0.0</v>
      </c>
      <c r="K287" s="7">
        <v>0.0</v>
      </c>
      <c r="L287" s="11">
        <v>0.0</v>
      </c>
      <c r="M287" s="10">
        <v>0.0</v>
      </c>
      <c r="N287" s="7">
        <v>0.0</v>
      </c>
      <c r="O287" s="7">
        <v>0.0</v>
      </c>
      <c r="P287" s="11">
        <v>0.0</v>
      </c>
      <c r="Q287" s="10">
        <v>1.0</v>
      </c>
      <c r="R287" s="7">
        <v>3.0</v>
      </c>
      <c r="S287" s="7">
        <v>0.0</v>
      </c>
      <c r="T287" s="11">
        <v>0.0</v>
      </c>
      <c r="U287" s="10">
        <v>0.0</v>
      </c>
      <c r="V287" s="11">
        <v>0.0</v>
      </c>
    </row>
    <row r="288">
      <c r="A288" s="7" t="str">
        <f t="shared" si="1"/>
        <v>J.J. Taylor</v>
      </c>
      <c r="B288" s="7" t="str">
        <f>IFERROR(__xludf.DUMMYFUNCTION("INDEX(IFNA(REGEXEXTRACT(D288, ""([^ ]+)$"")))"),"HOU")</f>
        <v>HOU</v>
      </c>
      <c r="C288" s="7">
        <f>Pts_PA*G288+Pts_PC*H288+Pts_PY*I288+Pts_PTD*J288+Pts_PI*K288+Pts_P2*L288+Pts_RA*M288+Pts_RY*N288+Pts_RTD*O288+Pts_R2*P288+Pts_Res*Q288+Pts_ReY*R288+Pts_ReTD*S288+Pts_Re2*T288+Pts_FL*U288+Pts_FTD*V288</f>
        <v>1.3</v>
      </c>
      <c r="D288" s="13" t="s">
        <v>460</v>
      </c>
      <c r="E288" s="14" t="s">
        <v>349</v>
      </c>
      <c r="F288" s="14">
        <v>0.0</v>
      </c>
      <c r="G288" s="14">
        <v>0.0</v>
      </c>
      <c r="H288" s="13">
        <v>0.0</v>
      </c>
      <c r="I288" s="13">
        <v>0.0</v>
      </c>
      <c r="J288" s="13">
        <v>0.0</v>
      </c>
      <c r="K288" s="13">
        <v>0.0</v>
      </c>
      <c r="L288" s="15">
        <v>0.0</v>
      </c>
      <c r="M288" s="14">
        <v>1.0</v>
      </c>
      <c r="N288" s="13">
        <v>3.0</v>
      </c>
      <c r="O288" s="13">
        <v>0.0</v>
      </c>
      <c r="P288" s="15">
        <v>0.0</v>
      </c>
      <c r="Q288" s="14">
        <v>2.0</v>
      </c>
      <c r="R288" s="13">
        <v>0.0</v>
      </c>
      <c r="S288" s="13">
        <v>0.0</v>
      </c>
      <c r="T288" s="15">
        <v>0.0</v>
      </c>
      <c r="U288" s="14">
        <v>0.0</v>
      </c>
      <c r="V288" s="15">
        <v>0.0</v>
      </c>
    </row>
    <row r="289">
      <c r="A289" s="7" t="str">
        <f t="shared" si="1"/>
        <v>Cedric Tillman</v>
      </c>
      <c r="B289" s="7" t="str">
        <f>IFERROR(__xludf.DUMMYFUNCTION("INDEX(IFNA(REGEXEXTRACT(D289, ""([^ ]+)$"")))"),"CLE")</f>
        <v>CLE</v>
      </c>
      <c r="C289" s="7">
        <f>Pts_PA*G289+Pts_PC*H289+Pts_PY*I289+Pts_PTD*J289+Pts_PI*K289+Pts_P2*L289+Pts_RA*M289+Pts_RY*N289+Pts_RTD*O289+Pts_R2*P289+Pts_Res*Q289+Pts_ReY*R289+Pts_ReTD*S289+Pts_Re2*T289+Pts_FL*U289+Pts_FTD*V289</f>
        <v>0.9</v>
      </c>
      <c r="D289" s="13" t="s">
        <v>325</v>
      </c>
      <c r="E289" s="14" t="s">
        <v>354</v>
      </c>
      <c r="F289" s="14">
        <v>0.0</v>
      </c>
      <c r="G289" s="14">
        <v>0.0</v>
      </c>
      <c r="H289" s="13">
        <v>0.0</v>
      </c>
      <c r="I289" s="13">
        <v>0.0</v>
      </c>
      <c r="J289" s="13">
        <v>0.0</v>
      </c>
      <c r="K289" s="13">
        <v>0.0</v>
      </c>
      <c r="L289" s="15">
        <v>0.0</v>
      </c>
      <c r="M289" s="14">
        <v>0.0</v>
      </c>
      <c r="N289" s="13">
        <v>0.0</v>
      </c>
      <c r="O289" s="13">
        <v>0.0</v>
      </c>
      <c r="P289" s="15">
        <v>0.0</v>
      </c>
      <c r="Q289" s="14">
        <v>1.0</v>
      </c>
      <c r="R289" s="13">
        <v>4.0</v>
      </c>
      <c r="S289" s="13">
        <v>0.0</v>
      </c>
      <c r="T289" s="15">
        <v>0.0</v>
      </c>
      <c r="U289" s="14">
        <v>0.0</v>
      </c>
      <c r="V289" s="15">
        <v>0.0</v>
      </c>
    </row>
    <row r="290">
      <c r="A290" s="7" t="str">
        <f t="shared" si="1"/>
        <v>Mitchell Trubisky</v>
      </c>
      <c r="B290" s="7" t="str">
        <f>IFERROR(__xludf.DUMMYFUNCTION("INDEX(IFNA(REGEXEXTRACT(D290, ""([^ ]+)$"")))"),"BUF")</f>
        <v>BUF</v>
      </c>
      <c r="C290" s="7">
        <f>Pts_PA*G290+Pts_PC*H290+Pts_PY*I290+Pts_PTD*J290+Pts_PI*K290+Pts_P2*L290+Pts_RA*M290+Pts_RY*N290+Pts_RTD*O290+Pts_R2*P290+Pts_Res*Q290+Pts_ReY*R290+Pts_ReTD*S290+Pts_Re2*T290+Pts_FL*U290+Pts_FTD*V290</f>
        <v>0.02</v>
      </c>
      <c r="D290" s="13" t="s">
        <v>413</v>
      </c>
      <c r="E290" s="14" t="s">
        <v>44</v>
      </c>
      <c r="F290" s="14">
        <v>0.0</v>
      </c>
      <c r="G290" s="14">
        <v>1.0</v>
      </c>
      <c r="H290" s="13">
        <v>1.0</v>
      </c>
      <c r="I290" s="13">
        <v>3.0</v>
      </c>
      <c r="J290" s="13">
        <v>0.0</v>
      </c>
      <c r="K290" s="13">
        <v>0.0</v>
      </c>
      <c r="L290" s="15">
        <v>0.0</v>
      </c>
      <c r="M290" s="14">
        <v>1.0</v>
      </c>
      <c r="N290" s="13">
        <v>-1.0</v>
      </c>
      <c r="O290" s="13">
        <v>0.0</v>
      </c>
      <c r="P290" s="15">
        <v>0.0</v>
      </c>
      <c r="Q290" s="14">
        <v>0.0</v>
      </c>
      <c r="R290" s="13">
        <v>0.0</v>
      </c>
      <c r="S290" s="13">
        <v>0.0</v>
      </c>
      <c r="T290" s="15">
        <v>0.0</v>
      </c>
      <c r="U290" s="14">
        <v>0.0</v>
      </c>
      <c r="V290" s="15">
        <v>0.0</v>
      </c>
    </row>
    <row r="291">
      <c r="A291" s="7" t="str">
        <f t="shared" si="1"/>
        <v>Sean Tucker</v>
      </c>
      <c r="B291" s="7" t="str">
        <f>IFERROR(__xludf.DUMMYFUNCTION("INDEX(IFNA(REGEXEXTRACT(D291, ""([^ ]+)$"")))"),"TB")</f>
        <v>TB</v>
      </c>
      <c r="C291" s="7">
        <f>Pts_PA*G291+Pts_PC*H291+Pts_PY*I291+Pts_PTD*J291+Pts_PI*K291+Pts_P2*L291+Pts_RA*M291+Pts_RY*N291+Pts_RTD*O291+Pts_R2*P291+Pts_Res*Q291+Pts_ReY*R291+Pts_ReTD*S291+Pts_Re2*T291+Pts_FL*U291+Pts_FTD*V291</f>
        <v>0.4</v>
      </c>
      <c r="D291" s="13" t="s">
        <v>461</v>
      </c>
      <c r="E291" s="14" t="s">
        <v>49</v>
      </c>
      <c r="F291" s="14">
        <v>0.0</v>
      </c>
      <c r="G291" s="14">
        <v>0.0</v>
      </c>
      <c r="H291" s="13">
        <v>0.0</v>
      </c>
      <c r="I291" s="13">
        <v>0.0</v>
      </c>
      <c r="J291" s="13">
        <v>0.0</v>
      </c>
      <c r="K291" s="13">
        <v>0.0</v>
      </c>
      <c r="L291" s="15">
        <v>0.0</v>
      </c>
      <c r="M291" s="14">
        <v>1.0</v>
      </c>
      <c r="N291" s="13">
        <v>4.0</v>
      </c>
      <c r="O291" s="13">
        <v>0.0</v>
      </c>
      <c r="P291" s="15">
        <v>0.0</v>
      </c>
      <c r="Q291" s="14">
        <v>0.0</v>
      </c>
      <c r="R291" s="13">
        <v>0.0</v>
      </c>
      <c r="S291" s="13">
        <v>0.0</v>
      </c>
      <c r="T291" s="15">
        <v>0.0</v>
      </c>
      <c r="U291" s="14">
        <v>0.0</v>
      </c>
      <c r="V291" s="15">
        <v>0.0</v>
      </c>
    </row>
    <row r="292">
      <c r="A292" s="7" t="str">
        <f t="shared" si="1"/>
        <v>Marquez Valdes-Scantling</v>
      </c>
      <c r="B292" s="7" t="str">
        <f>IFERROR(__xludf.DUMMYFUNCTION("INDEX(IFNA(REGEXEXTRACT(D292, ""([^ ]+)$"")))"),"NO")</f>
        <v>NO</v>
      </c>
      <c r="C292" s="7">
        <f>Pts_PA*G292+Pts_PC*H292+Pts_PY*I292+Pts_PTD*J292+Pts_PI*K292+Pts_P2*L292+Pts_RA*M292+Pts_RY*N292+Pts_RTD*O292+Pts_R2*P292+Pts_Res*Q292+Pts_ReY*R292+Pts_ReTD*S292+Pts_Re2*T292+Pts_FL*U292+Pts_FTD*V292</f>
        <v>1.2</v>
      </c>
      <c r="D292" s="13" t="s">
        <v>275</v>
      </c>
      <c r="E292" s="14" t="s">
        <v>65</v>
      </c>
      <c r="F292" s="14">
        <v>0.0</v>
      </c>
      <c r="G292" s="14">
        <v>0.0</v>
      </c>
      <c r="H292" s="13">
        <v>0.0</v>
      </c>
      <c r="I292" s="13">
        <v>0.0</v>
      </c>
      <c r="J292" s="13">
        <v>0.0</v>
      </c>
      <c r="K292" s="13">
        <v>0.0</v>
      </c>
      <c r="L292" s="15">
        <v>0.0</v>
      </c>
      <c r="M292" s="14">
        <v>0.0</v>
      </c>
      <c r="N292" s="13">
        <v>0.0</v>
      </c>
      <c r="O292" s="13">
        <v>0.0</v>
      </c>
      <c r="P292" s="15">
        <v>0.0</v>
      </c>
      <c r="Q292" s="14">
        <v>1.0</v>
      </c>
      <c r="R292" s="13">
        <v>7.0</v>
      </c>
      <c r="S292" s="13">
        <v>0.0</v>
      </c>
      <c r="T292" s="15">
        <v>0.0</v>
      </c>
      <c r="U292" s="14">
        <v>0.0</v>
      </c>
      <c r="V292" s="15">
        <v>0.0</v>
      </c>
    </row>
    <row r="293">
      <c r="A293" s="7" t="str">
        <f t="shared" si="1"/>
        <v>Deuce Vaughn</v>
      </c>
      <c r="B293" s="7" t="str">
        <f>IFERROR(__xludf.DUMMYFUNCTION("INDEX(IFNA(REGEXEXTRACT(D293, ""([^ ]+)$"")))"),"DAL")</f>
        <v>DAL</v>
      </c>
      <c r="C293" s="7">
        <f>Pts_PA*G293+Pts_PC*H293+Pts_PY*I293+Pts_PTD*J293+Pts_PI*K293+Pts_P2*L293+Pts_RA*M293+Pts_RY*N293+Pts_RTD*O293+Pts_R2*P293+Pts_Res*Q293+Pts_ReY*R293+Pts_ReTD*S293+Pts_Re2*T293+Pts_FL*U293+Pts_FTD*V293</f>
        <v>1.8</v>
      </c>
      <c r="D293" s="13" t="s">
        <v>330</v>
      </c>
      <c r="E293" s="14" t="s">
        <v>61</v>
      </c>
      <c r="F293" s="14">
        <v>0.0</v>
      </c>
      <c r="G293" s="14">
        <v>0.0</v>
      </c>
      <c r="H293" s="13">
        <v>0.0</v>
      </c>
      <c r="I293" s="13">
        <v>0.0</v>
      </c>
      <c r="J293" s="13">
        <v>0.0</v>
      </c>
      <c r="K293" s="13">
        <v>0.0</v>
      </c>
      <c r="L293" s="15">
        <v>0.0</v>
      </c>
      <c r="M293" s="14">
        <v>2.0</v>
      </c>
      <c r="N293" s="13">
        <v>5.0</v>
      </c>
      <c r="O293" s="13">
        <v>0.0</v>
      </c>
      <c r="P293" s="15">
        <v>0.0</v>
      </c>
      <c r="Q293" s="14">
        <v>1.0</v>
      </c>
      <c r="R293" s="13">
        <v>8.0</v>
      </c>
      <c r="S293" s="13">
        <v>0.0</v>
      </c>
      <c r="T293" s="15">
        <v>0.0</v>
      </c>
      <c r="U293" s="14">
        <v>0.0</v>
      </c>
      <c r="V293" s="15">
        <v>0.0</v>
      </c>
    </row>
    <row r="294">
      <c r="A294" s="7" t="str">
        <f t="shared" si="1"/>
        <v>Jaylen Warren</v>
      </c>
      <c r="B294" s="7" t="str">
        <f>IFERROR(__xludf.DUMMYFUNCTION("INDEX(IFNA(REGEXEXTRACT(D294, ""([^ ]+)$"")))"),"PIT")</f>
        <v>PIT</v>
      </c>
      <c r="C294" s="7">
        <f>Pts_PA*G294+Pts_PC*H294+Pts_PY*I294+Pts_PTD*J294+Pts_PI*K294+Pts_P2*L294+Pts_RA*M294+Pts_RY*N294+Pts_RTD*O294+Pts_R2*P294+Pts_Res*Q294+Pts_ReY*R294+Pts_ReTD*S294+Pts_Re2*T294+Pts_FL*U294+Pts_FTD*V294</f>
        <v>0.6</v>
      </c>
      <c r="D294" s="13" t="s">
        <v>277</v>
      </c>
      <c r="E294" s="14" t="s">
        <v>361</v>
      </c>
      <c r="F294" s="14">
        <v>0.0</v>
      </c>
      <c r="G294" s="14">
        <v>0.0</v>
      </c>
      <c r="H294" s="13">
        <v>0.0</v>
      </c>
      <c r="I294" s="13">
        <v>0.0</v>
      </c>
      <c r="J294" s="13">
        <v>0.0</v>
      </c>
      <c r="K294" s="13">
        <v>0.0</v>
      </c>
      <c r="L294" s="15">
        <v>0.0</v>
      </c>
      <c r="M294" s="14">
        <v>3.0</v>
      </c>
      <c r="N294" s="13">
        <v>5.0</v>
      </c>
      <c r="O294" s="13">
        <v>0.0</v>
      </c>
      <c r="P294" s="15">
        <v>0.0</v>
      </c>
      <c r="Q294" s="14">
        <v>1.0</v>
      </c>
      <c r="R294" s="13">
        <v>-4.0</v>
      </c>
      <c r="S294" s="13">
        <v>0.0</v>
      </c>
      <c r="T294" s="15">
        <v>0.0</v>
      </c>
      <c r="U294" s="14">
        <v>0.0</v>
      </c>
      <c r="V294" s="15">
        <v>0.0</v>
      </c>
    </row>
    <row r="295">
      <c r="A295" s="7" t="str">
        <f t="shared" si="1"/>
        <v>Jamaal Williams</v>
      </c>
      <c r="B295" s="7" t="str">
        <f>IFERROR(__xludf.DUMMYFUNCTION("INDEX(IFNA(REGEXEXTRACT(D295, ""([^ ]+)$"")))"),"NO")</f>
        <v>NO</v>
      </c>
      <c r="C295" s="7">
        <f>Pts_PA*G295+Pts_PC*H295+Pts_PY*I295+Pts_PTD*J295+Pts_PI*K295+Pts_P2*L295+Pts_RA*M295+Pts_RY*N295+Pts_RTD*O295+Pts_R2*P295+Pts_Res*Q295+Pts_ReY*R295+Pts_ReTD*S295+Pts_Re2*T295+Pts_FL*U295+Pts_FTD*V295</f>
        <v>0.4</v>
      </c>
      <c r="D295" s="13" t="s">
        <v>123</v>
      </c>
      <c r="E295" s="14" t="s">
        <v>423</v>
      </c>
      <c r="F295" s="14">
        <v>0.0</v>
      </c>
      <c r="G295" s="14">
        <v>0.0</v>
      </c>
      <c r="H295" s="13">
        <v>0.0</v>
      </c>
      <c r="I295" s="13">
        <v>0.0</v>
      </c>
      <c r="J295" s="13">
        <v>0.0</v>
      </c>
      <c r="K295" s="13">
        <v>0.0</v>
      </c>
      <c r="L295" s="15">
        <v>0.0</v>
      </c>
      <c r="M295" s="14">
        <v>1.0</v>
      </c>
      <c r="N295" s="13">
        <v>-1.0</v>
      </c>
      <c r="O295" s="13">
        <v>0.0</v>
      </c>
      <c r="P295" s="15">
        <v>0.0</v>
      </c>
      <c r="Q295" s="14">
        <v>1.0</v>
      </c>
      <c r="R295" s="13">
        <v>0.0</v>
      </c>
      <c r="S295" s="13">
        <v>0.0</v>
      </c>
      <c r="T295" s="15">
        <v>0.0</v>
      </c>
      <c r="U295" s="14">
        <v>0.0</v>
      </c>
      <c r="V295" s="15">
        <v>0.0</v>
      </c>
    </row>
    <row r="296">
      <c r="A296" s="7" t="str">
        <f t="shared" si="1"/>
        <v>Jameson Williams</v>
      </c>
      <c r="B296" s="7" t="str">
        <f>IFERROR(__xludf.DUMMYFUNCTION("INDEX(IFNA(REGEXEXTRACT(D296, ""([^ ]+)$"")))"),"DET")</f>
        <v>DET</v>
      </c>
      <c r="C296" s="7">
        <f>Pts_PA*G296+Pts_PC*H296+Pts_PY*I296+Pts_PTD*J296+Pts_PI*K296+Pts_P2*L296+Pts_RA*M296+Pts_RY*N296+Pts_RTD*O296+Pts_R2*P296+Pts_Res*Q296+Pts_ReY*R296+Pts_ReTD*S296+Pts_Re2*T296+Pts_FL*U296+Pts_FTD*V296</f>
        <v>0.7</v>
      </c>
      <c r="D296" s="13" t="s">
        <v>50</v>
      </c>
      <c r="E296" s="14" t="s">
        <v>359</v>
      </c>
      <c r="F296" s="14">
        <v>0.0</v>
      </c>
      <c r="G296" s="14">
        <v>0.0</v>
      </c>
      <c r="H296" s="13">
        <v>0.0</v>
      </c>
      <c r="I296" s="13">
        <v>0.0</v>
      </c>
      <c r="J296" s="13">
        <v>0.0</v>
      </c>
      <c r="K296" s="13">
        <v>0.0</v>
      </c>
      <c r="L296" s="15">
        <v>0.0</v>
      </c>
      <c r="M296" s="14">
        <v>1.0</v>
      </c>
      <c r="N296" s="13">
        <v>-7.0</v>
      </c>
      <c r="O296" s="13">
        <v>0.0</v>
      </c>
      <c r="P296" s="15">
        <v>0.0</v>
      </c>
      <c r="Q296" s="14">
        <v>1.0</v>
      </c>
      <c r="R296" s="13">
        <v>9.0</v>
      </c>
      <c r="S296" s="13">
        <v>0.0</v>
      </c>
      <c r="T296" s="15">
        <v>0.0</v>
      </c>
      <c r="U296" s="14">
        <v>0.0</v>
      </c>
      <c r="V296" s="15">
        <v>0.0</v>
      </c>
    </row>
    <row r="297">
      <c r="A297" s="7" t="str">
        <f t="shared" si="1"/>
        <v>Cedrick Wilson</v>
      </c>
      <c r="B297" s="7" t="str">
        <f>IFERROR(__xludf.DUMMYFUNCTION("INDEX(IFNA(REGEXEXTRACT(D297, ""([^ ]+)$"")))"),"NO")</f>
        <v>NO</v>
      </c>
      <c r="C297" s="7">
        <f>Pts_PA*G297+Pts_PC*H297+Pts_PY*I297+Pts_PTD*J297+Pts_PI*K297+Pts_P2*L297+Pts_RA*M297+Pts_RY*N297+Pts_RTD*O297+Pts_R2*P297+Pts_Res*Q297+Pts_ReY*R297+Pts_ReTD*S297+Pts_Re2*T297+Pts_FL*U297+Pts_FTD*V297</f>
        <v>0.8</v>
      </c>
      <c r="D297" s="13" t="s">
        <v>337</v>
      </c>
      <c r="E297" s="14" t="s">
        <v>423</v>
      </c>
      <c r="F297" s="14">
        <v>0.0</v>
      </c>
      <c r="G297" s="14">
        <v>0.0</v>
      </c>
      <c r="H297" s="13">
        <v>0.0</v>
      </c>
      <c r="I297" s="13">
        <v>0.0</v>
      </c>
      <c r="J297" s="13">
        <v>0.0</v>
      </c>
      <c r="K297" s="13">
        <v>0.0</v>
      </c>
      <c r="L297" s="15">
        <v>0.0</v>
      </c>
      <c r="M297" s="14">
        <v>0.0</v>
      </c>
      <c r="N297" s="13">
        <v>0.0</v>
      </c>
      <c r="O297" s="13">
        <v>0.0</v>
      </c>
      <c r="P297" s="15">
        <v>0.0</v>
      </c>
      <c r="Q297" s="14">
        <v>1.0</v>
      </c>
      <c r="R297" s="13">
        <v>3.0</v>
      </c>
      <c r="S297" s="13">
        <v>0.0</v>
      </c>
      <c r="T297" s="15">
        <v>0.0</v>
      </c>
      <c r="U297" s="14">
        <v>0.0</v>
      </c>
      <c r="V297" s="15">
        <v>0.0</v>
      </c>
    </row>
    <row r="298">
      <c r="A298" s="7" t="str">
        <f t="shared" si="1"/>
        <v>Johnny Wilson</v>
      </c>
      <c r="B298" s="7" t="str">
        <f>IFERROR(__xludf.DUMMYFUNCTION("INDEX(IFNA(REGEXEXTRACT(D298, ""([^ ]+)$"")))"),"PHI")</f>
        <v>PHI</v>
      </c>
      <c r="C298" s="7">
        <f>Pts_PA*G298+Pts_PC*H298+Pts_PY*I298+Pts_PTD*J298+Pts_PI*K298+Pts_P2*L298+Pts_RA*M298+Pts_RY*N298+Pts_RTD*O298+Pts_R2*P298+Pts_Res*Q298+Pts_ReY*R298+Pts_ReTD*S298+Pts_Re2*T298+Pts_FL*U298+Pts_FTD*V298</f>
        <v>1.4</v>
      </c>
      <c r="D298" s="13" t="s">
        <v>462</v>
      </c>
      <c r="E298" s="14" t="s">
        <v>129</v>
      </c>
      <c r="F298" s="14">
        <v>0.0</v>
      </c>
      <c r="G298" s="14">
        <v>0.0</v>
      </c>
      <c r="H298" s="13">
        <v>0.0</v>
      </c>
      <c r="I298" s="13">
        <v>0.0</v>
      </c>
      <c r="J298" s="13">
        <v>0.0</v>
      </c>
      <c r="K298" s="13">
        <v>0.0</v>
      </c>
      <c r="L298" s="15">
        <v>0.0</v>
      </c>
      <c r="M298" s="14">
        <v>0.0</v>
      </c>
      <c r="N298" s="13">
        <v>0.0</v>
      </c>
      <c r="O298" s="13">
        <v>0.0</v>
      </c>
      <c r="P298" s="15">
        <v>0.0</v>
      </c>
      <c r="Q298" s="14">
        <v>1.0</v>
      </c>
      <c r="R298" s="13">
        <v>9.0</v>
      </c>
      <c r="S298" s="13">
        <v>0.0</v>
      </c>
      <c r="T298" s="15">
        <v>0.0</v>
      </c>
      <c r="U298" s="14">
        <v>0.0</v>
      </c>
      <c r="V298" s="15">
        <v>0.0</v>
      </c>
    </row>
    <row r="299">
      <c r="A299" s="7" t="str">
        <f t="shared" si="1"/>
        <v>Jameis Winston</v>
      </c>
      <c r="B299" s="7" t="str">
        <f>IFERROR(__xludf.DUMMYFUNCTION("INDEX(IFNA(REGEXEXTRACT(D299, ""([^ ]+)$"")))"),"CLE")</f>
        <v>CLE</v>
      </c>
      <c r="C299" s="7">
        <f>Pts_PA*G299+Pts_PC*H299+Pts_PY*I299+Pts_PTD*J299+Pts_PI*K299+Pts_P2*L299+Pts_RA*M299+Pts_RY*N299+Pts_RTD*O299+Pts_R2*P299+Pts_Res*Q299+Pts_ReY*R299+Pts_ReTD*S299+Pts_Re2*T299+Pts_FL*U299+Pts_FTD*V299</f>
        <v>0.1</v>
      </c>
      <c r="D299" s="13" t="s">
        <v>416</v>
      </c>
      <c r="E299" s="14" t="s">
        <v>354</v>
      </c>
      <c r="F299" s="14">
        <v>0.0</v>
      </c>
      <c r="G299" s="14">
        <v>0.0</v>
      </c>
      <c r="H299" s="13">
        <v>0.0</v>
      </c>
      <c r="I299" s="13">
        <v>0.0</v>
      </c>
      <c r="J299" s="13">
        <v>0.0</v>
      </c>
      <c r="K299" s="13">
        <v>0.0</v>
      </c>
      <c r="L299" s="15">
        <v>0.0</v>
      </c>
      <c r="M299" s="14">
        <v>2.0</v>
      </c>
      <c r="N299" s="13">
        <v>1.0</v>
      </c>
      <c r="O299" s="13">
        <v>0.0</v>
      </c>
      <c r="P299" s="15">
        <v>0.0</v>
      </c>
      <c r="Q299" s="14">
        <v>0.0</v>
      </c>
      <c r="R299" s="13">
        <v>0.0</v>
      </c>
      <c r="S299" s="13">
        <v>0.0</v>
      </c>
      <c r="T299" s="15">
        <v>0.0</v>
      </c>
      <c r="U299" s="14">
        <v>0.0</v>
      </c>
      <c r="V299" s="15">
        <v>0.0</v>
      </c>
    </row>
    <row r="300">
      <c r="A300" s="7" t="str">
        <f t="shared" si="1"/>
        <v>Eric Gray</v>
      </c>
      <c r="B300" s="7" t="str">
        <f>IFERROR(__xludf.DUMMYFUNCTION("INDEX(IFNA(REGEXEXTRACT(D300, ""([^ ]+)$"")))"),"NYG")</f>
        <v>NYG</v>
      </c>
      <c r="C300" s="7">
        <f>Pts_PA*G300+Pts_PC*H300+Pts_PY*I300+Pts_PTD*J300+Pts_PI*K300+Pts_P2*L300+Pts_RA*M300+Pts_RY*N300+Pts_RTD*O300+Pts_R2*P300+Pts_Res*Q300+Pts_ReY*R300+Pts_ReTD*S300+Pts_Re2*T300+Pts_FL*U300+Pts_FTD*V300</f>
        <v>-2</v>
      </c>
      <c r="D300" s="13" t="s">
        <v>296</v>
      </c>
      <c r="E300" s="14" t="s">
        <v>85</v>
      </c>
      <c r="F300" s="14">
        <v>-1.0</v>
      </c>
      <c r="G300" s="14">
        <v>0.0</v>
      </c>
      <c r="H300" s="13">
        <v>0.0</v>
      </c>
      <c r="I300" s="13">
        <v>0.0</v>
      </c>
      <c r="J300" s="13">
        <v>0.0</v>
      </c>
      <c r="K300" s="13">
        <v>0.0</v>
      </c>
      <c r="L300" s="15">
        <v>0.0</v>
      </c>
      <c r="M300" s="14">
        <v>1.0</v>
      </c>
      <c r="N300" s="13">
        <v>0.0</v>
      </c>
      <c r="O300" s="13">
        <v>0.0</v>
      </c>
      <c r="P300" s="15">
        <v>0.0</v>
      </c>
      <c r="Q300" s="14">
        <v>0.0</v>
      </c>
      <c r="R300" s="13">
        <v>0.0</v>
      </c>
      <c r="S300" s="13">
        <v>0.0</v>
      </c>
      <c r="T300" s="15">
        <v>0.0</v>
      </c>
      <c r="U300" s="14">
        <v>1.0</v>
      </c>
      <c r="V300" s="15">
        <v>0.0</v>
      </c>
    </row>
    <row r="301">
      <c r="A301" s="7" t="str">
        <f t="shared" si="1"/>
        <v>Mac Jones</v>
      </c>
      <c r="B301" s="7" t="str">
        <f>IFERROR(__xludf.DUMMYFUNCTION("INDEX(IFNA(REGEXEXTRACT(D301, ""([^ ]+)$"")))"),"JAX")</f>
        <v>JAX</v>
      </c>
      <c r="C301" s="7">
        <f>Pts_PA*G301+Pts_PC*H301+Pts_PY*I301+Pts_PTD*J301+Pts_PI*K301+Pts_P2*L301+Pts_RA*M301+Pts_RY*N301+Pts_RTD*O301+Pts_R2*P301+Pts_Res*Q301+Pts_ReY*R301+Pts_ReTD*S301+Pts_Re2*T301+Pts_FL*U301+Pts_FTD*V301</f>
        <v>-1.12</v>
      </c>
      <c r="D301" s="13" t="s">
        <v>463</v>
      </c>
      <c r="E301" s="14" t="s">
        <v>65</v>
      </c>
      <c r="F301" s="14">
        <v>-1.0</v>
      </c>
      <c r="G301" s="14">
        <v>8.0</v>
      </c>
      <c r="H301" s="13">
        <v>5.0</v>
      </c>
      <c r="I301" s="13">
        <v>22.0</v>
      </c>
      <c r="J301" s="13">
        <v>0.0</v>
      </c>
      <c r="K301" s="13">
        <v>0.0</v>
      </c>
      <c r="L301" s="15">
        <v>0.0</v>
      </c>
      <c r="M301" s="14">
        <v>0.0</v>
      </c>
      <c r="N301" s="13">
        <v>0.0</v>
      </c>
      <c r="O301" s="13">
        <v>0.0</v>
      </c>
      <c r="P301" s="15">
        <v>0.0</v>
      </c>
      <c r="Q301" s="14">
        <v>0.0</v>
      </c>
      <c r="R301" s="13">
        <v>0.0</v>
      </c>
      <c r="S301" s="13">
        <v>0.0</v>
      </c>
      <c r="T301" s="15">
        <v>0.0</v>
      </c>
      <c r="U301" s="14">
        <v>1.0</v>
      </c>
      <c r="V301" s="15">
        <v>0.0</v>
      </c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  <row r="482">
      <c r="A482" s="7"/>
      <c r="B482" s="7"/>
      <c r="C482" s="7"/>
      <c r="D482" s="13"/>
      <c r="E482" s="14"/>
      <c r="F482" s="14"/>
      <c r="G482" s="14"/>
      <c r="H482" s="13"/>
      <c r="I482" s="13"/>
      <c r="J482" s="13"/>
      <c r="K482" s="13"/>
      <c r="L482" s="15"/>
      <c r="M482" s="14"/>
      <c r="N482" s="13"/>
      <c r="O482" s="13"/>
      <c r="P482" s="15"/>
      <c r="Q482" s="14"/>
      <c r="R482" s="13"/>
      <c r="S482" s="13"/>
      <c r="T482" s="15"/>
      <c r="U482" s="14"/>
      <c r="V482" s="15"/>
    </row>
    <row r="483">
      <c r="A483" s="7"/>
      <c r="B483" s="7"/>
      <c r="C483" s="7"/>
      <c r="D483" s="13"/>
      <c r="E483" s="14"/>
      <c r="F483" s="14"/>
      <c r="G483" s="14"/>
      <c r="H483" s="13"/>
      <c r="I483" s="13"/>
      <c r="J483" s="13"/>
      <c r="K483" s="13"/>
      <c r="L483" s="15"/>
      <c r="M483" s="14"/>
      <c r="N483" s="13"/>
      <c r="O483" s="13"/>
      <c r="P483" s="15"/>
      <c r="Q483" s="14"/>
      <c r="R483" s="13"/>
      <c r="S483" s="13"/>
      <c r="T483" s="15"/>
      <c r="U483" s="14"/>
      <c r="V483" s="15"/>
    </row>
    <row r="484">
      <c r="A484" s="7"/>
      <c r="B484" s="7"/>
      <c r="C484" s="7"/>
      <c r="D484" s="13"/>
      <c r="E484" s="14"/>
      <c r="F484" s="14"/>
      <c r="G484" s="14"/>
      <c r="H484" s="13"/>
      <c r="I484" s="13"/>
      <c r="J484" s="13"/>
      <c r="K484" s="13"/>
      <c r="L484" s="15"/>
      <c r="M484" s="14"/>
      <c r="N484" s="13"/>
      <c r="O484" s="13"/>
      <c r="P484" s="15"/>
      <c r="Q484" s="14"/>
      <c r="R484" s="13"/>
      <c r="S484" s="13"/>
      <c r="T484" s="15"/>
      <c r="U484" s="14"/>
      <c r="V484" s="15"/>
    </row>
    <row r="485">
      <c r="A485" s="7"/>
      <c r="B485" s="7"/>
      <c r="C485" s="7"/>
      <c r="D485" s="13"/>
      <c r="E485" s="14"/>
      <c r="F485" s="14"/>
      <c r="G485" s="14"/>
      <c r="H485" s="13"/>
      <c r="I485" s="13"/>
      <c r="J485" s="13"/>
      <c r="K485" s="13"/>
      <c r="L485" s="15"/>
      <c r="M485" s="14"/>
      <c r="N485" s="13"/>
      <c r="O485" s="13"/>
      <c r="P485" s="15"/>
      <c r="Q485" s="14"/>
      <c r="R485" s="13"/>
      <c r="S485" s="13"/>
      <c r="T485" s="15"/>
      <c r="U485" s="14"/>
      <c r="V485" s="15"/>
    </row>
    <row r="486">
      <c r="A486" s="7"/>
      <c r="B486" s="7"/>
      <c r="C486" s="7"/>
      <c r="D486" s="13"/>
      <c r="E486" s="14"/>
      <c r="F486" s="14"/>
      <c r="G486" s="14"/>
      <c r="H486" s="13"/>
      <c r="I486" s="13"/>
      <c r="J486" s="13"/>
      <c r="K486" s="13"/>
      <c r="L486" s="15"/>
      <c r="M486" s="14"/>
      <c r="N486" s="13"/>
      <c r="O486" s="13"/>
      <c r="P486" s="15"/>
      <c r="Q486" s="14"/>
      <c r="R486" s="13"/>
      <c r="S486" s="13"/>
      <c r="T486" s="15"/>
      <c r="U486" s="14"/>
      <c r="V486" s="15"/>
    </row>
    <row r="487">
      <c r="A487" s="7"/>
      <c r="B487" s="7"/>
      <c r="C487" s="7"/>
      <c r="D487" s="13"/>
      <c r="E487" s="14"/>
      <c r="F487" s="14"/>
      <c r="G487" s="14"/>
      <c r="H487" s="13"/>
      <c r="I487" s="13"/>
      <c r="J487" s="13"/>
      <c r="K487" s="13"/>
      <c r="L487" s="15"/>
      <c r="M487" s="14"/>
      <c r="N487" s="13"/>
      <c r="O487" s="13"/>
      <c r="P487" s="15"/>
      <c r="Q487" s="14"/>
      <c r="R487" s="13"/>
      <c r="S487" s="13"/>
      <c r="T487" s="15"/>
      <c r="U487" s="14"/>
      <c r="V487" s="15"/>
    </row>
    <row r="488">
      <c r="A488" s="7"/>
      <c r="B488" s="7"/>
      <c r="C488" s="7"/>
      <c r="D488" s="13"/>
      <c r="E488" s="14"/>
      <c r="F488" s="14"/>
      <c r="G488" s="14"/>
      <c r="H488" s="13"/>
      <c r="I488" s="13"/>
      <c r="J488" s="13"/>
      <c r="K488" s="13"/>
      <c r="L488" s="15"/>
      <c r="M488" s="14"/>
      <c r="N488" s="13"/>
      <c r="O488" s="13"/>
      <c r="P488" s="15"/>
      <c r="Q488" s="14"/>
      <c r="R488" s="13"/>
      <c r="S488" s="13"/>
      <c r="T488" s="15"/>
      <c r="U488" s="14"/>
      <c r="V488" s="15"/>
    </row>
    <row r="489">
      <c r="A489" s="7"/>
      <c r="B489" s="7"/>
      <c r="C489" s="7"/>
      <c r="D489" s="13"/>
      <c r="E489" s="14"/>
      <c r="F489" s="14"/>
      <c r="G489" s="14"/>
      <c r="H489" s="13"/>
      <c r="I489" s="13"/>
      <c r="J489" s="13"/>
      <c r="K489" s="13"/>
      <c r="L489" s="15"/>
      <c r="M489" s="14"/>
      <c r="N489" s="13"/>
      <c r="O489" s="13"/>
      <c r="P489" s="15"/>
      <c r="Q489" s="14"/>
      <c r="R489" s="13"/>
      <c r="S489" s="13"/>
      <c r="T489" s="15"/>
      <c r="U489" s="14"/>
      <c r="V489" s="15"/>
    </row>
    <row r="490">
      <c r="A490" s="7"/>
      <c r="B490" s="7"/>
      <c r="C490" s="7"/>
      <c r="D490" s="13"/>
      <c r="E490" s="14"/>
      <c r="F490" s="14"/>
      <c r="G490" s="14"/>
      <c r="H490" s="13"/>
      <c r="I490" s="13"/>
      <c r="J490" s="13"/>
      <c r="K490" s="13"/>
      <c r="L490" s="15"/>
      <c r="M490" s="14"/>
      <c r="N490" s="13"/>
      <c r="O490" s="13"/>
      <c r="P490" s="15"/>
      <c r="Q490" s="14"/>
      <c r="R490" s="13"/>
      <c r="S490" s="13"/>
      <c r="T490" s="15"/>
      <c r="U490" s="14"/>
      <c r="V490" s="15"/>
    </row>
    <row r="491">
      <c r="A491" s="7"/>
      <c r="B491" s="7"/>
      <c r="C491" s="7"/>
      <c r="D491" s="13"/>
      <c r="E491" s="14"/>
      <c r="F491" s="14"/>
      <c r="G491" s="14"/>
      <c r="H491" s="13"/>
      <c r="I491" s="13"/>
      <c r="J491" s="13"/>
      <c r="K491" s="13"/>
      <c r="L491" s="15"/>
      <c r="M491" s="14"/>
      <c r="N491" s="13"/>
      <c r="O491" s="13"/>
      <c r="P491" s="15"/>
      <c r="Q491" s="14"/>
      <c r="R491" s="13"/>
      <c r="S491" s="13"/>
      <c r="T491" s="15"/>
      <c r="U491" s="14"/>
      <c r="V491" s="15"/>
    </row>
    <row r="492">
      <c r="A492" s="7"/>
      <c r="B492" s="7"/>
      <c r="C492" s="7"/>
      <c r="D492" s="13"/>
      <c r="E492" s="14"/>
      <c r="F492" s="14"/>
      <c r="G492" s="14"/>
      <c r="H492" s="13"/>
      <c r="I492" s="13"/>
      <c r="J492" s="13"/>
      <c r="K492" s="13"/>
      <c r="L492" s="15"/>
      <c r="M492" s="14"/>
      <c r="N492" s="13"/>
      <c r="O492" s="13"/>
      <c r="P492" s="15"/>
      <c r="Q492" s="14"/>
      <c r="R492" s="13"/>
      <c r="S492" s="13"/>
      <c r="T492" s="15"/>
      <c r="U492" s="14"/>
      <c r="V492" s="15"/>
    </row>
    <row r="493">
      <c r="A493" s="7"/>
      <c r="B493" s="7"/>
      <c r="C493" s="7"/>
      <c r="D493" s="13"/>
      <c r="E493" s="14"/>
      <c r="F493" s="14"/>
      <c r="G493" s="14"/>
      <c r="H493" s="13"/>
      <c r="I493" s="13"/>
      <c r="J493" s="13"/>
      <c r="K493" s="13"/>
      <c r="L493" s="15"/>
      <c r="M493" s="14"/>
      <c r="N493" s="13"/>
      <c r="O493" s="13"/>
      <c r="P493" s="15"/>
      <c r="Q493" s="14"/>
      <c r="R493" s="13"/>
      <c r="S493" s="13"/>
      <c r="T493" s="15"/>
      <c r="U493" s="14"/>
      <c r="V493" s="15"/>
    </row>
    <row r="494">
      <c r="A494" s="7"/>
      <c r="B494" s="7"/>
      <c r="C494" s="7"/>
      <c r="D494" s="13"/>
      <c r="E494" s="14"/>
      <c r="F494" s="14"/>
      <c r="G494" s="14"/>
      <c r="H494" s="13"/>
      <c r="I494" s="13"/>
      <c r="J494" s="13"/>
      <c r="K494" s="13"/>
      <c r="L494" s="15"/>
      <c r="M494" s="14"/>
      <c r="N494" s="13"/>
      <c r="O494" s="13"/>
      <c r="P494" s="15"/>
      <c r="Q494" s="14"/>
      <c r="R494" s="13"/>
      <c r="S494" s="13"/>
      <c r="T494" s="15"/>
      <c r="U494" s="14"/>
      <c r="V494" s="15"/>
    </row>
    <row r="495">
      <c r="A495" s="7"/>
      <c r="B495" s="7"/>
      <c r="C495" s="7"/>
      <c r="D495" s="13"/>
      <c r="E495" s="14"/>
      <c r="F495" s="14"/>
      <c r="G495" s="14"/>
      <c r="H495" s="13"/>
      <c r="I495" s="13"/>
      <c r="J495" s="13"/>
      <c r="K495" s="13"/>
      <c r="L495" s="15"/>
      <c r="M495" s="14"/>
      <c r="N495" s="13"/>
      <c r="O495" s="13"/>
      <c r="P495" s="15"/>
      <c r="Q495" s="14"/>
      <c r="R495" s="13"/>
      <c r="S495" s="13"/>
      <c r="T495" s="15"/>
      <c r="U495" s="14"/>
      <c r="V495" s="15"/>
    </row>
    <row r="496">
      <c r="A496" s="7"/>
      <c r="B496" s="7"/>
      <c r="C496" s="7"/>
      <c r="D496" s="13"/>
      <c r="E496" s="14"/>
      <c r="F496" s="14"/>
      <c r="G496" s="14"/>
      <c r="H496" s="13"/>
      <c r="I496" s="13"/>
      <c r="J496" s="13"/>
      <c r="K496" s="13"/>
      <c r="L496" s="15"/>
      <c r="M496" s="14"/>
      <c r="N496" s="13"/>
      <c r="O496" s="13"/>
      <c r="P496" s="15"/>
      <c r="Q496" s="14"/>
      <c r="R496" s="13"/>
      <c r="S496" s="13"/>
      <c r="T496" s="15"/>
      <c r="U496" s="14"/>
      <c r="V496" s="15"/>
    </row>
    <row r="497">
      <c r="A497" s="7"/>
      <c r="B497" s="7"/>
      <c r="C497" s="7"/>
      <c r="D497" s="13"/>
      <c r="E497" s="14"/>
      <c r="F497" s="14"/>
      <c r="G497" s="14"/>
      <c r="H497" s="13"/>
      <c r="I497" s="13"/>
      <c r="J497" s="13"/>
      <c r="K497" s="13"/>
      <c r="L497" s="15"/>
      <c r="M497" s="14"/>
      <c r="N497" s="13"/>
      <c r="O497" s="13"/>
      <c r="P497" s="15"/>
      <c r="Q497" s="14"/>
      <c r="R497" s="13"/>
      <c r="S497" s="13"/>
      <c r="T497" s="15"/>
      <c r="U497" s="14"/>
      <c r="V497" s="15"/>
    </row>
    <row r="498">
      <c r="A498" s="7"/>
      <c r="B498" s="7"/>
      <c r="C498" s="7"/>
      <c r="D498" s="13"/>
      <c r="E498" s="14"/>
      <c r="F498" s="14"/>
      <c r="G498" s="14"/>
      <c r="H498" s="13"/>
      <c r="I498" s="13"/>
      <c r="J498" s="13"/>
      <c r="K498" s="13"/>
      <c r="L498" s="15"/>
      <c r="M498" s="14"/>
      <c r="N498" s="13"/>
      <c r="O498" s="13"/>
      <c r="P498" s="15"/>
      <c r="Q498" s="14"/>
      <c r="R498" s="13"/>
      <c r="S498" s="13"/>
      <c r="T498" s="15"/>
      <c r="U498" s="14"/>
      <c r="V498" s="15"/>
    </row>
    <row r="499">
      <c r="A499" s="7"/>
      <c r="B499" s="7"/>
      <c r="C499" s="7"/>
      <c r="D499" s="13"/>
      <c r="E499" s="14"/>
      <c r="F499" s="14"/>
      <c r="G499" s="14"/>
      <c r="H499" s="13"/>
      <c r="I499" s="13"/>
      <c r="J499" s="13"/>
      <c r="K499" s="13"/>
      <c r="L499" s="15"/>
      <c r="M499" s="14"/>
      <c r="N499" s="13"/>
      <c r="O499" s="13"/>
      <c r="P499" s="15"/>
      <c r="Q499" s="14"/>
      <c r="R499" s="13"/>
      <c r="S499" s="13"/>
      <c r="T499" s="15"/>
      <c r="U499" s="14"/>
      <c r="V499" s="15"/>
    </row>
    <row r="500">
      <c r="A500" s="7"/>
      <c r="B500" s="7"/>
      <c r="C500" s="7"/>
      <c r="D500" s="13"/>
      <c r="E500" s="14"/>
      <c r="F500" s="14"/>
      <c r="G500" s="14"/>
      <c r="H500" s="13"/>
      <c r="I500" s="13"/>
      <c r="J500" s="13"/>
      <c r="K500" s="13"/>
      <c r="L500" s="15"/>
      <c r="M500" s="14"/>
      <c r="N500" s="13"/>
      <c r="O500" s="13"/>
      <c r="P500" s="15"/>
      <c r="Q500" s="14"/>
      <c r="R500" s="13"/>
      <c r="S500" s="13"/>
      <c r="T500" s="15"/>
      <c r="U500" s="14"/>
      <c r="V500" s="15"/>
    </row>
    <row r="501">
      <c r="A501" s="7"/>
      <c r="B501" s="7"/>
      <c r="C501" s="7"/>
      <c r="D501" s="13"/>
      <c r="E501" s="14"/>
      <c r="F501" s="14"/>
      <c r="G501" s="14"/>
      <c r="H501" s="13"/>
      <c r="I501" s="13"/>
      <c r="J501" s="13"/>
      <c r="K501" s="13"/>
      <c r="L501" s="15"/>
      <c r="M501" s="14"/>
      <c r="N501" s="13"/>
      <c r="O501" s="13"/>
      <c r="P501" s="15"/>
      <c r="Q501" s="14"/>
      <c r="R501" s="13"/>
      <c r="S501" s="13"/>
      <c r="T501" s="15"/>
      <c r="U501" s="14"/>
      <c r="V501" s="15"/>
    </row>
  </sheetData>
  <autoFilter ref="$A$2:$V$301"/>
  <mergeCells count="4">
    <mergeCell ref="G1:L1"/>
    <mergeCell ref="M1:P1"/>
    <mergeCell ref="Q1:T1"/>
    <mergeCell ref="U1:V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81" si="1">LEFT(D3,LEN(D3)-LEN(B3)-1)</f>
        <v>Jordan Love</v>
      </c>
      <c r="B3" s="7" t="str">
        <f>IFERROR(__xludf.DUMMYFUNCTION("INDEX(IFNA(REGEXEXTRACT(D3, ""([^ ]+)$"")))"),"GB")</f>
        <v>GB</v>
      </c>
      <c r="C3" s="7">
        <f>Pts_PA*G3+Pts_PC*H3+Pts_PY*I3+Pts_PTD*J3+Pts_PI*K3+Pts_P2*L3+Pts_RA*M3+Pts_RY*N3+Pts_RTD*O3+Pts_R2*P3+Pts_Res*Q3+Pts_ReY*R3+Pts_ReTD*S3+Pts_Re2*T3+Pts_FL*U3+Pts_FTD*V3</f>
        <v>28.16</v>
      </c>
      <c r="D3" s="7" t="s">
        <v>40</v>
      </c>
      <c r="E3" s="10" t="s">
        <v>155</v>
      </c>
      <c r="F3" s="9">
        <v>35.0</v>
      </c>
      <c r="G3" s="10">
        <v>54.0</v>
      </c>
      <c r="H3" s="7">
        <v>32.0</v>
      </c>
      <c r="I3" s="7">
        <v>389.0</v>
      </c>
      <c r="J3" s="7">
        <v>4.0</v>
      </c>
      <c r="K3" s="7">
        <v>3.0</v>
      </c>
      <c r="L3" s="11">
        <v>1.0</v>
      </c>
      <c r="M3" s="10">
        <v>1.0</v>
      </c>
      <c r="N3" s="7">
        <v>6.0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Justin Fields</v>
      </c>
      <c r="B4" s="7" t="str">
        <f>IFERROR(__xludf.DUMMYFUNCTION("INDEX(IFNA(REGEXEXTRACT(D4, ""([^ ]+)$"")))"),"PIT")</f>
        <v>PIT</v>
      </c>
      <c r="C4" s="7">
        <f>Pts_PA*G4+Pts_PC*H4+Pts_PY*I4+Pts_PTD*J4+Pts_PI*K4+Pts_P2*L4+Pts_RA*M4+Pts_RY*N4+Pts_RTD*O4+Pts_R2*P4+Pts_Res*Q4+Pts_ReY*R4+Pts_ReTD*S4+Pts_Re2*T4+Pts_FL*U4+Pts_FTD*V4</f>
        <v>31.98</v>
      </c>
      <c r="D4" s="7" t="s">
        <v>95</v>
      </c>
      <c r="E4" s="10" t="s">
        <v>35</v>
      </c>
      <c r="F4" s="9">
        <v>34.0</v>
      </c>
      <c r="G4" s="10">
        <v>34.0</v>
      </c>
      <c r="H4" s="7">
        <v>22.0</v>
      </c>
      <c r="I4" s="7">
        <v>312.0</v>
      </c>
      <c r="J4" s="7">
        <v>1.0</v>
      </c>
      <c r="K4" s="7">
        <v>0.0</v>
      </c>
      <c r="L4" s="11">
        <v>0.0</v>
      </c>
      <c r="M4" s="10">
        <v>10.0</v>
      </c>
      <c r="N4" s="7">
        <v>55.0</v>
      </c>
      <c r="O4" s="7">
        <v>2.0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1.0</v>
      </c>
      <c r="V4" s="11">
        <v>0.0</v>
      </c>
    </row>
    <row r="5">
      <c r="A5" s="7" t="str">
        <f t="shared" si="1"/>
        <v>Derrick Henry</v>
      </c>
      <c r="B5" s="7" t="str">
        <f>IFERROR(__xludf.DUMMYFUNCTION("INDEX(IFNA(REGEXEXTRACT(D5, ""([^ ]+)$"")))"),"BAL")</f>
        <v>BAL</v>
      </c>
      <c r="C5" s="7">
        <f>Pts_PA*G5+Pts_PC*H5+Pts_PY*I5+Pts_PTD*J5+Pts_PI*K5+Pts_P2*L5+Pts_RA*M5+Pts_RY*N5+Pts_RTD*O5+Pts_R2*P5+Pts_Res*Q5+Pts_ReY*R5+Pts_ReTD*S5+Pts_Re2*T5+Pts_FL*U5+Pts_FTD*V5</f>
        <v>34.4</v>
      </c>
      <c r="D5" s="7" t="s">
        <v>108</v>
      </c>
      <c r="E5" s="10" t="s">
        <v>342</v>
      </c>
      <c r="F5" s="9">
        <v>32.0</v>
      </c>
      <c r="G5" s="10">
        <v>0.0</v>
      </c>
      <c r="H5" s="7">
        <v>0.0</v>
      </c>
      <c r="I5" s="7">
        <v>0.0</v>
      </c>
      <c r="J5" s="7">
        <v>0.0</v>
      </c>
      <c r="K5" s="7">
        <v>0.0</v>
      </c>
      <c r="L5" s="11">
        <v>0.0</v>
      </c>
      <c r="M5" s="10">
        <v>24.0</v>
      </c>
      <c r="N5" s="7">
        <v>199.0</v>
      </c>
      <c r="O5" s="7">
        <v>1.0</v>
      </c>
      <c r="P5" s="11">
        <v>0.0</v>
      </c>
      <c r="Q5" s="10">
        <v>3.0</v>
      </c>
      <c r="R5" s="7">
        <v>10.0</v>
      </c>
      <c r="S5" s="7">
        <v>1.0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Baker Mayfield</v>
      </c>
      <c r="B6" s="7" t="str">
        <f>IFERROR(__xludf.DUMMYFUNCTION("INDEX(IFNA(REGEXEXTRACT(D6, ""([^ ]+)$"")))"),"TB")</f>
        <v>TB</v>
      </c>
      <c r="C6" s="7">
        <f>Pts_PA*G6+Pts_PC*H6+Pts_PY*I6+Pts_PTD*J6+Pts_PI*K6+Pts_P2*L6+Pts_RA*M6+Pts_RY*N6+Pts_RTD*O6+Pts_R2*P6+Pts_Res*Q6+Pts_ReY*R6+Pts_ReTD*S6+Pts_Re2*T6+Pts_FL*U6+Pts_FTD*V6</f>
        <v>28.88</v>
      </c>
      <c r="D6" s="7" t="s">
        <v>18</v>
      </c>
      <c r="E6" s="10" t="s">
        <v>423</v>
      </c>
      <c r="F6" s="9">
        <v>32.0</v>
      </c>
      <c r="G6" s="10">
        <v>47.0</v>
      </c>
      <c r="H6" s="7">
        <v>30.0</v>
      </c>
      <c r="I6" s="7">
        <v>347.0</v>
      </c>
      <c r="J6" s="7">
        <v>2.0</v>
      </c>
      <c r="K6" s="7">
        <v>0.0</v>
      </c>
      <c r="L6" s="11">
        <v>0.0</v>
      </c>
      <c r="M6" s="10">
        <v>4.0</v>
      </c>
      <c r="N6" s="7">
        <v>10.0</v>
      </c>
      <c r="O6" s="7">
        <v>1.0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Jared Goff</v>
      </c>
      <c r="B7" s="7" t="str">
        <f>IFERROR(__xludf.DUMMYFUNCTION("INDEX(IFNA(REGEXEXTRACT(D7, ""([^ ]+)$"")))"),"DET")</f>
        <v>DET</v>
      </c>
      <c r="C7" s="7">
        <f>Pts_PA*G7+Pts_PC*H7+Pts_PY*I7+Pts_PTD*J7+Pts_PI*K7+Pts_P2*L7+Pts_RA*M7+Pts_RY*N7+Pts_RTD*O7+Pts_R2*P7+Pts_Res*Q7+Pts_ReY*R7+Pts_ReTD*S7+Pts_Re2*T7+Pts_FL*U7+Pts_FTD*V7</f>
        <v>26.68</v>
      </c>
      <c r="D7" s="7" t="s">
        <v>90</v>
      </c>
      <c r="E7" s="10" t="s">
        <v>353</v>
      </c>
      <c r="F7" s="9">
        <v>29.0</v>
      </c>
      <c r="G7" s="10">
        <v>18.0</v>
      </c>
      <c r="H7" s="7">
        <v>18.0</v>
      </c>
      <c r="I7" s="7">
        <v>292.0</v>
      </c>
      <c r="J7" s="7">
        <v>2.0</v>
      </c>
      <c r="K7" s="7">
        <v>0.0</v>
      </c>
      <c r="L7" s="11">
        <v>0.0</v>
      </c>
      <c r="M7" s="10">
        <v>2.0</v>
      </c>
      <c r="N7" s="7">
        <v>-2.0</v>
      </c>
      <c r="O7" s="7">
        <v>0.0</v>
      </c>
      <c r="P7" s="11">
        <v>0.0</v>
      </c>
      <c r="Q7" s="10">
        <v>1.0</v>
      </c>
      <c r="R7" s="7">
        <v>7.0</v>
      </c>
      <c r="S7" s="7">
        <v>1.0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Kenneth Walker</v>
      </c>
      <c r="B8" s="7" t="str">
        <f>IFERROR(__xludf.DUMMYFUNCTION("INDEX(IFNA(REGEXEXTRACT(D8, ""([^ ]+)$"")))"),"SEA")</f>
        <v>SEA</v>
      </c>
      <c r="C8" s="7">
        <f>Pts_PA*G8+Pts_PC*H8+Pts_PY*I8+Pts_PTD*J8+Pts_PI*K8+Pts_P2*L8+Pts_RA*M8+Pts_RY*N8+Pts_RTD*O8+Pts_R2*P8+Pts_Res*Q8+Pts_ReY*R8+Pts_ReTD*S8+Pts_Re2*T8+Pts_FL*U8+Pts_FTD*V8</f>
        <v>31.6</v>
      </c>
      <c r="D8" s="7" t="s">
        <v>70</v>
      </c>
      <c r="E8" s="10" t="s">
        <v>56</v>
      </c>
      <c r="F8" s="9">
        <v>29.0</v>
      </c>
      <c r="G8" s="10">
        <v>0.0</v>
      </c>
      <c r="H8" s="7">
        <v>0.0</v>
      </c>
      <c r="I8" s="7">
        <v>0.0</v>
      </c>
      <c r="J8" s="7">
        <v>0.0</v>
      </c>
      <c r="K8" s="7">
        <v>0.0</v>
      </c>
      <c r="L8" s="11">
        <v>0.0</v>
      </c>
      <c r="M8" s="10">
        <v>12.0</v>
      </c>
      <c r="N8" s="7">
        <v>80.0</v>
      </c>
      <c r="O8" s="7">
        <v>3.0</v>
      </c>
      <c r="P8" s="11">
        <v>0.0</v>
      </c>
      <c r="Q8" s="10">
        <v>4.0</v>
      </c>
      <c r="R8" s="7">
        <v>36.0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Lamar Jackson</v>
      </c>
      <c r="B9" s="7" t="str">
        <f>IFERROR(__xludf.DUMMYFUNCTION("INDEX(IFNA(REGEXEXTRACT(D9, ""([^ ]+)$"")))"),"BAL")</f>
        <v>BAL</v>
      </c>
      <c r="C9" s="7">
        <f>Pts_PA*G9+Pts_PC*H9+Pts_PY*I9+Pts_PTD*J9+Pts_PI*K9+Pts_P2*L9+Pts_RA*M9+Pts_RY*N9+Pts_RTD*O9+Pts_R2*P9+Pts_Res*Q9+Pts_ReY*R9+Pts_ReTD*S9+Pts_Re2*T9+Pts_FL*U9+Pts_FTD*V9</f>
        <v>23.64</v>
      </c>
      <c r="D9" s="7" t="s">
        <v>32</v>
      </c>
      <c r="E9" s="10" t="s">
        <v>342</v>
      </c>
      <c r="F9" s="9">
        <v>28.0</v>
      </c>
      <c r="G9" s="10">
        <v>18.0</v>
      </c>
      <c r="H9" s="7">
        <v>13.0</v>
      </c>
      <c r="I9" s="7">
        <v>156.0</v>
      </c>
      <c r="J9" s="7">
        <v>2.0</v>
      </c>
      <c r="K9" s="7">
        <v>0.0</v>
      </c>
      <c r="L9" s="11">
        <v>0.0</v>
      </c>
      <c r="M9" s="10">
        <v>6.0</v>
      </c>
      <c r="N9" s="7">
        <v>54.0</v>
      </c>
      <c r="O9" s="7">
        <v>1.0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1.0</v>
      </c>
      <c r="V9" s="11">
        <v>0.0</v>
      </c>
    </row>
    <row r="10">
      <c r="A10" s="7" t="str">
        <f t="shared" si="1"/>
        <v>Sam Darnold</v>
      </c>
      <c r="B10" s="7" t="str">
        <f>IFERROR(__xludf.DUMMYFUNCTION("INDEX(IFNA(REGEXEXTRACT(D10, ""([^ ]+)$"")))"),"MIN")</f>
        <v>MIN</v>
      </c>
      <c r="C10" s="7">
        <f>Pts_PA*G10+Pts_PC*H10+Pts_PY*I10+Pts_PTD*J10+Pts_PI*K10+Pts_P2*L10+Pts_RA*M10+Pts_RY*N10+Pts_RTD*O10+Pts_R2*P10+Pts_Res*Q10+Pts_ReY*R10+Pts_ReTD*S10+Pts_Re2*T10+Pts_FL*U10+Pts_FTD*V10</f>
        <v>20.5</v>
      </c>
      <c r="D10" s="7" t="s">
        <v>52</v>
      </c>
      <c r="E10" s="10" t="s">
        <v>355</v>
      </c>
      <c r="F10" s="9">
        <v>27.0</v>
      </c>
      <c r="G10" s="10">
        <v>28.0</v>
      </c>
      <c r="H10" s="7">
        <v>20.0</v>
      </c>
      <c r="I10" s="7">
        <v>275.0</v>
      </c>
      <c r="J10" s="7">
        <v>3.0</v>
      </c>
      <c r="K10" s="7">
        <v>1.0</v>
      </c>
      <c r="L10" s="11">
        <v>0.0</v>
      </c>
      <c r="M10" s="10">
        <v>7.0</v>
      </c>
      <c r="N10" s="7">
        <v>15.0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1.0</v>
      </c>
      <c r="V10" s="11">
        <v>0.0</v>
      </c>
    </row>
    <row r="11">
      <c r="A11" s="7" t="str">
        <f t="shared" si="1"/>
        <v>C.J. Stroud</v>
      </c>
      <c r="B11" s="7" t="str">
        <f>IFERROR(__xludf.DUMMYFUNCTION("INDEX(IFNA(REGEXEXTRACT(D11, ""([^ ]+)$"")))"),"HOU")</f>
        <v>HOU</v>
      </c>
      <c r="C11" s="7">
        <f>Pts_PA*G11+Pts_PC*H11+Pts_PY*I11+Pts_PTD*J11+Pts_PI*K11+Pts_P2*L11+Pts_RA*M11+Pts_RY*N11+Pts_RTD*O11+Pts_R2*P11+Pts_Res*Q11+Pts_ReY*R11+Pts_ReTD*S11+Pts_Re2*T11+Pts_FL*U11+Pts_FTD*V11</f>
        <v>23.5</v>
      </c>
      <c r="D11" s="7" t="s">
        <v>36</v>
      </c>
      <c r="E11" s="10" t="s">
        <v>44</v>
      </c>
      <c r="F11" s="9">
        <v>26.0</v>
      </c>
      <c r="G11" s="10">
        <v>40.0</v>
      </c>
      <c r="H11" s="7">
        <v>27.0</v>
      </c>
      <c r="I11" s="7">
        <v>345.0</v>
      </c>
      <c r="J11" s="7">
        <v>2.0</v>
      </c>
      <c r="K11" s="7">
        <v>0.0</v>
      </c>
      <c r="L11" s="11">
        <v>0.0</v>
      </c>
      <c r="M11" s="10">
        <v>3.0</v>
      </c>
      <c r="N11" s="7">
        <v>17.0</v>
      </c>
      <c r="O11" s="7">
        <v>0.0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Jayden Daniels</v>
      </c>
      <c r="B12" s="7" t="str">
        <f>IFERROR(__xludf.DUMMYFUNCTION("INDEX(IFNA(REGEXEXTRACT(D12, ""([^ ]+)$"")))"),"WAS")</f>
        <v>WAS</v>
      </c>
      <c r="C12" s="7">
        <f>Pts_PA*G12+Pts_PC*H12+Pts_PY*I12+Pts_PTD*J12+Pts_PI*K12+Pts_P2*L12+Pts_RA*M12+Pts_RY*N12+Pts_RTD*O12+Pts_R2*P12+Pts_Res*Q12+Pts_ReY*R12+Pts_ReTD*S12+Pts_Re2*T12+Pts_FL*U12+Pts_FTD*V12</f>
        <v>24.02</v>
      </c>
      <c r="D12" s="7" t="s">
        <v>30</v>
      </c>
      <c r="E12" s="10" t="s">
        <v>359</v>
      </c>
      <c r="F12" s="9">
        <v>25.0</v>
      </c>
      <c r="G12" s="10">
        <v>30.0</v>
      </c>
      <c r="H12" s="7">
        <v>26.0</v>
      </c>
      <c r="I12" s="7">
        <v>233.0</v>
      </c>
      <c r="J12" s="7">
        <v>1.0</v>
      </c>
      <c r="K12" s="7">
        <v>1.0</v>
      </c>
      <c r="L12" s="11">
        <v>1.0</v>
      </c>
      <c r="M12" s="10">
        <v>8.0</v>
      </c>
      <c r="N12" s="7">
        <v>47.0</v>
      </c>
      <c r="O12" s="7">
        <v>1.0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Geno Smith</v>
      </c>
      <c r="B13" s="7" t="str">
        <f>IFERROR(__xludf.DUMMYFUNCTION("INDEX(IFNA(REGEXEXTRACT(D13, ""([^ ]+)$"")))"),"SEA")</f>
        <v>SEA</v>
      </c>
      <c r="C13" s="7">
        <f>Pts_PA*G13+Pts_PC*H13+Pts_PY*I13+Pts_PTD*J13+Pts_PI*K13+Pts_P2*L13+Pts_RA*M13+Pts_RY*N13+Pts_RTD*O13+Pts_R2*P13+Pts_Res*Q13+Pts_ReY*R13+Pts_ReTD*S13+Pts_Re2*T13+Pts_FL*U13+Pts_FTD*V13</f>
        <v>21.6</v>
      </c>
      <c r="D13" s="7" t="s">
        <v>48</v>
      </c>
      <c r="E13" s="10" t="s">
        <v>56</v>
      </c>
      <c r="F13" s="9">
        <v>22.0</v>
      </c>
      <c r="G13" s="10">
        <v>56.0</v>
      </c>
      <c r="H13" s="7">
        <v>38.0</v>
      </c>
      <c r="I13" s="7">
        <v>395.0</v>
      </c>
      <c r="J13" s="7">
        <v>1.0</v>
      </c>
      <c r="K13" s="7">
        <v>1.0</v>
      </c>
      <c r="L13" s="11">
        <v>0.0</v>
      </c>
      <c r="M13" s="10">
        <v>5.0</v>
      </c>
      <c r="N13" s="7">
        <v>38.0</v>
      </c>
      <c r="O13" s="7">
        <v>0.0</v>
      </c>
      <c r="P13" s="11">
        <v>0.0</v>
      </c>
      <c r="Q13" s="10">
        <v>0.0</v>
      </c>
      <c r="R13" s="7">
        <v>0.0</v>
      </c>
      <c r="S13" s="7">
        <v>0.0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D'Andre Swift</v>
      </c>
      <c r="B14" s="7" t="str">
        <f>IFERROR(__xludf.DUMMYFUNCTION("INDEX(IFNA(REGEXEXTRACT(D14, ""([^ ]+)$"")))"),"CHI")</f>
        <v>CHI</v>
      </c>
      <c r="C14" s="7">
        <f>Pts_PA*G14+Pts_PC*H14+Pts_PY*I14+Pts_PTD*J14+Pts_PI*K14+Pts_P2*L14+Pts_RA*M14+Pts_RY*N14+Pts_RTD*O14+Pts_R2*P14+Pts_Res*Q14+Pts_ReY*R14+Pts_ReTD*S14+Pts_Re2*T14+Pts_FL*U14+Pts_FTD*V14</f>
        <v>26</v>
      </c>
      <c r="D14" s="7" t="s">
        <v>170</v>
      </c>
      <c r="E14" s="10" t="s">
        <v>51</v>
      </c>
      <c r="F14" s="9">
        <v>22.0</v>
      </c>
      <c r="G14" s="10">
        <v>0.0</v>
      </c>
      <c r="H14" s="7">
        <v>0.0</v>
      </c>
      <c r="I14" s="7">
        <v>0.0</v>
      </c>
      <c r="J14" s="7">
        <v>0.0</v>
      </c>
      <c r="K14" s="7">
        <v>0.0</v>
      </c>
      <c r="L14" s="11">
        <v>0.0</v>
      </c>
      <c r="M14" s="10">
        <v>16.0</v>
      </c>
      <c r="N14" s="7">
        <v>93.0</v>
      </c>
      <c r="O14" s="7">
        <v>1.0</v>
      </c>
      <c r="P14" s="11">
        <v>0.0</v>
      </c>
      <c r="Q14" s="10">
        <v>7.0</v>
      </c>
      <c r="R14" s="7">
        <v>72.0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Chase Brown</v>
      </c>
      <c r="B15" s="7" t="str">
        <f>IFERROR(__xludf.DUMMYFUNCTION("INDEX(IFNA(REGEXEXTRACT(D15, ""([^ ]+)$"")))"),"CIN")</f>
        <v>CIN</v>
      </c>
      <c r="C15" s="7">
        <f>Pts_PA*G15+Pts_PC*H15+Pts_PY*I15+Pts_PTD*J15+Pts_PI*K15+Pts_P2*L15+Pts_RA*M15+Pts_RY*N15+Pts_RTD*O15+Pts_R2*P15+Pts_Res*Q15+Pts_ReY*R15+Pts_ReTD*S15+Pts_Re2*T15+Pts_FL*U15+Pts_FTD*V15</f>
        <v>22.2</v>
      </c>
      <c r="D15" s="7" t="s">
        <v>210</v>
      </c>
      <c r="E15" s="10" t="s">
        <v>344</v>
      </c>
      <c r="F15" s="9">
        <v>21.0</v>
      </c>
      <c r="G15" s="10">
        <v>0.0</v>
      </c>
      <c r="H15" s="7">
        <v>0.0</v>
      </c>
      <c r="I15" s="7">
        <v>0.0</v>
      </c>
      <c r="J15" s="7">
        <v>0.0</v>
      </c>
      <c r="K15" s="7">
        <v>0.0</v>
      </c>
      <c r="L15" s="11">
        <v>0.0</v>
      </c>
      <c r="M15" s="10">
        <v>15.0</v>
      </c>
      <c r="N15" s="7">
        <v>80.0</v>
      </c>
      <c r="O15" s="7">
        <v>2.0</v>
      </c>
      <c r="P15" s="11">
        <v>0.0</v>
      </c>
      <c r="Q15" s="10">
        <v>2.0</v>
      </c>
      <c r="R15" s="7">
        <v>12.0</v>
      </c>
      <c r="S15" s="7">
        <v>0.0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Nico Collins</v>
      </c>
      <c r="B16" s="7" t="str">
        <f>IFERROR(__xludf.DUMMYFUNCTION("INDEX(IFNA(REGEXEXTRACT(D16, ""([^ ]+)$"")))"),"HOU")</f>
        <v>HOU</v>
      </c>
      <c r="C16" s="7">
        <f>Pts_PA*G16+Pts_PC*H16+Pts_PY*I16+Pts_PTD*J16+Pts_PI*K16+Pts_P2*L16+Pts_RA*M16+Pts_RY*N16+Pts_RTD*O16+Pts_R2*P16+Pts_Res*Q16+Pts_ReY*R16+Pts_ReTD*S16+Pts_Re2*T16+Pts_FL*U16+Pts_FTD*V16</f>
        <v>27.1</v>
      </c>
      <c r="D16" s="7" t="s">
        <v>93</v>
      </c>
      <c r="E16" s="10" t="s">
        <v>44</v>
      </c>
      <c r="F16" s="9">
        <v>21.0</v>
      </c>
      <c r="G16" s="10">
        <v>0.0</v>
      </c>
      <c r="H16" s="7">
        <v>0.0</v>
      </c>
      <c r="I16" s="7">
        <v>0.0</v>
      </c>
      <c r="J16" s="7">
        <v>0.0</v>
      </c>
      <c r="K16" s="7">
        <v>0.0</v>
      </c>
      <c r="L16" s="11">
        <v>0.0</v>
      </c>
      <c r="M16" s="10">
        <v>0.0</v>
      </c>
      <c r="N16" s="7">
        <v>0.0</v>
      </c>
      <c r="O16" s="7">
        <v>0.0</v>
      </c>
      <c r="P16" s="11">
        <v>0.0</v>
      </c>
      <c r="Q16" s="10">
        <v>12.0</v>
      </c>
      <c r="R16" s="7">
        <v>151.0</v>
      </c>
      <c r="S16" s="7">
        <v>1.0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Jordan Mason</v>
      </c>
      <c r="B17" s="7" t="str">
        <f>IFERROR(__xludf.DUMMYFUNCTION("INDEX(IFNA(REGEXEXTRACT(D17, ""([^ ]+)$"")))"),"SF")</f>
        <v>SF</v>
      </c>
      <c r="C17" s="7">
        <f>Pts_PA*G17+Pts_PC*H17+Pts_PY*I17+Pts_PTD*J17+Pts_PI*K17+Pts_P2*L17+Pts_RA*M17+Pts_RY*N17+Pts_RTD*O17+Pts_R2*P17+Pts_Res*Q17+Pts_ReY*R17+Pts_ReTD*S17+Pts_Re2*T17+Pts_FL*U17+Pts_FTD*V17</f>
        <v>23</v>
      </c>
      <c r="D17" s="7" t="s">
        <v>41</v>
      </c>
      <c r="E17" s="10" t="s">
        <v>101</v>
      </c>
      <c r="F17" s="9">
        <v>21.0</v>
      </c>
      <c r="G17" s="10">
        <v>0.0</v>
      </c>
      <c r="H17" s="7">
        <v>0.0</v>
      </c>
      <c r="I17" s="7">
        <v>0.0</v>
      </c>
      <c r="J17" s="7">
        <v>0.0</v>
      </c>
      <c r="K17" s="7">
        <v>0.0</v>
      </c>
      <c r="L17" s="11">
        <v>0.0</v>
      </c>
      <c r="M17" s="10">
        <v>24.0</v>
      </c>
      <c r="N17" s="7">
        <v>123.0</v>
      </c>
      <c r="O17" s="7">
        <v>1.0</v>
      </c>
      <c r="P17" s="11">
        <v>0.0</v>
      </c>
      <c r="Q17" s="10">
        <v>2.0</v>
      </c>
      <c r="R17" s="7">
        <v>37.0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Joe Burrow</v>
      </c>
      <c r="B18" s="7" t="str">
        <f>IFERROR(__xludf.DUMMYFUNCTION("INDEX(IFNA(REGEXEXTRACT(D18, ""([^ ]+)$"")))"),"CIN")</f>
        <v>CIN</v>
      </c>
      <c r="C18" s="7">
        <f>Pts_PA*G18+Pts_PC*H18+Pts_PY*I18+Pts_PTD*J18+Pts_PI*K18+Pts_P2*L18+Pts_RA*M18+Pts_RY*N18+Pts_RTD*O18+Pts_R2*P18+Pts_Res*Q18+Pts_ReY*R18+Pts_ReTD*S18+Pts_Re2*T18+Pts_FL*U18+Pts_FTD*V18</f>
        <v>16.28</v>
      </c>
      <c r="D18" s="7" t="s">
        <v>141</v>
      </c>
      <c r="E18" s="10" t="s">
        <v>344</v>
      </c>
      <c r="F18" s="9">
        <v>20.0</v>
      </c>
      <c r="G18" s="10">
        <v>31.0</v>
      </c>
      <c r="H18" s="7">
        <v>22.0</v>
      </c>
      <c r="I18" s="7">
        <v>232.0</v>
      </c>
      <c r="J18" s="7">
        <v>2.0</v>
      </c>
      <c r="K18" s="7">
        <v>1.0</v>
      </c>
      <c r="L18" s="11">
        <v>0.0</v>
      </c>
      <c r="M18" s="10">
        <v>1.0</v>
      </c>
      <c r="N18" s="7">
        <v>10.0</v>
      </c>
      <c r="O18" s="7">
        <v>0.0</v>
      </c>
      <c r="P18" s="11">
        <v>0.0</v>
      </c>
      <c r="Q18" s="10">
        <v>0.0</v>
      </c>
      <c r="R18" s="7">
        <v>0.0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Dak Prescott</v>
      </c>
      <c r="B19" s="7" t="str">
        <f>IFERROR(__xludf.DUMMYFUNCTION("INDEX(IFNA(REGEXEXTRACT(D19, ""([^ ]+)$"")))"),"DAL")</f>
        <v>DAL</v>
      </c>
      <c r="C19" s="7">
        <f>Pts_PA*G19+Pts_PC*H19+Pts_PY*I19+Pts_PTD*J19+Pts_PI*K19+Pts_P2*L19+Pts_RA*M19+Pts_RY*N19+Pts_RTD*O19+Pts_R2*P19+Pts_Res*Q19+Pts_ReY*R19+Pts_ReTD*S19+Pts_Re2*T19+Pts_FL*U19+Pts_FTD*V19</f>
        <v>16.74</v>
      </c>
      <c r="D19" s="7" t="s">
        <v>84</v>
      </c>
      <c r="E19" s="10" t="s">
        <v>53</v>
      </c>
      <c r="F19" s="9">
        <v>20.0</v>
      </c>
      <c r="G19" s="10">
        <v>27.0</v>
      </c>
      <c r="H19" s="7">
        <v>22.0</v>
      </c>
      <c r="I19" s="7">
        <v>221.0</v>
      </c>
      <c r="J19" s="7">
        <v>2.0</v>
      </c>
      <c r="K19" s="7">
        <v>0.0</v>
      </c>
      <c r="L19" s="11">
        <v>0.0</v>
      </c>
      <c r="M19" s="10">
        <v>2.0</v>
      </c>
      <c r="N19" s="7">
        <v>-1.0</v>
      </c>
      <c r="O19" s="7">
        <v>0.0</v>
      </c>
      <c r="P19" s="11">
        <v>0.0</v>
      </c>
      <c r="Q19" s="10">
        <v>0.0</v>
      </c>
      <c r="R19" s="7">
        <v>0.0</v>
      </c>
      <c r="S19" s="7">
        <v>0.0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Jordan Addison</v>
      </c>
      <c r="B20" s="7" t="str">
        <f>IFERROR(__xludf.DUMMYFUNCTION("INDEX(IFNA(REGEXEXTRACT(D20, ""([^ ]+)$"")))"),"MIN")</f>
        <v>MIN</v>
      </c>
      <c r="C20" s="7">
        <f>Pts_PA*G20+Pts_PC*H20+Pts_PY*I20+Pts_PTD*J20+Pts_PI*K20+Pts_P2*L20+Pts_RA*M20+Pts_RY*N20+Pts_RTD*O20+Pts_R2*P20+Pts_Res*Q20+Pts_ReY*R20+Pts_ReTD*S20+Pts_Re2*T20+Pts_FL*U20+Pts_FTD*V20</f>
        <v>21.4</v>
      </c>
      <c r="D20" s="7" t="s">
        <v>185</v>
      </c>
      <c r="E20" s="10" t="s">
        <v>355</v>
      </c>
      <c r="F20" s="9">
        <v>19.0</v>
      </c>
      <c r="G20" s="10">
        <v>0.0</v>
      </c>
      <c r="H20" s="7">
        <v>0.0</v>
      </c>
      <c r="I20" s="7">
        <v>0.0</v>
      </c>
      <c r="J20" s="7">
        <v>0.0</v>
      </c>
      <c r="K20" s="7">
        <v>0.0</v>
      </c>
      <c r="L20" s="11">
        <v>0.0</v>
      </c>
      <c r="M20" s="10">
        <v>1.0</v>
      </c>
      <c r="N20" s="7">
        <v>7.0</v>
      </c>
      <c r="O20" s="7">
        <v>1.0</v>
      </c>
      <c r="P20" s="11">
        <v>0.0</v>
      </c>
      <c r="Q20" s="10">
        <v>3.0</v>
      </c>
      <c r="R20" s="7">
        <v>72.0</v>
      </c>
      <c r="S20" s="7">
        <v>1.0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Jahmyr Gibbs</v>
      </c>
      <c r="B21" s="7" t="str">
        <f>IFERROR(__xludf.DUMMYFUNCTION("INDEX(IFNA(REGEXEXTRACT(D21, ""([^ ]+)$"")))"),"DET")</f>
        <v>DET</v>
      </c>
      <c r="C21" s="7">
        <f>Pts_PA*G21+Pts_PC*H21+Pts_PY*I21+Pts_PTD*J21+Pts_PI*K21+Pts_P2*L21+Pts_RA*M21+Pts_RY*N21+Pts_RTD*O21+Pts_R2*P21+Pts_Res*Q21+Pts_ReY*R21+Pts_ReTD*S21+Pts_Re2*T21+Pts_FL*U21+Pts_FTD*V21</f>
        <v>19.8</v>
      </c>
      <c r="D21" s="7" t="s">
        <v>79</v>
      </c>
      <c r="E21" s="10" t="s">
        <v>353</v>
      </c>
      <c r="F21" s="9">
        <v>19.0</v>
      </c>
      <c r="G21" s="10">
        <v>0.0</v>
      </c>
      <c r="H21" s="7">
        <v>0.0</v>
      </c>
      <c r="I21" s="7">
        <v>0.0</v>
      </c>
      <c r="J21" s="7">
        <v>0.0</v>
      </c>
      <c r="K21" s="7">
        <v>0.0</v>
      </c>
      <c r="L21" s="11">
        <v>0.0</v>
      </c>
      <c r="M21" s="10">
        <v>14.0</v>
      </c>
      <c r="N21" s="7">
        <v>78.0</v>
      </c>
      <c r="O21" s="7">
        <v>2.0</v>
      </c>
      <c r="P21" s="11">
        <v>0.0</v>
      </c>
      <c r="Q21" s="10">
        <v>0.0</v>
      </c>
      <c r="R21" s="7">
        <v>0.0</v>
      </c>
      <c r="S21" s="7">
        <v>0.0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Jalen Hurts</v>
      </c>
      <c r="B22" s="7" t="str">
        <f>IFERROR(__xludf.DUMMYFUNCTION("INDEX(IFNA(REGEXEXTRACT(D22, ""([^ ]+)$"")))"),"PHI")</f>
        <v>PHI</v>
      </c>
      <c r="C22" s="7">
        <f>Pts_PA*G22+Pts_PC*H22+Pts_PY*I22+Pts_PTD*J22+Pts_PI*K22+Pts_P2*L22+Pts_RA*M22+Pts_RY*N22+Pts_RTD*O22+Pts_R2*P22+Pts_Res*Q22+Pts_ReY*R22+Pts_ReTD*S22+Pts_Re2*T22+Pts_FL*U22+Pts_FTD*V22</f>
        <v>16.32</v>
      </c>
      <c r="D22" s="7" t="s">
        <v>37</v>
      </c>
      <c r="E22" s="10" t="s">
        <v>31</v>
      </c>
      <c r="F22" s="9">
        <v>19.0</v>
      </c>
      <c r="G22" s="10">
        <v>30.0</v>
      </c>
      <c r="H22" s="7">
        <v>18.0</v>
      </c>
      <c r="I22" s="7">
        <v>158.0</v>
      </c>
      <c r="J22" s="7">
        <v>1.0</v>
      </c>
      <c r="K22" s="7">
        <v>0.0</v>
      </c>
      <c r="L22" s="11">
        <v>0.0</v>
      </c>
      <c r="M22" s="10">
        <v>8.0</v>
      </c>
      <c r="N22" s="7">
        <v>20.0</v>
      </c>
      <c r="O22" s="7">
        <v>1.0</v>
      </c>
      <c r="P22" s="11">
        <v>0.0</v>
      </c>
      <c r="Q22" s="10">
        <v>0.0</v>
      </c>
      <c r="R22" s="7">
        <v>0.0</v>
      </c>
      <c r="S22" s="7">
        <v>0.0</v>
      </c>
      <c r="T22" s="11">
        <v>0.0</v>
      </c>
      <c r="U22" s="10">
        <v>1.0</v>
      </c>
      <c r="V22" s="11">
        <v>0.0</v>
      </c>
    </row>
    <row r="23">
      <c r="A23" s="7" t="str">
        <f t="shared" si="1"/>
        <v>Jayden Reed</v>
      </c>
      <c r="B23" s="7" t="str">
        <f>IFERROR(__xludf.DUMMYFUNCTION("INDEX(IFNA(REGEXEXTRACT(D23, ""([^ ]+)$"")))"),"GB")</f>
        <v>GB</v>
      </c>
      <c r="C23" s="7">
        <f>Pts_PA*G23+Pts_PC*H23+Pts_PY*I23+Pts_PTD*J23+Pts_PI*K23+Pts_P2*L23+Pts_RA*M23+Pts_RY*N23+Pts_RTD*O23+Pts_R2*P23+Pts_Res*Q23+Pts_ReY*R23+Pts_ReTD*S23+Pts_Re2*T23+Pts_FL*U23+Pts_FTD*V23</f>
        <v>23.6</v>
      </c>
      <c r="D23" s="7" t="s">
        <v>26</v>
      </c>
      <c r="E23" s="10" t="s">
        <v>155</v>
      </c>
      <c r="F23" s="9">
        <v>19.0</v>
      </c>
      <c r="G23" s="10">
        <v>0.0</v>
      </c>
      <c r="H23" s="7">
        <v>0.0</v>
      </c>
      <c r="I23" s="7">
        <v>0.0</v>
      </c>
      <c r="J23" s="7">
        <v>0.0</v>
      </c>
      <c r="K23" s="7">
        <v>0.0</v>
      </c>
      <c r="L23" s="11">
        <v>0.0</v>
      </c>
      <c r="M23" s="10">
        <v>1.0</v>
      </c>
      <c r="N23" s="7">
        <v>2.0</v>
      </c>
      <c r="O23" s="7">
        <v>0.0</v>
      </c>
      <c r="P23" s="11">
        <v>0.0</v>
      </c>
      <c r="Q23" s="10">
        <v>7.0</v>
      </c>
      <c r="R23" s="7">
        <v>139.0</v>
      </c>
      <c r="S23" s="7">
        <v>1.0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Dontayvion Wicks</v>
      </c>
      <c r="B24" s="7" t="str">
        <f>IFERROR(__xludf.DUMMYFUNCTION("INDEX(IFNA(REGEXEXTRACT(D24, ""([^ ]+)$"")))"),"GB")</f>
        <v>GB</v>
      </c>
      <c r="C24" s="7">
        <f>Pts_PA*G24+Pts_PC*H24+Pts_PY*I24+Pts_PTD*J24+Pts_PI*K24+Pts_P2*L24+Pts_RA*M24+Pts_RY*N24+Pts_RTD*O24+Pts_R2*P24+Pts_Res*Q24+Pts_ReY*R24+Pts_ReTD*S24+Pts_Re2*T24+Pts_FL*U24+Pts_FTD*V24</f>
        <v>22.3</v>
      </c>
      <c r="D24" s="7" t="s">
        <v>360</v>
      </c>
      <c r="E24" s="10" t="s">
        <v>155</v>
      </c>
      <c r="F24" s="9">
        <v>19.0</v>
      </c>
      <c r="G24" s="10">
        <v>0.0</v>
      </c>
      <c r="H24" s="7">
        <v>0.0</v>
      </c>
      <c r="I24" s="7">
        <v>0.0</v>
      </c>
      <c r="J24" s="7">
        <v>0.0</v>
      </c>
      <c r="K24" s="7">
        <v>0.0</v>
      </c>
      <c r="L24" s="11">
        <v>0.0</v>
      </c>
      <c r="M24" s="10">
        <v>0.0</v>
      </c>
      <c r="N24" s="7">
        <v>0.0</v>
      </c>
      <c r="O24" s="7">
        <v>0.0</v>
      </c>
      <c r="P24" s="11">
        <v>0.0</v>
      </c>
      <c r="Q24" s="10">
        <v>5.0</v>
      </c>
      <c r="R24" s="7">
        <v>78.0</v>
      </c>
      <c r="S24" s="7">
        <v>2.0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Andy Dalton</v>
      </c>
      <c r="B25" s="7" t="str">
        <f>IFERROR(__xludf.DUMMYFUNCTION("INDEX(IFNA(REGEXEXTRACT(D25, ""([^ ]+)$"")))"),"CAR")</f>
        <v>CAR</v>
      </c>
      <c r="C25" s="7">
        <f>Pts_PA*G25+Pts_PC*H25+Pts_PY*I25+Pts_PTD*J25+Pts_PI*K25+Pts_P2*L25+Pts_RA*M25+Pts_RY*N25+Pts_RTD*O25+Pts_R2*P25+Pts_Res*Q25+Pts_ReY*R25+Pts_ReTD*S25+Pts_Re2*T25+Pts_FL*U25+Pts_FTD*V25</f>
        <v>15.7</v>
      </c>
      <c r="D25" s="7" t="s">
        <v>290</v>
      </c>
      <c r="E25" s="10" t="s">
        <v>348</v>
      </c>
      <c r="F25" s="9">
        <v>18.0</v>
      </c>
      <c r="G25" s="10">
        <v>40.0</v>
      </c>
      <c r="H25" s="7">
        <v>25.0</v>
      </c>
      <c r="I25" s="7">
        <v>220.0</v>
      </c>
      <c r="J25" s="7">
        <v>2.0</v>
      </c>
      <c r="K25" s="7">
        <v>1.0</v>
      </c>
      <c r="L25" s="11">
        <v>0.0</v>
      </c>
      <c r="M25" s="10">
        <v>3.0</v>
      </c>
      <c r="N25" s="7">
        <v>9.0</v>
      </c>
      <c r="O25" s="7">
        <v>0.0</v>
      </c>
      <c r="P25" s="11">
        <v>0.0</v>
      </c>
      <c r="Q25" s="10">
        <v>0.0</v>
      </c>
      <c r="R25" s="7">
        <v>0.0</v>
      </c>
      <c r="S25" s="7">
        <v>0.0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Joe Flacco</v>
      </c>
      <c r="B26" s="7" t="str">
        <f>IFERROR(__xludf.DUMMYFUNCTION("INDEX(IFNA(REGEXEXTRACT(D26, ""([^ ]+)$"")))"),"IND")</f>
        <v>IND</v>
      </c>
      <c r="C26" s="7">
        <f>Pts_PA*G26+Pts_PC*H26+Pts_PY*I26+Pts_PTD*J26+Pts_PI*K26+Pts_P2*L26+Pts_RA*M26+Pts_RY*N26+Pts_RTD*O26+Pts_R2*P26+Pts_Res*Q26+Pts_ReY*R26+Pts_ReTD*S26+Pts_Re2*T26+Pts_FL*U26+Pts_FTD*V26</f>
        <v>15.02</v>
      </c>
      <c r="D26" s="7" t="s">
        <v>464</v>
      </c>
      <c r="E26" s="10" t="s">
        <v>116</v>
      </c>
      <c r="F26" s="9">
        <v>18.0</v>
      </c>
      <c r="G26" s="10">
        <v>26.0</v>
      </c>
      <c r="H26" s="7">
        <v>16.0</v>
      </c>
      <c r="I26" s="7">
        <v>168.0</v>
      </c>
      <c r="J26" s="7">
        <v>2.0</v>
      </c>
      <c r="K26" s="7">
        <v>0.0</v>
      </c>
      <c r="L26" s="11">
        <v>0.0</v>
      </c>
      <c r="M26" s="10">
        <v>2.0</v>
      </c>
      <c r="N26" s="7">
        <v>3.0</v>
      </c>
      <c r="O26" s="7">
        <v>0.0</v>
      </c>
      <c r="P26" s="11">
        <v>0.0</v>
      </c>
      <c r="Q26" s="10">
        <v>0.0</v>
      </c>
      <c r="R26" s="7">
        <v>0.0</v>
      </c>
      <c r="S26" s="7">
        <v>0.0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Trevor Lawrence</v>
      </c>
      <c r="B27" s="7" t="str">
        <f>IFERROR(__xludf.DUMMYFUNCTION("INDEX(IFNA(REGEXEXTRACT(D27, ""([^ ]+)$"")))"),"JAX")</f>
        <v>JAX</v>
      </c>
      <c r="C27" s="7">
        <f>Pts_PA*G27+Pts_PC*H27+Pts_PY*I27+Pts_PTD*J27+Pts_PI*K27+Pts_P2*L27+Pts_RA*M27+Pts_RY*N27+Pts_RTD*O27+Pts_R2*P27+Pts_Res*Q27+Pts_ReY*R27+Pts_ReTD*S27+Pts_Re2*T27+Pts_FL*U27+Pts_FTD*V27</f>
        <v>14.76</v>
      </c>
      <c r="D27" s="7" t="s">
        <v>91</v>
      </c>
      <c r="E27" s="10" t="s">
        <v>362</v>
      </c>
      <c r="F27" s="9">
        <v>18.0</v>
      </c>
      <c r="G27" s="10">
        <v>33.0</v>
      </c>
      <c r="H27" s="7">
        <v>18.0</v>
      </c>
      <c r="I27" s="7">
        <v>169.0</v>
      </c>
      <c r="J27" s="7">
        <v>2.0</v>
      </c>
      <c r="K27" s="7">
        <v>0.0</v>
      </c>
      <c r="L27" s="11">
        <v>0.0</v>
      </c>
      <c r="M27" s="10">
        <v>3.0</v>
      </c>
      <c r="N27" s="7">
        <v>5.0</v>
      </c>
      <c r="O27" s="7">
        <v>0.0</v>
      </c>
      <c r="P27" s="11">
        <v>0.0</v>
      </c>
      <c r="Q27" s="10">
        <v>0.0</v>
      </c>
      <c r="R27" s="7">
        <v>-5.0</v>
      </c>
      <c r="S27" s="7">
        <v>0.0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Jeremy McNichols</v>
      </c>
      <c r="B28" s="7" t="str">
        <f>IFERROR(__xludf.DUMMYFUNCTION("INDEX(IFNA(REGEXEXTRACT(D28, ""([^ ]+)$"")))"),"WAS")</f>
        <v>WAS</v>
      </c>
      <c r="C28" s="7">
        <f>Pts_PA*G28+Pts_PC*H28+Pts_PY*I28+Pts_PTD*J28+Pts_PI*K28+Pts_P2*L28+Pts_RA*M28+Pts_RY*N28+Pts_RTD*O28+Pts_R2*P28+Pts_Res*Q28+Pts_ReY*R28+Pts_ReTD*S28+Pts_Re2*T28+Pts_FL*U28+Pts_FTD*V28</f>
        <v>19.9</v>
      </c>
      <c r="D28" s="7" t="s">
        <v>458</v>
      </c>
      <c r="E28" s="10" t="s">
        <v>359</v>
      </c>
      <c r="F28" s="9">
        <v>18.0</v>
      </c>
      <c r="G28" s="10">
        <v>0.0</v>
      </c>
      <c r="H28" s="7">
        <v>0.0</v>
      </c>
      <c r="I28" s="7">
        <v>0.0</v>
      </c>
      <c r="J28" s="7">
        <v>0.0</v>
      </c>
      <c r="K28" s="7">
        <v>0.0</v>
      </c>
      <c r="L28" s="11">
        <v>0.0</v>
      </c>
      <c r="M28" s="10">
        <v>8.0</v>
      </c>
      <c r="N28" s="7">
        <v>68.0</v>
      </c>
      <c r="O28" s="7">
        <v>2.0</v>
      </c>
      <c r="P28" s="11">
        <v>0.0</v>
      </c>
      <c r="Q28" s="10">
        <v>1.0</v>
      </c>
      <c r="R28" s="7">
        <v>6.0</v>
      </c>
      <c r="S28" s="7">
        <v>0.0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Chuba Hubbard</v>
      </c>
      <c r="B29" s="7" t="str">
        <f>IFERROR(__xludf.DUMMYFUNCTION("INDEX(IFNA(REGEXEXTRACT(D29, ""([^ ]+)$"")))"),"CAR")</f>
        <v>CAR</v>
      </c>
      <c r="C29" s="7">
        <f>Pts_PA*G29+Pts_PC*H29+Pts_PY*I29+Pts_PTD*J29+Pts_PI*K29+Pts_P2*L29+Pts_RA*M29+Pts_RY*N29+Pts_RTD*O29+Pts_R2*P29+Pts_Res*Q29+Pts_ReY*R29+Pts_ReTD*S29+Pts_Re2*T29+Pts_FL*U29+Pts_FTD*V29</f>
        <v>20.1</v>
      </c>
      <c r="D29" s="7" t="s">
        <v>247</v>
      </c>
      <c r="E29" s="10" t="s">
        <v>348</v>
      </c>
      <c r="F29" s="9">
        <v>17.0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18.0</v>
      </c>
      <c r="N29" s="7">
        <v>104.0</v>
      </c>
      <c r="O29" s="7">
        <v>1.0</v>
      </c>
      <c r="P29" s="11">
        <v>0.0</v>
      </c>
      <c r="Q29" s="10">
        <v>4.0</v>
      </c>
      <c r="R29" s="7">
        <v>17.0</v>
      </c>
      <c r="S29" s="7">
        <v>0.0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Alvin Kamara</v>
      </c>
      <c r="B30" s="7" t="str">
        <f>IFERROR(__xludf.DUMMYFUNCTION("INDEX(IFNA(REGEXEXTRACT(D30, ""([^ ]+)$"")))"),"NO")</f>
        <v>NO</v>
      </c>
      <c r="C30" s="7">
        <f>Pts_PA*G30+Pts_PC*H30+Pts_PY*I30+Pts_PTD*J30+Pts_PI*K30+Pts_P2*L30+Pts_RA*M30+Pts_RY*N30+Pts_RTD*O30+Pts_R2*P30+Pts_Res*Q30+Pts_ReY*R30+Pts_ReTD*S30+Pts_Re2*T30+Pts_FL*U30+Pts_FTD*V30</f>
        <v>21.4</v>
      </c>
      <c r="D30" s="7" t="s">
        <v>67</v>
      </c>
      <c r="E30" s="10" t="s">
        <v>96</v>
      </c>
      <c r="F30" s="9">
        <v>17.0</v>
      </c>
      <c r="G30" s="10">
        <v>0.0</v>
      </c>
      <c r="H30" s="7">
        <v>0.0</v>
      </c>
      <c r="I30" s="7">
        <v>0.0</v>
      </c>
      <c r="J30" s="7">
        <v>0.0</v>
      </c>
      <c r="K30" s="7">
        <v>0.0</v>
      </c>
      <c r="L30" s="11">
        <v>0.0</v>
      </c>
      <c r="M30" s="10">
        <v>19.0</v>
      </c>
      <c r="N30" s="7">
        <v>77.0</v>
      </c>
      <c r="O30" s="7">
        <v>1.0</v>
      </c>
      <c r="P30" s="11">
        <v>0.0</v>
      </c>
      <c r="Q30" s="10">
        <v>7.0</v>
      </c>
      <c r="R30" s="7">
        <v>42.0</v>
      </c>
      <c r="S30" s="7">
        <v>0.0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Brian Robinson</v>
      </c>
      <c r="B31" s="7" t="str">
        <f>IFERROR(__xludf.DUMMYFUNCTION("INDEX(IFNA(REGEXEXTRACT(D31, ""([^ ]+)$"")))"),"WAS")</f>
        <v>WAS</v>
      </c>
      <c r="C31" s="7">
        <f>Pts_PA*G31+Pts_PC*H31+Pts_PY*I31+Pts_PTD*J31+Pts_PI*K31+Pts_P2*L31+Pts_RA*M31+Pts_RY*N31+Pts_RTD*O31+Pts_R2*P31+Pts_Res*Q31+Pts_ReY*R31+Pts_ReTD*S31+Pts_Re2*T31+Pts_FL*U31+Pts_FTD*V31</f>
        <v>18.8</v>
      </c>
      <c r="D31" s="7" t="s">
        <v>78</v>
      </c>
      <c r="E31" s="10" t="s">
        <v>359</v>
      </c>
      <c r="F31" s="9">
        <v>17.0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21.0</v>
      </c>
      <c r="N31" s="7">
        <v>101.0</v>
      </c>
      <c r="O31" s="7">
        <v>1.0</v>
      </c>
      <c r="P31" s="11">
        <v>0.0</v>
      </c>
      <c r="Q31" s="10">
        <v>3.0</v>
      </c>
      <c r="R31" s="7">
        <v>12.0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James Conner</v>
      </c>
      <c r="B32" s="7" t="str">
        <f>IFERROR(__xludf.DUMMYFUNCTION("INDEX(IFNA(REGEXEXTRACT(D32, ""([^ ]+)$"")))"),"ARI")</f>
        <v>ARI</v>
      </c>
      <c r="C32" s="7">
        <f>Pts_PA*G32+Pts_PC*H32+Pts_PY*I32+Pts_PTD*J32+Pts_PI*K32+Pts_P2*L32+Pts_RA*M32+Pts_RY*N32+Pts_RTD*O32+Pts_R2*P32+Pts_Res*Q32+Pts_ReY*R32+Pts_ReTD*S32+Pts_Re2*T32+Pts_FL*U32+Pts_FTD*V32</f>
        <v>17.8</v>
      </c>
      <c r="D32" s="7" t="s">
        <v>64</v>
      </c>
      <c r="E32" s="10" t="s">
        <v>19</v>
      </c>
      <c r="F32" s="9">
        <v>16.0</v>
      </c>
      <c r="G32" s="10">
        <v>0.0</v>
      </c>
      <c r="H32" s="7">
        <v>0.0</v>
      </c>
      <c r="I32" s="7">
        <v>0.0</v>
      </c>
      <c r="J32" s="7">
        <v>0.0</v>
      </c>
      <c r="K32" s="7">
        <v>0.0</v>
      </c>
      <c r="L32" s="11">
        <v>0.0</v>
      </c>
      <c r="M32" s="10">
        <v>18.0</v>
      </c>
      <c r="N32" s="7">
        <v>104.0</v>
      </c>
      <c r="O32" s="7">
        <v>1.0</v>
      </c>
      <c r="P32" s="11">
        <v>0.0</v>
      </c>
      <c r="Q32" s="10">
        <v>1.0</v>
      </c>
      <c r="R32" s="7">
        <v>9.0</v>
      </c>
      <c r="S32" s="7">
        <v>0.0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Tony Pollard</v>
      </c>
      <c r="B33" s="7" t="str">
        <f>IFERROR(__xludf.DUMMYFUNCTION("INDEX(IFNA(REGEXEXTRACT(D33, ""([^ ]+)$"")))"),"TEN")</f>
        <v>TEN</v>
      </c>
      <c r="C33" s="7">
        <f>Pts_PA*G33+Pts_PC*H33+Pts_PY*I33+Pts_PTD*J33+Pts_PI*K33+Pts_P2*L33+Pts_RA*M33+Pts_RY*N33+Pts_RTD*O33+Pts_R2*P33+Pts_Res*Q33+Pts_ReY*R33+Pts_ReTD*S33+Pts_Re2*T33+Pts_FL*U33+Pts_FTD*V33</f>
        <v>17.8</v>
      </c>
      <c r="D33" s="7" t="s">
        <v>75</v>
      </c>
      <c r="E33" s="10" t="s">
        <v>92</v>
      </c>
      <c r="F33" s="9">
        <v>16.0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22.0</v>
      </c>
      <c r="N33" s="7">
        <v>88.0</v>
      </c>
      <c r="O33" s="7">
        <v>1.0</v>
      </c>
      <c r="P33" s="11">
        <v>0.0</v>
      </c>
      <c r="Q33" s="10">
        <v>2.0</v>
      </c>
      <c r="R33" s="7">
        <v>20.0</v>
      </c>
      <c r="S33" s="7">
        <v>0.0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Brock Purdy</v>
      </c>
      <c r="B34" s="7" t="str">
        <f>IFERROR(__xludf.DUMMYFUNCTION("INDEX(IFNA(REGEXEXTRACT(D34, ""([^ ]+)$"")))"),"SF")</f>
        <v>SF</v>
      </c>
      <c r="C34" s="7">
        <f>Pts_PA*G34+Pts_PC*H34+Pts_PY*I34+Pts_PTD*J34+Pts_PI*K34+Pts_P2*L34+Pts_RA*M34+Pts_RY*N34+Pts_RTD*O34+Pts_R2*P34+Pts_Res*Q34+Pts_ReY*R34+Pts_ReTD*S34+Pts_Re2*T34+Pts_FL*U34+Pts_FTD*V34</f>
        <v>14.62</v>
      </c>
      <c r="D34" s="7" t="s">
        <v>113</v>
      </c>
      <c r="E34" s="10" t="s">
        <v>101</v>
      </c>
      <c r="F34" s="9">
        <v>16.0</v>
      </c>
      <c r="G34" s="10">
        <v>27.0</v>
      </c>
      <c r="H34" s="7">
        <v>15.0</v>
      </c>
      <c r="I34" s="7">
        <v>288.0</v>
      </c>
      <c r="J34" s="7">
        <v>1.0</v>
      </c>
      <c r="K34" s="7">
        <v>1.0</v>
      </c>
      <c r="L34" s="11">
        <v>0.0</v>
      </c>
      <c r="M34" s="10">
        <v>5.0</v>
      </c>
      <c r="N34" s="7">
        <v>11.0</v>
      </c>
      <c r="O34" s="7">
        <v>0.0</v>
      </c>
      <c r="P34" s="11">
        <v>0.0</v>
      </c>
      <c r="Q34" s="10">
        <v>0.0</v>
      </c>
      <c r="R34" s="7">
        <v>0.0</v>
      </c>
      <c r="S34" s="7">
        <v>0.0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Amon-Ra St. Brown</v>
      </c>
      <c r="B35" s="7" t="str">
        <f>IFERROR(__xludf.DUMMYFUNCTION("INDEX(IFNA(REGEXEXTRACT(D35, ""([^ ]+)$"")))"),"DET")</f>
        <v>DET</v>
      </c>
      <c r="C35" s="7">
        <f>Pts_PA*G35+Pts_PC*H35+Pts_PY*I35+Pts_PTD*J35+Pts_PI*K35+Pts_P2*L35+Pts_RA*M35+Pts_RY*N35+Pts_RTD*O35+Pts_R2*P35+Pts_Res*Q35+Pts_ReY*R35+Pts_ReTD*S35+Pts_Re2*T35+Pts_FL*U35+Pts_FTD*V35</f>
        <v>17.78</v>
      </c>
      <c r="D35" s="7" t="s">
        <v>273</v>
      </c>
      <c r="E35" s="10" t="s">
        <v>353</v>
      </c>
      <c r="F35" s="9">
        <v>16.0</v>
      </c>
      <c r="G35" s="10">
        <v>1.0</v>
      </c>
      <c r="H35" s="7">
        <v>1.0</v>
      </c>
      <c r="I35" s="7">
        <v>7.0</v>
      </c>
      <c r="J35" s="7">
        <v>1.0</v>
      </c>
      <c r="K35" s="7">
        <v>0.0</v>
      </c>
      <c r="L35" s="11">
        <v>0.0</v>
      </c>
      <c r="M35" s="10">
        <v>0.0</v>
      </c>
      <c r="N35" s="7">
        <v>0.0</v>
      </c>
      <c r="O35" s="7">
        <v>0.0</v>
      </c>
      <c r="P35" s="11">
        <v>0.0</v>
      </c>
      <c r="Q35" s="10">
        <v>6.0</v>
      </c>
      <c r="R35" s="7">
        <v>45.0</v>
      </c>
      <c r="S35" s="7">
        <v>1.0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Jonathan Taylor</v>
      </c>
      <c r="B36" s="7" t="str">
        <f>IFERROR(__xludf.DUMMYFUNCTION("INDEX(IFNA(REGEXEXTRACT(D36, ""([^ ]+)$"")))"),"IND")</f>
        <v>IND</v>
      </c>
      <c r="C36" s="7">
        <f>Pts_PA*G36+Pts_PC*H36+Pts_PY*I36+Pts_PTD*J36+Pts_PI*K36+Pts_P2*L36+Pts_RA*M36+Pts_RY*N36+Pts_RTD*O36+Pts_R2*P36+Pts_Res*Q36+Pts_ReY*R36+Pts_ReTD*S36+Pts_Re2*T36+Pts_FL*U36+Pts_FTD*V36</f>
        <v>18.3</v>
      </c>
      <c r="D36" s="7" t="s">
        <v>119</v>
      </c>
      <c r="E36" s="10" t="s">
        <v>116</v>
      </c>
      <c r="F36" s="9">
        <v>16.0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21.0</v>
      </c>
      <c r="N36" s="7">
        <v>88.0</v>
      </c>
      <c r="O36" s="7">
        <v>1.0</v>
      </c>
      <c r="P36" s="11">
        <v>0.0</v>
      </c>
      <c r="Q36" s="10">
        <v>3.0</v>
      </c>
      <c r="R36" s="7">
        <v>20.0</v>
      </c>
      <c r="S36" s="7">
        <v>0.0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Kyren Williams</v>
      </c>
      <c r="B37" s="7" t="str">
        <f>IFERROR(__xludf.DUMMYFUNCTION("INDEX(IFNA(REGEXEXTRACT(D37, ""([^ ]+)$"")))"),"LA")</f>
        <v>LA</v>
      </c>
      <c r="C37" s="7">
        <f>Pts_PA*G37+Pts_PC*H37+Pts_PY*I37+Pts_PTD*J37+Pts_PI*K37+Pts_P2*L37+Pts_RA*M37+Pts_RY*N37+Pts_RTD*O37+Pts_R2*P37+Pts_Res*Q37+Pts_ReY*R37+Pts_ReTD*S37+Pts_Re2*T37+Pts_FL*U37+Pts_FTD*V37</f>
        <v>18.4</v>
      </c>
      <c r="D37" s="7" t="s">
        <v>103</v>
      </c>
      <c r="E37" s="10" t="s">
        <v>76</v>
      </c>
      <c r="F37" s="9">
        <v>16.0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19.0</v>
      </c>
      <c r="N37" s="7">
        <v>94.0</v>
      </c>
      <c r="O37" s="7">
        <v>1.0</v>
      </c>
      <c r="P37" s="11">
        <v>0.0</v>
      </c>
      <c r="Q37" s="10">
        <v>4.0</v>
      </c>
      <c r="R37" s="7">
        <v>10.0</v>
      </c>
      <c r="S37" s="7">
        <v>0.0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Mike Evans</v>
      </c>
      <c r="B38" s="7" t="str">
        <f>IFERROR(__xludf.DUMMYFUNCTION("INDEX(IFNA(REGEXEXTRACT(D38, ""([^ ]+)$"")))"),"TB")</f>
        <v>TB</v>
      </c>
      <c r="C38" s="7">
        <f>Pts_PA*G38+Pts_PC*H38+Pts_PY*I38+Pts_PTD*J38+Pts_PI*K38+Pts_P2*L38+Pts_RA*M38+Pts_RY*N38+Pts_RTD*O38+Pts_R2*P38+Pts_Res*Q38+Pts_ReY*R38+Pts_ReTD*S38+Pts_Re2*T38+Pts_FL*U38+Pts_FTD*V38</f>
        <v>19.4</v>
      </c>
      <c r="D38" s="7" t="s">
        <v>54</v>
      </c>
      <c r="E38" s="10" t="s">
        <v>423</v>
      </c>
      <c r="F38" s="9">
        <v>15.0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0.0</v>
      </c>
      <c r="N38" s="7">
        <v>0.0</v>
      </c>
      <c r="O38" s="7">
        <v>0.0</v>
      </c>
      <c r="P38" s="11">
        <v>0.0</v>
      </c>
      <c r="Q38" s="10">
        <v>8.0</v>
      </c>
      <c r="R38" s="7">
        <v>94.0</v>
      </c>
      <c r="S38" s="7">
        <v>1.0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CeeDee Lamb</v>
      </c>
      <c r="B39" s="7" t="str">
        <f>IFERROR(__xludf.DUMMYFUNCTION("INDEX(IFNA(REGEXEXTRACT(D39, ""([^ ]+)$"")))"),"DAL")</f>
        <v>DAL</v>
      </c>
      <c r="C39" s="7">
        <f>Pts_PA*G39+Pts_PC*H39+Pts_PY*I39+Pts_PTD*J39+Pts_PI*K39+Pts_P2*L39+Pts_RA*M39+Pts_RY*N39+Pts_RTD*O39+Pts_R2*P39+Pts_Res*Q39+Pts_ReY*R39+Pts_ReTD*S39+Pts_Re2*T39+Pts_FL*U39+Pts_FTD*V39</f>
        <v>20.1</v>
      </c>
      <c r="D39" s="7" t="s">
        <v>134</v>
      </c>
      <c r="E39" s="10" t="s">
        <v>53</v>
      </c>
      <c r="F39" s="9">
        <v>15.0</v>
      </c>
      <c r="G39" s="10">
        <v>0.0</v>
      </c>
      <c r="H39" s="7">
        <v>0.0</v>
      </c>
      <c r="I39" s="7">
        <v>0.0</v>
      </c>
      <c r="J39" s="7">
        <v>0.0</v>
      </c>
      <c r="K39" s="7">
        <v>0.0</v>
      </c>
      <c r="L39" s="11">
        <v>0.0</v>
      </c>
      <c r="M39" s="10">
        <v>3.0</v>
      </c>
      <c r="N39" s="7">
        <v>8.0</v>
      </c>
      <c r="O39" s="7">
        <v>0.0</v>
      </c>
      <c r="P39" s="11">
        <v>0.0</v>
      </c>
      <c r="Q39" s="10">
        <v>7.0</v>
      </c>
      <c r="R39" s="7">
        <v>98.0</v>
      </c>
      <c r="S39" s="7">
        <v>1.0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Brian Thomas</v>
      </c>
      <c r="B40" s="7" t="str">
        <f>IFERROR(__xludf.DUMMYFUNCTION("INDEX(IFNA(REGEXEXTRACT(D40, ""([^ ]+)$"")))"),"JAX")</f>
        <v>JAX</v>
      </c>
      <c r="C40" s="7">
        <f>Pts_PA*G40+Pts_PC*H40+Pts_PY*I40+Pts_PTD*J40+Pts_PI*K40+Pts_P2*L40+Pts_RA*M40+Pts_RY*N40+Pts_RTD*O40+Pts_R2*P40+Pts_Res*Q40+Pts_ReY*R40+Pts_ReTD*S40+Pts_Re2*T40+Pts_FL*U40+Pts_FTD*V40</f>
        <v>18.9</v>
      </c>
      <c r="D40" s="7" t="s">
        <v>120</v>
      </c>
      <c r="E40" s="10" t="s">
        <v>362</v>
      </c>
      <c r="F40" s="9">
        <v>15.0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1.0</v>
      </c>
      <c r="N40" s="7">
        <v>13.0</v>
      </c>
      <c r="O40" s="7">
        <v>0.0</v>
      </c>
      <c r="P40" s="11">
        <v>0.0</v>
      </c>
      <c r="Q40" s="10">
        <v>6.0</v>
      </c>
      <c r="R40" s="7">
        <v>86.0</v>
      </c>
      <c r="S40" s="7">
        <v>1.0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Ja'Marr Chase</v>
      </c>
      <c r="B41" s="7" t="str">
        <f>IFERROR(__xludf.DUMMYFUNCTION("INDEX(IFNA(REGEXEXTRACT(D41, ""([^ ]+)$"")))"),"CIN")</f>
        <v>CIN</v>
      </c>
      <c r="C41" s="7">
        <f>Pts_PA*G41+Pts_PC*H41+Pts_PY*I41+Pts_PTD*J41+Pts_PI*K41+Pts_P2*L41+Pts_RA*M41+Pts_RY*N41+Pts_RTD*O41+Pts_R2*P41+Pts_Res*Q41+Pts_ReY*R41+Pts_ReTD*S41+Pts_Re2*T41+Pts_FL*U41+Pts_FTD*V41</f>
        <v>16</v>
      </c>
      <c r="D41" s="7" t="s">
        <v>149</v>
      </c>
      <c r="E41" s="10" t="s">
        <v>344</v>
      </c>
      <c r="F41" s="9">
        <v>14.0</v>
      </c>
      <c r="G41" s="10">
        <v>0.0</v>
      </c>
      <c r="H41" s="7">
        <v>0.0</v>
      </c>
      <c r="I41" s="7">
        <v>0.0</v>
      </c>
      <c r="J41" s="7">
        <v>0.0</v>
      </c>
      <c r="K41" s="7">
        <v>0.0</v>
      </c>
      <c r="L41" s="11">
        <v>0.0</v>
      </c>
      <c r="M41" s="10">
        <v>0.0</v>
      </c>
      <c r="N41" s="7">
        <v>0.0</v>
      </c>
      <c r="O41" s="7">
        <v>0.0</v>
      </c>
      <c r="P41" s="11">
        <v>0.0</v>
      </c>
      <c r="Q41" s="10">
        <v>3.0</v>
      </c>
      <c r="R41" s="7">
        <v>85.0</v>
      </c>
      <c r="S41" s="7">
        <v>1.0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Josh Downs</v>
      </c>
      <c r="B42" s="7" t="str">
        <f>IFERROR(__xludf.DUMMYFUNCTION("INDEX(IFNA(REGEXEXTRACT(D42, ""([^ ]+)$"")))"),"IND")</f>
        <v>IND</v>
      </c>
      <c r="C42" s="7">
        <f>Pts_PA*G42+Pts_PC*H42+Pts_PY*I42+Pts_PTD*J42+Pts_PI*K42+Pts_P2*L42+Pts_RA*M42+Pts_RY*N42+Pts_RTD*O42+Pts_R2*P42+Pts_Res*Q42+Pts_ReY*R42+Pts_ReTD*S42+Pts_Re2*T42+Pts_FL*U42+Pts_FTD*V42</f>
        <v>18.2</v>
      </c>
      <c r="D42" s="7" t="s">
        <v>435</v>
      </c>
      <c r="E42" s="10" t="s">
        <v>116</v>
      </c>
      <c r="F42" s="9">
        <v>14.0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0.0</v>
      </c>
      <c r="N42" s="7">
        <v>0.0</v>
      </c>
      <c r="O42" s="7">
        <v>0.0</v>
      </c>
      <c r="P42" s="11">
        <v>0.0</v>
      </c>
      <c r="Q42" s="10">
        <v>8.0</v>
      </c>
      <c r="R42" s="7">
        <v>82.0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Justice Hill</v>
      </c>
      <c r="B43" s="7" t="str">
        <f>IFERROR(__xludf.DUMMYFUNCTION("INDEX(IFNA(REGEXEXTRACT(D43, ""([^ ]+)$"")))"),"BAL")</f>
        <v>BAL</v>
      </c>
      <c r="C43" s="7">
        <f>Pts_PA*G43+Pts_PC*H43+Pts_PY*I43+Pts_PTD*J43+Pts_PI*K43+Pts_P2*L43+Pts_RA*M43+Pts_RY*N43+Pts_RTD*O43+Pts_R2*P43+Pts_Res*Q43+Pts_ReY*R43+Pts_ReTD*S43+Pts_Re2*T43+Pts_FL*U43+Pts_FTD*V43</f>
        <v>18.6</v>
      </c>
      <c r="D43" s="7" t="s">
        <v>166</v>
      </c>
      <c r="E43" s="10" t="s">
        <v>342</v>
      </c>
      <c r="F43" s="9">
        <v>14.0</v>
      </c>
      <c r="G43" s="10">
        <v>0.0</v>
      </c>
      <c r="H43" s="7">
        <v>0.0</v>
      </c>
      <c r="I43" s="7">
        <v>0.0</v>
      </c>
      <c r="J43" s="7">
        <v>0.0</v>
      </c>
      <c r="K43" s="7">
        <v>0.0</v>
      </c>
      <c r="L43" s="11">
        <v>0.0</v>
      </c>
      <c r="M43" s="10">
        <v>4.0</v>
      </c>
      <c r="N43" s="7">
        <v>18.0</v>
      </c>
      <c r="O43" s="7">
        <v>0.0</v>
      </c>
      <c r="P43" s="11">
        <v>0.0</v>
      </c>
      <c r="Q43" s="10">
        <v>6.0</v>
      </c>
      <c r="R43" s="7">
        <v>78.0</v>
      </c>
      <c r="S43" s="7">
        <v>1.0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Taysom Hill</v>
      </c>
      <c r="B44" s="7" t="str">
        <f>IFERROR(__xludf.DUMMYFUNCTION("INDEX(IFNA(REGEXEXTRACT(D44, ""([^ ]+)$"")))"),"NO")</f>
        <v>NO</v>
      </c>
      <c r="C44" s="7">
        <f>Pts_PA*G44+Pts_PC*H44+Pts_PY*I44+Pts_PTD*J44+Pts_PI*K44+Pts_P2*L44+Pts_RA*M44+Pts_RY*N44+Pts_RTD*O44+Pts_R2*P44+Pts_Res*Q44+Pts_ReY*R44+Pts_ReTD*S44+Pts_Re2*T44+Pts_FL*U44+Pts_FTD*V44</f>
        <v>14.4</v>
      </c>
      <c r="D44" s="7" t="s">
        <v>189</v>
      </c>
      <c r="E44" s="10" t="s">
        <v>96</v>
      </c>
      <c r="F44" s="9">
        <v>14.0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6.0</v>
      </c>
      <c r="N44" s="7">
        <v>24.0</v>
      </c>
      <c r="O44" s="7">
        <v>2.0</v>
      </c>
      <c r="P44" s="11">
        <v>0.0</v>
      </c>
      <c r="Q44" s="10">
        <v>0.0</v>
      </c>
      <c r="R44" s="7">
        <v>0.0</v>
      </c>
      <c r="S44" s="7">
        <v>0.0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Justin Jefferson</v>
      </c>
      <c r="B45" s="7" t="str">
        <f>IFERROR(__xludf.DUMMYFUNCTION("INDEX(IFNA(REGEXEXTRACT(D45, ""([^ ]+)$"")))"),"MIN")</f>
        <v>MIN</v>
      </c>
      <c r="C45" s="7">
        <f>Pts_PA*G45+Pts_PC*H45+Pts_PY*I45+Pts_PTD*J45+Pts_PI*K45+Pts_P2*L45+Pts_RA*M45+Pts_RY*N45+Pts_RTD*O45+Pts_R2*P45+Pts_Res*Q45+Pts_ReY*R45+Pts_ReTD*S45+Pts_Re2*T45+Pts_FL*U45+Pts_FTD*V45</f>
        <v>17.5</v>
      </c>
      <c r="D45" s="7" t="s">
        <v>98</v>
      </c>
      <c r="E45" s="10" t="s">
        <v>355</v>
      </c>
      <c r="F45" s="9">
        <v>14.0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0.0</v>
      </c>
      <c r="N45" s="7">
        <v>0.0</v>
      </c>
      <c r="O45" s="7">
        <v>0.0</v>
      </c>
      <c r="P45" s="11">
        <v>0.0</v>
      </c>
      <c r="Q45" s="10">
        <v>6.0</v>
      </c>
      <c r="R45" s="7">
        <v>85.0</v>
      </c>
      <c r="S45" s="7">
        <v>1.0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Diontae Johnson</v>
      </c>
      <c r="B46" s="7" t="str">
        <f>IFERROR(__xludf.DUMMYFUNCTION("INDEX(IFNA(REGEXEXTRACT(D46, ""([^ ]+)$"")))"),"BAL")</f>
        <v>BAL</v>
      </c>
      <c r="C46" s="7">
        <f>Pts_PA*G46+Pts_PC*H46+Pts_PY*I46+Pts_PTD*J46+Pts_PI*K46+Pts_P2*L46+Pts_RA*M46+Pts_RY*N46+Pts_RTD*O46+Pts_R2*P46+Pts_Res*Q46+Pts_ReY*R46+Pts_ReTD*S46+Pts_Re2*T46+Pts_FL*U46+Pts_FTD*V46</f>
        <v>17.8</v>
      </c>
      <c r="D46" s="7" t="s">
        <v>248</v>
      </c>
      <c r="E46" s="10" t="s">
        <v>344</v>
      </c>
      <c r="F46" s="9">
        <v>14.0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0.0</v>
      </c>
      <c r="N46" s="7">
        <v>0.0</v>
      </c>
      <c r="O46" s="7">
        <v>0.0</v>
      </c>
      <c r="P46" s="11">
        <v>0.0</v>
      </c>
      <c r="Q46" s="10">
        <v>7.0</v>
      </c>
      <c r="R46" s="7">
        <v>83.0</v>
      </c>
      <c r="S46" s="7">
        <v>1.0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Patrick Mahomes</v>
      </c>
      <c r="B47" s="7" t="str">
        <f>IFERROR(__xludf.DUMMYFUNCTION("INDEX(IFNA(REGEXEXTRACT(D47, ""([^ ]+)$"")))"),"KC")</f>
        <v>KC</v>
      </c>
      <c r="C47" s="7">
        <f>Pts_PA*G47+Pts_PC*H47+Pts_PY*I47+Pts_PTD*J47+Pts_PI*K47+Pts_P2*L47+Pts_RA*M47+Pts_RY*N47+Pts_RTD*O47+Pts_R2*P47+Pts_Res*Q47+Pts_ReY*R47+Pts_ReTD*S47+Pts_Re2*T47+Pts_FL*U47+Pts_FTD*V47</f>
        <v>13</v>
      </c>
      <c r="D47" s="7" t="s">
        <v>73</v>
      </c>
      <c r="E47" s="10" t="s">
        <v>82</v>
      </c>
      <c r="F47" s="9">
        <v>14.0</v>
      </c>
      <c r="G47" s="10">
        <v>29.0</v>
      </c>
      <c r="H47" s="7">
        <v>19.0</v>
      </c>
      <c r="I47" s="7">
        <v>245.0</v>
      </c>
      <c r="J47" s="7">
        <v>1.0</v>
      </c>
      <c r="K47" s="7">
        <v>1.0</v>
      </c>
      <c r="L47" s="11">
        <v>0.0</v>
      </c>
      <c r="M47" s="10">
        <v>5.0</v>
      </c>
      <c r="N47" s="7">
        <v>12.0</v>
      </c>
      <c r="O47" s="7">
        <v>0.0</v>
      </c>
      <c r="P47" s="11">
        <v>0.0</v>
      </c>
      <c r="Q47" s="10">
        <v>0.0</v>
      </c>
      <c r="R47" s="7">
        <v>0.0</v>
      </c>
      <c r="S47" s="7">
        <v>0.0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David Montgomery</v>
      </c>
      <c r="B48" s="7" t="str">
        <f>IFERROR(__xludf.DUMMYFUNCTION("INDEX(IFNA(REGEXEXTRACT(D48, ""([^ ]+)$"")))"),"DET")</f>
        <v>DET</v>
      </c>
      <c r="C48" s="7">
        <f>Pts_PA*G48+Pts_PC*H48+Pts_PY*I48+Pts_PTD*J48+Pts_PI*K48+Pts_P2*L48+Pts_RA*M48+Pts_RY*N48+Pts_RTD*O48+Pts_R2*P48+Pts_Res*Q48+Pts_ReY*R48+Pts_ReTD*S48+Pts_Re2*T48+Pts_FL*U48+Pts_FTD*V48</f>
        <v>14.5</v>
      </c>
      <c r="D48" s="7" t="s">
        <v>74</v>
      </c>
      <c r="E48" s="10" t="s">
        <v>353</v>
      </c>
      <c r="F48" s="9">
        <v>14.0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12.0</v>
      </c>
      <c r="N48" s="7">
        <v>40.0</v>
      </c>
      <c r="O48" s="7">
        <v>1.0</v>
      </c>
      <c r="P48" s="11">
        <v>0.0</v>
      </c>
      <c r="Q48" s="10">
        <v>1.0</v>
      </c>
      <c r="R48" s="7">
        <v>40.0</v>
      </c>
      <c r="S48" s="7">
        <v>0.0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Deshaun Watson</v>
      </c>
      <c r="B49" s="7" t="str">
        <f>IFERROR(__xludf.DUMMYFUNCTION("INDEX(IFNA(REGEXEXTRACT(D49, ""([^ ]+)$"")))"),"CLE")</f>
        <v>CLE</v>
      </c>
      <c r="C49" s="7">
        <f>Pts_PA*G49+Pts_PC*H49+Pts_PY*I49+Pts_PTD*J49+Pts_PI*K49+Pts_P2*L49+Pts_RA*M49+Pts_RY*N49+Pts_RTD*O49+Pts_R2*P49+Pts_Res*Q49+Pts_ReY*R49+Pts_ReTD*S49+Pts_Re2*T49+Pts_FL*U49+Pts_FTD*V49</f>
        <v>12.24</v>
      </c>
      <c r="D49" s="7" t="s">
        <v>102</v>
      </c>
      <c r="E49" s="10" t="s">
        <v>420</v>
      </c>
      <c r="F49" s="9">
        <v>14.0</v>
      </c>
      <c r="G49" s="10">
        <v>32.0</v>
      </c>
      <c r="H49" s="7">
        <v>24.0</v>
      </c>
      <c r="I49" s="7">
        <v>176.0</v>
      </c>
      <c r="J49" s="7">
        <v>1.0</v>
      </c>
      <c r="K49" s="7">
        <v>1.0</v>
      </c>
      <c r="L49" s="11">
        <v>0.0</v>
      </c>
      <c r="M49" s="10">
        <v>8.0</v>
      </c>
      <c r="N49" s="7">
        <v>32.0</v>
      </c>
      <c r="O49" s="7">
        <v>0.0</v>
      </c>
      <c r="P49" s="11">
        <v>0.0</v>
      </c>
      <c r="Q49" s="10">
        <v>0.0</v>
      </c>
      <c r="R49" s="7">
        <v>0.0</v>
      </c>
      <c r="S49" s="7">
        <v>0.0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Jameson Williams</v>
      </c>
      <c r="B50" s="7" t="str">
        <f>IFERROR(__xludf.DUMMYFUNCTION("INDEX(IFNA(REGEXEXTRACT(D50, ""([^ ]+)$"")))"),"DET")</f>
        <v>DET</v>
      </c>
      <c r="C50" s="7">
        <f>Pts_PA*G50+Pts_PC*H50+Pts_PY*I50+Pts_PTD*J50+Pts_PI*K50+Pts_P2*L50+Pts_RA*M50+Pts_RY*N50+Pts_RTD*O50+Pts_R2*P50+Pts_Res*Q50+Pts_ReY*R50+Pts_ReTD*S50+Pts_Re2*T50+Pts_FL*U50+Pts_FTD*V50</f>
        <v>15</v>
      </c>
      <c r="D50" s="7" t="s">
        <v>50</v>
      </c>
      <c r="E50" s="10" t="s">
        <v>353</v>
      </c>
      <c r="F50" s="9">
        <v>14.0</v>
      </c>
      <c r="G50" s="10">
        <v>0.0</v>
      </c>
      <c r="H50" s="7">
        <v>0.0</v>
      </c>
      <c r="I50" s="7">
        <v>0.0</v>
      </c>
      <c r="J50" s="7">
        <v>0.0</v>
      </c>
      <c r="K50" s="7">
        <v>0.0</v>
      </c>
      <c r="L50" s="11">
        <v>0.0</v>
      </c>
      <c r="M50" s="10">
        <v>0.0</v>
      </c>
      <c r="N50" s="7">
        <v>0.0</v>
      </c>
      <c r="O50" s="7">
        <v>0.0</v>
      </c>
      <c r="P50" s="11">
        <v>0.0</v>
      </c>
      <c r="Q50" s="10">
        <v>2.0</v>
      </c>
      <c r="R50" s="7">
        <v>80.0</v>
      </c>
      <c r="S50" s="7">
        <v>1.0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Justin Herbert</v>
      </c>
      <c r="B51" s="7" t="str">
        <f>IFERROR(__xludf.DUMMYFUNCTION("INDEX(IFNA(REGEXEXTRACT(D51, ""([^ ]+)$"")))"),"LAC")</f>
        <v>LAC</v>
      </c>
      <c r="C51" s="7">
        <f>Pts_PA*G51+Pts_PC*H51+Pts_PY*I51+Pts_PTD*J51+Pts_PI*K51+Pts_P2*L51+Pts_RA*M51+Pts_RY*N51+Pts_RTD*O51+Pts_R2*P51+Pts_Res*Q51+Pts_ReY*R51+Pts_ReTD*S51+Pts_Re2*T51+Pts_FL*U51+Pts_FTD*V51</f>
        <v>11.16</v>
      </c>
      <c r="D51" s="7" t="s">
        <v>97</v>
      </c>
      <c r="E51" s="10" t="s">
        <v>424</v>
      </c>
      <c r="F51" s="9">
        <v>13.0</v>
      </c>
      <c r="G51" s="10">
        <v>27.0</v>
      </c>
      <c r="H51" s="7">
        <v>16.0</v>
      </c>
      <c r="I51" s="7">
        <v>179.0</v>
      </c>
      <c r="J51" s="7">
        <v>1.0</v>
      </c>
      <c r="K51" s="7">
        <v>0.0</v>
      </c>
      <c r="L51" s="11">
        <v>0.0</v>
      </c>
      <c r="M51" s="10">
        <v>3.0</v>
      </c>
      <c r="N51" s="7">
        <v>0.0</v>
      </c>
      <c r="O51" s="7">
        <v>0.0</v>
      </c>
      <c r="P51" s="11">
        <v>0.0</v>
      </c>
      <c r="Q51" s="10">
        <v>0.0</v>
      </c>
      <c r="R51" s="7">
        <v>0.0</v>
      </c>
      <c r="S51" s="7">
        <v>0.0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Aaron Jones</v>
      </c>
      <c r="B52" s="7" t="str">
        <f>IFERROR(__xludf.DUMMYFUNCTION("INDEX(IFNA(REGEXEXTRACT(D52, ""([^ ]+)$"")))"),"MIN")</f>
        <v>MIN</v>
      </c>
      <c r="C52" s="7">
        <f>Pts_PA*G52+Pts_PC*H52+Pts_PY*I52+Pts_PTD*J52+Pts_PI*K52+Pts_P2*L52+Pts_RA*M52+Pts_RY*N52+Pts_RTD*O52+Pts_R2*P52+Pts_Res*Q52+Pts_ReY*R52+Pts_ReTD*S52+Pts_Re2*T52+Pts_FL*U52+Pts_FTD*V52</f>
        <v>15.9</v>
      </c>
      <c r="D52" s="7" t="s">
        <v>66</v>
      </c>
      <c r="E52" s="10" t="s">
        <v>355</v>
      </c>
      <c r="F52" s="9">
        <v>13.0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22.0</v>
      </c>
      <c r="N52" s="7">
        <v>93.0</v>
      </c>
      <c r="O52" s="7">
        <v>0.0</v>
      </c>
      <c r="P52" s="11">
        <v>0.0</v>
      </c>
      <c r="Q52" s="10">
        <v>4.0</v>
      </c>
      <c r="R52" s="7">
        <v>46.0</v>
      </c>
      <c r="S52" s="7">
        <v>0.0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Xavier Legette</v>
      </c>
      <c r="B53" s="7" t="str">
        <f>IFERROR(__xludf.DUMMYFUNCTION("INDEX(IFNA(REGEXEXTRACT(D53, ""([^ ]+)$"")))"),"CAR")</f>
        <v>CAR</v>
      </c>
      <c r="C53" s="7">
        <f>Pts_PA*G53+Pts_PC*H53+Pts_PY*I53+Pts_PTD*J53+Pts_PI*K53+Pts_P2*L53+Pts_RA*M53+Pts_RY*N53+Pts_RTD*O53+Pts_R2*P53+Pts_Res*Q53+Pts_ReY*R53+Pts_ReTD*S53+Pts_Re2*T53+Pts_FL*U53+Pts_FTD*V53</f>
        <v>16.6</v>
      </c>
      <c r="D53" s="7" t="s">
        <v>196</v>
      </c>
      <c r="E53" s="10" t="s">
        <v>348</v>
      </c>
      <c r="F53" s="9">
        <v>13.0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2.0</v>
      </c>
      <c r="N53" s="7">
        <v>10.0</v>
      </c>
      <c r="O53" s="7">
        <v>0.0</v>
      </c>
      <c r="P53" s="11">
        <v>0.0</v>
      </c>
      <c r="Q53" s="10">
        <v>6.0</v>
      </c>
      <c r="R53" s="7">
        <v>66.0</v>
      </c>
      <c r="S53" s="7">
        <v>1.0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Zack Moss</v>
      </c>
      <c r="B54" s="7" t="str">
        <f>IFERROR(__xludf.DUMMYFUNCTION("INDEX(IFNA(REGEXEXTRACT(D54, ""([^ ]+)$"")))"),"CIN")</f>
        <v>CIN</v>
      </c>
      <c r="C54" s="7">
        <f>Pts_PA*G54+Pts_PC*H54+Pts_PY*I54+Pts_PTD*J54+Pts_PI*K54+Pts_P2*L54+Pts_RA*M54+Pts_RY*N54+Pts_RTD*O54+Pts_R2*P54+Pts_Res*Q54+Pts_ReY*R54+Pts_ReTD*S54+Pts_Re2*T54+Pts_FL*U54+Pts_FTD*V54</f>
        <v>15.8</v>
      </c>
      <c r="D54" s="7" t="s">
        <v>100</v>
      </c>
      <c r="E54" s="10" t="s">
        <v>344</v>
      </c>
      <c r="F54" s="9">
        <v>13.0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15.0</v>
      </c>
      <c r="N54" s="7">
        <v>51.0</v>
      </c>
      <c r="O54" s="7">
        <v>0.0</v>
      </c>
      <c r="P54" s="11">
        <v>0.0</v>
      </c>
      <c r="Q54" s="10">
        <v>4.0</v>
      </c>
      <c r="R54" s="7">
        <v>27.0</v>
      </c>
      <c r="S54" s="7">
        <v>1.0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Caleb Williams</v>
      </c>
      <c r="B55" s="7" t="str">
        <f>IFERROR(__xludf.DUMMYFUNCTION("INDEX(IFNA(REGEXEXTRACT(D55, ""([^ ]+)$"")))"),"CHI")</f>
        <v>CHI</v>
      </c>
      <c r="C55" s="7">
        <f>Pts_PA*G55+Pts_PC*H55+Pts_PY*I55+Pts_PTD*J55+Pts_PI*K55+Pts_P2*L55+Pts_RA*M55+Pts_RY*N55+Pts_RTD*O55+Pts_R2*P55+Pts_Res*Q55+Pts_ReY*R55+Pts_ReTD*S55+Pts_Re2*T55+Pts_FL*U55+Pts_FTD*V55</f>
        <v>11.48</v>
      </c>
      <c r="D55" s="7" t="s">
        <v>156</v>
      </c>
      <c r="E55" s="10" t="s">
        <v>51</v>
      </c>
      <c r="F55" s="9">
        <v>13.0</v>
      </c>
      <c r="G55" s="10">
        <v>23.0</v>
      </c>
      <c r="H55" s="7">
        <v>17.0</v>
      </c>
      <c r="I55" s="7">
        <v>157.0</v>
      </c>
      <c r="J55" s="7">
        <v>1.0</v>
      </c>
      <c r="K55" s="7">
        <v>0.0</v>
      </c>
      <c r="L55" s="11">
        <v>0.0</v>
      </c>
      <c r="M55" s="10">
        <v>5.0</v>
      </c>
      <c r="N55" s="7">
        <v>12.0</v>
      </c>
      <c r="O55" s="7">
        <v>0.0</v>
      </c>
      <c r="P55" s="11">
        <v>0.0</v>
      </c>
      <c r="Q55" s="10">
        <v>0.0</v>
      </c>
      <c r="R55" s="7">
        <v>0.0</v>
      </c>
      <c r="S55" s="7">
        <v>0.0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Xavier Worthy</v>
      </c>
      <c r="B56" s="7" t="str">
        <f>IFERROR(__xludf.DUMMYFUNCTION("INDEX(IFNA(REGEXEXTRACT(D56, ""([^ ]+)$"")))"),"KC")</f>
        <v>KC</v>
      </c>
      <c r="C56" s="7">
        <f>Pts_PA*G56+Pts_PC*H56+Pts_PY*I56+Pts_PTD*J56+Pts_PI*K56+Pts_P2*L56+Pts_RA*M56+Pts_RY*N56+Pts_RTD*O56+Pts_R2*P56+Pts_Res*Q56+Pts_ReY*R56+Pts_ReTD*S56+Pts_Re2*T56+Pts_FL*U56+Pts_FTD*V56</f>
        <v>14.8</v>
      </c>
      <c r="D56" s="7" t="s">
        <v>60</v>
      </c>
      <c r="E56" s="10" t="s">
        <v>82</v>
      </c>
      <c r="F56" s="9">
        <v>13.0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0.0</v>
      </c>
      <c r="N56" s="7">
        <v>0.0</v>
      </c>
      <c r="O56" s="7">
        <v>0.0</v>
      </c>
      <c r="P56" s="11">
        <v>0.0</v>
      </c>
      <c r="Q56" s="10">
        <v>3.0</v>
      </c>
      <c r="R56" s="7">
        <v>73.0</v>
      </c>
      <c r="S56" s="7">
        <v>1.0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Stefon Diggs</v>
      </c>
      <c r="B57" s="7" t="str">
        <f>IFERROR(__xludf.DUMMYFUNCTION("INDEX(IFNA(REGEXEXTRACT(D57, ""([^ ]+)$"")))"),"HOU")</f>
        <v>HOU</v>
      </c>
      <c r="C57" s="7">
        <f>Pts_PA*G57+Pts_PC*H57+Pts_PY*I57+Pts_PTD*J57+Pts_PI*K57+Pts_P2*L57+Pts_RA*M57+Pts_RY*N57+Pts_RTD*O57+Pts_R2*P57+Pts_Res*Q57+Pts_ReY*R57+Pts_ReTD*S57+Pts_Re2*T57+Pts_FL*U57+Pts_FTD*V57</f>
        <v>16</v>
      </c>
      <c r="D57" s="7" t="s">
        <v>72</v>
      </c>
      <c r="E57" s="10" t="s">
        <v>44</v>
      </c>
      <c r="F57" s="9">
        <v>12.0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1.0</v>
      </c>
      <c r="N57" s="7">
        <v>6.0</v>
      </c>
      <c r="O57" s="7">
        <v>1.0</v>
      </c>
      <c r="P57" s="11">
        <v>0.0</v>
      </c>
      <c r="Q57" s="10">
        <v>5.0</v>
      </c>
      <c r="R57" s="7">
        <v>69.0</v>
      </c>
      <c r="S57" s="7">
        <v>0.0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Tyler Huntley</v>
      </c>
      <c r="B58" s="7" t="str">
        <f>IFERROR(__xludf.DUMMYFUNCTION("INDEX(IFNA(REGEXEXTRACT(D58, ""([^ ]+)$"")))"),"MIA")</f>
        <v>MIA</v>
      </c>
      <c r="C58" s="7">
        <f>Pts_PA*G58+Pts_PC*H58+Pts_PY*I58+Pts_PTD*J58+Pts_PI*K58+Pts_P2*L58+Pts_RA*M58+Pts_RY*N58+Pts_RTD*O58+Pts_R2*P58+Pts_Res*Q58+Pts_ReY*R58+Pts_ReTD*S58+Pts_Re2*T58+Pts_FL*U58+Pts_FTD*V58</f>
        <v>11.84</v>
      </c>
      <c r="D58" s="7" t="s">
        <v>465</v>
      </c>
      <c r="E58" s="10" t="s">
        <v>157</v>
      </c>
      <c r="F58" s="9">
        <v>12.0</v>
      </c>
      <c r="G58" s="10">
        <v>22.0</v>
      </c>
      <c r="H58" s="7">
        <v>14.0</v>
      </c>
      <c r="I58" s="7">
        <v>96.0</v>
      </c>
      <c r="J58" s="7">
        <v>0.0</v>
      </c>
      <c r="K58" s="7">
        <v>0.0</v>
      </c>
      <c r="L58" s="11">
        <v>0.0</v>
      </c>
      <c r="M58" s="10">
        <v>8.0</v>
      </c>
      <c r="N58" s="7">
        <v>40.0</v>
      </c>
      <c r="O58" s="7">
        <v>1.0</v>
      </c>
      <c r="P58" s="11">
        <v>0.0</v>
      </c>
      <c r="Q58" s="10">
        <v>0.0</v>
      </c>
      <c r="R58" s="7">
        <v>0.0</v>
      </c>
      <c r="S58" s="7">
        <v>0.0</v>
      </c>
      <c r="T58" s="11">
        <v>0.0</v>
      </c>
      <c r="U58" s="10">
        <v>1.0</v>
      </c>
      <c r="V58" s="11">
        <v>0.0</v>
      </c>
    </row>
    <row r="59">
      <c r="A59" s="7" t="str">
        <f t="shared" si="1"/>
        <v>Christian Kirk</v>
      </c>
      <c r="B59" s="7" t="str">
        <f>IFERROR(__xludf.DUMMYFUNCTION("INDEX(IFNA(REGEXEXTRACT(D59, ""([^ ]+)$"")))"),"JAX")</f>
        <v>JAX</v>
      </c>
      <c r="C59" s="7">
        <f>Pts_PA*G59+Pts_PC*H59+Pts_PY*I59+Pts_PTD*J59+Pts_PI*K59+Pts_P2*L59+Pts_RA*M59+Pts_RY*N59+Pts_RTD*O59+Pts_R2*P59+Pts_Res*Q59+Pts_ReY*R59+Pts_ReTD*S59+Pts_Re2*T59+Pts_FL*U59+Pts_FTD*V59</f>
        <v>15.6</v>
      </c>
      <c r="D59" s="7" t="s">
        <v>194</v>
      </c>
      <c r="E59" s="10" t="s">
        <v>362</v>
      </c>
      <c r="F59" s="9">
        <v>12.0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0.0</v>
      </c>
      <c r="N59" s="7">
        <v>0.0</v>
      </c>
      <c r="O59" s="7">
        <v>0.0</v>
      </c>
      <c r="P59" s="11">
        <v>0.0</v>
      </c>
      <c r="Q59" s="10">
        <v>7.0</v>
      </c>
      <c r="R59" s="7">
        <v>61.0</v>
      </c>
      <c r="S59" s="7">
        <v>1.0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Tucker Kraft</v>
      </c>
      <c r="B60" s="7" t="str">
        <f>IFERROR(__xludf.DUMMYFUNCTION("INDEX(IFNA(REGEXEXTRACT(D60, ""([^ ]+)$"")))"),"GB")</f>
        <v>GB</v>
      </c>
      <c r="C60" s="7">
        <f>Pts_PA*G60+Pts_PC*H60+Pts_PY*I60+Pts_PTD*J60+Pts_PI*K60+Pts_P2*L60+Pts_RA*M60+Pts_RY*N60+Pts_RTD*O60+Pts_R2*P60+Pts_Res*Q60+Pts_ReY*R60+Pts_ReTD*S60+Pts_Re2*T60+Pts_FL*U60+Pts_FTD*V60</f>
        <v>14.3</v>
      </c>
      <c r="D60" s="7" t="s">
        <v>195</v>
      </c>
      <c r="E60" s="10" t="s">
        <v>155</v>
      </c>
      <c r="F60" s="9">
        <v>12.0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0.0</v>
      </c>
      <c r="N60" s="7">
        <v>0.0</v>
      </c>
      <c r="O60" s="7">
        <v>0.0</v>
      </c>
      <c r="P60" s="11">
        <v>0.0</v>
      </c>
      <c r="Q60" s="10">
        <v>6.0</v>
      </c>
      <c r="R60" s="7">
        <v>53.0</v>
      </c>
      <c r="S60" s="7">
        <v>1.0</v>
      </c>
      <c r="T60" s="11">
        <v>1.0</v>
      </c>
      <c r="U60" s="10">
        <v>1.0</v>
      </c>
      <c r="V60" s="11">
        <v>0.0</v>
      </c>
    </row>
    <row r="61">
      <c r="A61" s="7" t="str">
        <f t="shared" si="1"/>
        <v>Ladd McConkey</v>
      </c>
      <c r="B61" s="7" t="str">
        <f>IFERROR(__xludf.DUMMYFUNCTION("INDEX(IFNA(REGEXEXTRACT(D61, ""([^ ]+)$"")))"),"LAC")</f>
        <v>LAC</v>
      </c>
      <c r="C61" s="7">
        <f>Pts_PA*G61+Pts_PC*H61+Pts_PY*I61+Pts_PTD*J61+Pts_PI*K61+Pts_P2*L61+Pts_RA*M61+Pts_RY*N61+Pts_RTD*O61+Pts_R2*P61+Pts_Res*Q61+Pts_ReY*R61+Pts_ReTD*S61+Pts_Re2*T61+Pts_FL*U61+Pts_FTD*V61</f>
        <v>15.2</v>
      </c>
      <c r="D61" s="7" t="s">
        <v>126</v>
      </c>
      <c r="E61" s="10" t="s">
        <v>424</v>
      </c>
      <c r="F61" s="9">
        <v>12.0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0.0</v>
      </c>
      <c r="N61" s="7">
        <v>0.0</v>
      </c>
      <c r="O61" s="7">
        <v>0.0</v>
      </c>
      <c r="P61" s="11">
        <v>0.0</v>
      </c>
      <c r="Q61" s="10">
        <v>5.0</v>
      </c>
      <c r="R61" s="7">
        <v>67.0</v>
      </c>
      <c r="S61" s="7">
        <v>1.0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Courtland Sutton</v>
      </c>
      <c r="B62" s="7" t="str">
        <f>IFERROR(__xludf.DUMMYFUNCTION("INDEX(IFNA(REGEXEXTRACT(D62, ""([^ ]+)$"")))"),"DEN")</f>
        <v>DEN</v>
      </c>
      <c r="C62" s="7">
        <f>Pts_PA*G62+Pts_PC*H62+Pts_PY*I62+Pts_PTD*J62+Pts_PI*K62+Pts_P2*L62+Pts_RA*M62+Pts_RY*N62+Pts_RTD*O62+Pts_R2*P62+Pts_Res*Q62+Pts_ReY*R62+Pts_ReTD*S62+Pts_Re2*T62+Pts_FL*U62+Pts_FTD*V62</f>
        <v>13.5</v>
      </c>
      <c r="D62" s="7" t="s">
        <v>203</v>
      </c>
      <c r="E62" s="10" t="s">
        <v>428</v>
      </c>
      <c r="F62" s="9">
        <v>12.0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0.0</v>
      </c>
      <c r="N62" s="7">
        <v>0.0</v>
      </c>
      <c r="O62" s="7">
        <v>0.0</v>
      </c>
      <c r="P62" s="11">
        <v>0.0</v>
      </c>
      <c r="Q62" s="10">
        <v>3.0</v>
      </c>
      <c r="R62" s="7">
        <v>60.0</v>
      </c>
      <c r="S62" s="7">
        <v>1.0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Saquon Barkley</v>
      </c>
      <c r="B63" s="7" t="str">
        <f>IFERROR(__xludf.DUMMYFUNCTION("INDEX(IFNA(REGEXEXTRACT(D63, ""([^ ]+)$"")))"),"PHI")</f>
        <v>PHI</v>
      </c>
      <c r="C63" s="7">
        <f>Pts_PA*G63+Pts_PC*H63+Pts_PY*I63+Pts_PTD*J63+Pts_PI*K63+Pts_P2*L63+Pts_RA*M63+Pts_RY*N63+Pts_RTD*O63+Pts_R2*P63+Pts_Res*Q63+Pts_ReY*R63+Pts_ReTD*S63+Pts_Re2*T63+Pts_FL*U63+Pts_FTD*V63</f>
        <v>12.6</v>
      </c>
      <c r="D63" s="7" t="s">
        <v>22</v>
      </c>
      <c r="E63" s="10" t="s">
        <v>31</v>
      </c>
      <c r="F63" s="9">
        <v>11.0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10.0</v>
      </c>
      <c r="N63" s="7">
        <v>84.0</v>
      </c>
      <c r="O63" s="7">
        <v>0.0</v>
      </c>
      <c r="P63" s="11">
        <v>0.0</v>
      </c>
      <c r="Q63" s="10">
        <v>2.0</v>
      </c>
      <c r="R63" s="7">
        <v>32.0</v>
      </c>
      <c r="S63" s="7">
        <v>0.0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Rico Dowdle</v>
      </c>
      <c r="B64" s="7" t="str">
        <f>IFERROR(__xludf.DUMMYFUNCTION("INDEX(IFNA(REGEXEXTRACT(D64, ""([^ ]+)$"")))"),"DAL")</f>
        <v>DAL</v>
      </c>
      <c r="C64" s="7">
        <f>Pts_PA*G64+Pts_PC*H64+Pts_PY*I64+Pts_PTD*J64+Pts_PI*K64+Pts_P2*L64+Pts_RA*M64+Pts_RY*N64+Pts_RTD*O64+Pts_R2*P64+Pts_Res*Q64+Pts_ReY*R64+Pts_ReTD*S64+Pts_Re2*T64+Pts_FL*U64+Pts_FTD*V64</f>
        <v>12.6</v>
      </c>
      <c r="D64" s="7" t="s">
        <v>213</v>
      </c>
      <c r="E64" s="10" t="s">
        <v>53</v>
      </c>
      <c r="F64" s="9">
        <v>11.0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11.0</v>
      </c>
      <c r="N64" s="7">
        <v>46.0</v>
      </c>
      <c r="O64" s="7">
        <v>0.0</v>
      </c>
      <c r="P64" s="11">
        <v>0.0</v>
      </c>
      <c r="Q64" s="10">
        <v>1.0</v>
      </c>
      <c r="R64" s="7">
        <v>15.0</v>
      </c>
      <c r="S64" s="7">
        <v>1.0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Pat Freiermuth</v>
      </c>
      <c r="B65" s="7" t="str">
        <f>IFERROR(__xludf.DUMMYFUNCTION("INDEX(IFNA(REGEXEXTRACT(D65, ""([^ ]+)$"")))"),"PIT")</f>
        <v>PIT</v>
      </c>
      <c r="C65" s="7">
        <f>Pts_PA*G65+Pts_PC*H65+Pts_PY*I65+Pts_PTD*J65+Pts_PI*K65+Pts_P2*L65+Pts_RA*M65+Pts_RY*N65+Pts_RTD*O65+Pts_R2*P65+Pts_Res*Q65+Pts_ReY*R65+Pts_ReTD*S65+Pts_Re2*T65+Pts_FL*U65+Pts_FTD*V65</f>
        <v>14.2</v>
      </c>
      <c r="D65" s="7" t="s">
        <v>216</v>
      </c>
      <c r="E65" s="10" t="s">
        <v>35</v>
      </c>
      <c r="F65" s="9">
        <v>11.0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0.0</v>
      </c>
      <c r="N65" s="7">
        <v>0.0</v>
      </c>
      <c r="O65" s="7">
        <v>0.0</v>
      </c>
      <c r="P65" s="11">
        <v>0.0</v>
      </c>
      <c r="Q65" s="10">
        <v>5.0</v>
      </c>
      <c r="R65" s="7">
        <v>57.0</v>
      </c>
      <c r="S65" s="7">
        <v>1.0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Terry McLaurin</v>
      </c>
      <c r="B66" s="7" t="str">
        <f>IFERROR(__xludf.DUMMYFUNCTION("INDEX(IFNA(REGEXEXTRACT(D66, ""([^ ]+)$"")))"),"WAS")</f>
        <v>WAS</v>
      </c>
      <c r="C66" s="7">
        <f>Pts_PA*G66+Pts_PC*H66+Pts_PY*I66+Pts_PTD*J66+Pts_PI*K66+Pts_P2*L66+Pts_RA*M66+Pts_RY*N66+Pts_RTD*O66+Pts_R2*P66+Pts_Res*Q66+Pts_ReY*R66+Pts_ReTD*S66+Pts_Re2*T66+Pts_FL*U66+Pts_FTD*V66</f>
        <v>14.7</v>
      </c>
      <c r="D66" s="7" t="s">
        <v>255</v>
      </c>
      <c r="E66" s="10" t="s">
        <v>359</v>
      </c>
      <c r="F66" s="9">
        <v>11.0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0.0</v>
      </c>
      <c r="N66" s="7">
        <v>0.0</v>
      </c>
      <c r="O66" s="7">
        <v>0.0</v>
      </c>
      <c r="P66" s="11">
        <v>0.0</v>
      </c>
      <c r="Q66" s="10">
        <v>7.0</v>
      </c>
      <c r="R66" s="7">
        <v>52.0</v>
      </c>
      <c r="S66" s="7">
        <v>1.0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Kyler Murray</v>
      </c>
      <c r="B67" s="7" t="str">
        <f>IFERROR(__xludf.DUMMYFUNCTION("INDEX(IFNA(REGEXEXTRACT(D67, ""([^ ]+)$"")))"),"ARI")</f>
        <v>ARI</v>
      </c>
      <c r="C67" s="7">
        <f>Pts_PA*G67+Pts_PC*H67+Pts_PY*I67+Pts_PTD*J67+Pts_PI*K67+Pts_P2*L67+Pts_RA*M67+Pts_RY*N67+Pts_RTD*O67+Pts_R2*P67+Pts_Res*Q67+Pts_ReY*R67+Pts_ReTD*S67+Pts_Re2*T67+Pts_FL*U67+Pts_FTD*V67</f>
        <v>9.98</v>
      </c>
      <c r="D67" s="7" t="s">
        <v>68</v>
      </c>
      <c r="E67" s="10" t="s">
        <v>19</v>
      </c>
      <c r="F67" s="9">
        <v>11.0</v>
      </c>
      <c r="G67" s="10">
        <v>22.0</v>
      </c>
      <c r="H67" s="7">
        <v>16.0</v>
      </c>
      <c r="I67" s="7">
        <v>142.0</v>
      </c>
      <c r="J67" s="7">
        <v>1.0</v>
      </c>
      <c r="K67" s="7">
        <v>0.0</v>
      </c>
      <c r="L67" s="11">
        <v>0.0</v>
      </c>
      <c r="M67" s="10">
        <v>1.0</v>
      </c>
      <c r="N67" s="7">
        <v>3.0</v>
      </c>
      <c r="O67" s="7">
        <v>0.0</v>
      </c>
      <c r="P67" s="11">
        <v>0.0</v>
      </c>
      <c r="Q67" s="10">
        <v>0.0</v>
      </c>
      <c r="R67" s="7">
        <v>0.0</v>
      </c>
      <c r="S67" s="7">
        <v>0.0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Malik Nabers</v>
      </c>
      <c r="B68" s="7" t="str">
        <f>IFERROR(__xludf.DUMMYFUNCTION("INDEX(IFNA(REGEXEXTRACT(D68, ""([^ ]+)$"")))"),"NYG")</f>
        <v>NYG</v>
      </c>
      <c r="C68" s="7">
        <f>Pts_PA*G68+Pts_PC*H68+Pts_PY*I68+Pts_PTD*J68+Pts_PI*K68+Pts_P2*L68+Pts_RA*M68+Pts_RY*N68+Pts_RTD*O68+Pts_R2*P68+Pts_Res*Q68+Pts_ReY*R68+Pts_ReTD*S68+Pts_Re2*T68+Pts_FL*U68+Pts_FTD*V68</f>
        <v>17.1</v>
      </c>
      <c r="D68" s="7" t="s">
        <v>154</v>
      </c>
      <c r="E68" s="10" t="s">
        <v>89</v>
      </c>
      <c r="F68" s="9">
        <v>11.0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1.0</v>
      </c>
      <c r="N68" s="7">
        <v>-4.0</v>
      </c>
      <c r="O68" s="7">
        <v>0.0</v>
      </c>
      <c r="P68" s="11">
        <v>0.0</v>
      </c>
      <c r="Q68" s="10">
        <v>12.0</v>
      </c>
      <c r="R68" s="7">
        <v>115.0</v>
      </c>
      <c r="S68" s="7">
        <v>0.0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Michael Pittman</v>
      </c>
      <c r="B69" s="7" t="str">
        <f>IFERROR(__xludf.DUMMYFUNCTION("INDEX(IFNA(REGEXEXTRACT(D69, ""([^ ]+)$"")))"),"IND")</f>
        <v>IND</v>
      </c>
      <c r="C69" s="7">
        <f>Pts_PA*G69+Pts_PC*H69+Pts_PY*I69+Pts_PTD*J69+Pts_PI*K69+Pts_P2*L69+Pts_RA*M69+Pts_RY*N69+Pts_RTD*O69+Pts_R2*P69+Pts_Res*Q69+Pts_ReY*R69+Pts_ReTD*S69+Pts_Re2*T69+Pts_FL*U69+Pts_FTD*V69</f>
        <v>14.3</v>
      </c>
      <c r="D69" s="7" t="s">
        <v>200</v>
      </c>
      <c r="E69" s="10" t="s">
        <v>116</v>
      </c>
      <c r="F69" s="9">
        <v>11.0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0.0</v>
      </c>
      <c r="N69" s="7">
        <v>0.0</v>
      </c>
      <c r="O69" s="7">
        <v>0.0</v>
      </c>
      <c r="P69" s="11">
        <v>0.0</v>
      </c>
      <c r="Q69" s="10">
        <v>6.0</v>
      </c>
      <c r="R69" s="7">
        <v>113.0</v>
      </c>
      <c r="S69" s="7">
        <v>0.0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Aaron Rodgers</v>
      </c>
      <c r="B70" s="7" t="str">
        <f>IFERROR(__xludf.DUMMYFUNCTION("INDEX(IFNA(REGEXEXTRACT(D70, ""([^ ]+)$"")))"),"NYJ")</f>
        <v>NYJ</v>
      </c>
      <c r="C70" s="7">
        <f>Pts_PA*G70+Pts_PC*H70+Pts_PY*I70+Pts_PTD*J70+Pts_PI*K70+Pts_P2*L70+Pts_RA*M70+Pts_RY*N70+Pts_RTD*O70+Pts_R2*P70+Pts_Res*Q70+Pts_ReY*R70+Pts_ReTD*S70+Pts_Re2*T70+Pts_FL*U70+Pts_FTD*V70</f>
        <v>11.6</v>
      </c>
      <c r="D70" s="7" t="s">
        <v>117</v>
      </c>
      <c r="E70" s="10" t="s">
        <v>49</v>
      </c>
      <c r="F70" s="9">
        <v>11.0</v>
      </c>
      <c r="G70" s="10">
        <v>42.0</v>
      </c>
      <c r="H70" s="7">
        <v>24.0</v>
      </c>
      <c r="I70" s="7">
        <v>225.0</v>
      </c>
      <c r="J70" s="7">
        <v>0.0</v>
      </c>
      <c r="K70" s="7">
        <v>0.0</v>
      </c>
      <c r="L70" s="11">
        <v>0.0</v>
      </c>
      <c r="M70" s="10">
        <v>5.0</v>
      </c>
      <c r="N70" s="7">
        <v>26.0</v>
      </c>
      <c r="O70" s="7">
        <v>0.0</v>
      </c>
      <c r="P70" s="11">
        <v>0.0</v>
      </c>
      <c r="Q70" s="10">
        <v>0.0</v>
      </c>
      <c r="R70" s="7">
        <v>0.0</v>
      </c>
      <c r="S70" s="7">
        <v>0.0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Marvin Harrison</v>
      </c>
      <c r="B71" s="7" t="str">
        <f>IFERROR(__xludf.DUMMYFUNCTION("INDEX(IFNA(REGEXEXTRACT(D71, ""([^ ]+)$"")))"),"ARI")</f>
        <v>ARI</v>
      </c>
      <c r="C71" s="7">
        <f>Pts_PA*G71+Pts_PC*H71+Pts_PY*I71+Pts_PTD*J71+Pts_PI*K71+Pts_P2*L71+Pts_RA*M71+Pts_RY*N71+Pts_RTD*O71+Pts_R2*P71+Pts_Res*Q71+Pts_ReY*R71+Pts_ReTD*S71+Pts_Re2*T71+Pts_FL*U71+Pts_FTD*V71</f>
        <v>13</v>
      </c>
      <c r="D71" s="7" t="s">
        <v>299</v>
      </c>
      <c r="E71" s="10" t="s">
        <v>19</v>
      </c>
      <c r="F71" s="9">
        <v>10.0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0.0</v>
      </c>
      <c r="N71" s="7">
        <v>0.0</v>
      </c>
      <c r="O71" s="7">
        <v>0.0</v>
      </c>
      <c r="P71" s="11">
        <v>0.0</v>
      </c>
      <c r="Q71" s="10">
        <v>5.0</v>
      </c>
      <c r="R71" s="7">
        <v>45.0</v>
      </c>
      <c r="S71" s="7">
        <v>1.0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Mar'Keise Irving</v>
      </c>
      <c r="B72" s="7" t="str">
        <f>IFERROR(__xludf.DUMMYFUNCTION("INDEX(IFNA(REGEXEXTRACT(D72, ""([^ ]+)$"")))"),"TB")</f>
        <v>TB</v>
      </c>
      <c r="C72" s="7">
        <f>Pts_PA*G72+Pts_PC*H72+Pts_PY*I72+Pts_PTD*J72+Pts_PI*K72+Pts_P2*L72+Pts_RA*M72+Pts_RY*N72+Pts_RTD*O72+Pts_R2*P72+Pts_Res*Q72+Pts_ReY*R72+Pts_ReTD*S72+Pts_Re2*T72+Pts_FL*U72+Pts_FTD*V72</f>
        <v>12</v>
      </c>
      <c r="D72" s="7" t="s">
        <v>143</v>
      </c>
      <c r="E72" s="10" t="s">
        <v>423</v>
      </c>
      <c r="F72" s="9">
        <v>10.0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10.0</v>
      </c>
      <c r="N72" s="7">
        <v>49.0</v>
      </c>
      <c r="O72" s="7">
        <v>1.0</v>
      </c>
      <c r="P72" s="11">
        <v>0.0</v>
      </c>
      <c r="Q72" s="10">
        <v>1.0</v>
      </c>
      <c r="R72" s="7">
        <v>6.0</v>
      </c>
      <c r="S72" s="7">
        <v>0.0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George Kittle</v>
      </c>
      <c r="B73" s="7" t="str">
        <f>IFERROR(__xludf.DUMMYFUNCTION("INDEX(IFNA(REGEXEXTRACT(D73, ""([^ ]+)$"")))"),"SF")</f>
        <v>SF</v>
      </c>
      <c r="C73" s="7">
        <f>Pts_PA*G73+Pts_PC*H73+Pts_PY*I73+Pts_PTD*J73+Pts_PI*K73+Pts_P2*L73+Pts_RA*M73+Pts_RY*N73+Pts_RTD*O73+Pts_R2*P73+Pts_Res*Q73+Pts_ReY*R73+Pts_ReTD*S73+Pts_Re2*T73+Pts_FL*U73+Pts_FTD*V73</f>
        <v>12.5</v>
      </c>
      <c r="D73" s="7" t="s">
        <v>175</v>
      </c>
      <c r="E73" s="10" t="s">
        <v>101</v>
      </c>
      <c r="F73" s="9">
        <v>10.0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0.0</v>
      </c>
      <c r="N73" s="7">
        <v>0.0</v>
      </c>
      <c r="O73" s="7">
        <v>0.0</v>
      </c>
      <c r="P73" s="11">
        <v>0.0</v>
      </c>
      <c r="Q73" s="10">
        <v>4.0</v>
      </c>
      <c r="R73" s="7">
        <v>45.0</v>
      </c>
      <c r="S73" s="7">
        <v>1.0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Dare Ogunbowale</v>
      </c>
      <c r="B74" s="7" t="str">
        <f>IFERROR(__xludf.DUMMYFUNCTION("INDEX(IFNA(REGEXEXTRACT(D74, ""([^ ]+)$"")))"),"HOU")</f>
        <v>HOU</v>
      </c>
      <c r="C74" s="7">
        <f>Pts_PA*G74+Pts_PC*H74+Pts_PY*I74+Pts_PTD*J74+Pts_PI*K74+Pts_P2*L74+Pts_RA*M74+Pts_RY*N74+Pts_RTD*O74+Pts_R2*P74+Pts_Res*Q74+Pts_ReY*R74+Pts_ReTD*S74+Pts_Re2*T74+Pts_FL*U74+Pts_FTD*V74</f>
        <v>13.4</v>
      </c>
      <c r="D74" s="7" t="s">
        <v>316</v>
      </c>
      <c r="E74" s="10" t="s">
        <v>44</v>
      </c>
      <c r="F74" s="9">
        <v>10.0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2.0</v>
      </c>
      <c r="N74" s="7">
        <v>7.0</v>
      </c>
      <c r="O74" s="7">
        <v>0.0</v>
      </c>
      <c r="P74" s="11">
        <v>0.0</v>
      </c>
      <c r="Q74" s="10">
        <v>4.0</v>
      </c>
      <c r="R74" s="7">
        <v>47.0</v>
      </c>
      <c r="S74" s="7">
        <v>1.0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George Pickens</v>
      </c>
      <c r="B75" s="7" t="str">
        <f>IFERROR(__xludf.DUMMYFUNCTION("INDEX(IFNA(REGEXEXTRACT(D75, ""([^ ]+)$"")))"),"PIT")</f>
        <v>PIT</v>
      </c>
      <c r="C75" s="7">
        <f>Pts_PA*G75+Pts_PC*H75+Pts_PY*I75+Pts_PTD*J75+Pts_PI*K75+Pts_P2*L75+Pts_RA*M75+Pts_RY*N75+Pts_RTD*O75+Pts_R2*P75+Pts_Res*Q75+Pts_ReY*R75+Pts_ReTD*S75+Pts_Re2*T75+Pts_FL*U75+Pts_FTD*V75</f>
        <v>12.8</v>
      </c>
      <c r="D75" s="7" t="s">
        <v>136</v>
      </c>
      <c r="E75" s="10" t="s">
        <v>35</v>
      </c>
      <c r="F75" s="9">
        <v>10.0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7.0</v>
      </c>
      <c r="R75" s="7">
        <v>113.0</v>
      </c>
      <c r="S75" s="7">
        <v>0.0</v>
      </c>
      <c r="T75" s="11">
        <v>0.0</v>
      </c>
      <c r="U75" s="10">
        <v>1.0</v>
      </c>
      <c r="V75" s="11">
        <v>0.0</v>
      </c>
    </row>
    <row r="76">
      <c r="A76" s="7" t="str">
        <f t="shared" si="1"/>
        <v>Tre Tucker</v>
      </c>
      <c r="B76" s="7" t="str">
        <f>IFERROR(__xludf.DUMMYFUNCTION("INDEX(IFNA(REGEXEXTRACT(D76, ""([^ ]+)$"")))"),"LV")</f>
        <v>LV</v>
      </c>
      <c r="C76" s="7">
        <f>Pts_PA*G76+Pts_PC*H76+Pts_PY*I76+Pts_PTD*J76+Pts_PI*K76+Pts_P2*L76+Pts_RA*M76+Pts_RY*N76+Pts_RTD*O76+Pts_R2*P76+Pts_Res*Q76+Pts_ReY*R76+Pts_ReTD*S76+Pts_Re2*T76+Pts_FL*U76+Pts_FTD*V76</f>
        <v>12.9</v>
      </c>
      <c r="D76" s="7" t="s">
        <v>225</v>
      </c>
      <c r="E76" s="10" t="s">
        <v>357</v>
      </c>
      <c r="F76" s="9">
        <v>10.0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1.0</v>
      </c>
      <c r="N76" s="7">
        <v>3.0</v>
      </c>
      <c r="O76" s="7">
        <v>1.0</v>
      </c>
      <c r="P76" s="11">
        <v>0.0</v>
      </c>
      <c r="Q76" s="10">
        <v>5.0</v>
      </c>
      <c r="R76" s="7">
        <v>41.0</v>
      </c>
      <c r="S76" s="7">
        <v>0.0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Cartavious Bigsby</v>
      </c>
      <c r="B77" s="7" t="str">
        <f>IFERROR(__xludf.DUMMYFUNCTION("INDEX(IFNA(REGEXEXTRACT(D77, ""([^ ]+)$"")))"),"JAX")</f>
        <v>JAX</v>
      </c>
      <c r="C77" s="7">
        <f>Pts_PA*G77+Pts_PC*H77+Pts_PY*I77+Pts_PTD*J77+Pts_PI*K77+Pts_P2*L77+Pts_RA*M77+Pts_RY*N77+Pts_RTD*O77+Pts_R2*P77+Pts_Res*Q77+Pts_ReY*R77+Pts_ReTD*S77+Pts_Re2*T77+Pts_FL*U77+Pts_FTD*V77</f>
        <v>9</v>
      </c>
      <c r="D77" s="7" t="s">
        <v>139</v>
      </c>
      <c r="E77" s="10" t="s">
        <v>362</v>
      </c>
      <c r="F77" s="9">
        <v>9.0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7.0</v>
      </c>
      <c r="N77" s="7">
        <v>90.0</v>
      </c>
      <c r="O77" s="7">
        <v>0.0</v>
      </c>
      <c r="P77" s="11">
        <v>0.0</v>
      </c>
      <c r="Q77" s="10">
        <v>0.0</v>
      </c>
      <c r="R77" s="7">
        <v>0.0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Jacoby Brissett</v>
      </c>
      <c r="B78" s="7" t="str">
        <f>IFERROR(__xludf.DUMMYFUNCTION("INDEX(IFNA(REGEXEXTRACT(D78, ""([^ ]+)$"")))"),"NE")</f>
        <v>NE</v>
      </c>
      <c r="C78" s="7">
        <f>Pts_PA*G78+Pts_PC*H78+Pts_PY*I78+Pts_PTD*J78+Pts_PI*K78+Pts_P2*L78+Pts_RA*M78+Pts_RY*N78+Pts_RTD*O78+Pts_R2*P78+Pts_Res*Q78+Pts_ReY*R78+Pts_ReTD*S78+Pts_Re2*T78+Pts_FL*U78+Pts_FTD*V78</f>
        <v>7.02</v>
      </c>
      <c r="D78" s="7" t="s">
        <v>140</v>
      </c>
      <c r="E78" s="10" t="s">
        <v>39</v>
      </c>
      <c r="F78" s="9">
        <v>9.0</v>
      </c>
      <c r="G78" s="10">
        <v>32.0</v>
      </c>
      <c r="H78" s="7">
        <v>19.0</v>
      </c>
      <c r="I78" s="7">
        <v>168.0</v>
      </c>
      <c r="J78" s="7">
        <v>1.0</v>
      </c>
      <c r="K78" s="7">
        <v>1.0</v>
      </c>
      <c r="L78" s="11">
        <v>0.0</v>
      </c>
      <c r="M78" s="10">
        <v>2.0</v>
      </c>
      <c r="N78" s="7">
        <v>3.0</v>
      </c>
      <c r="O78" s="7">
        <v>0.0</v>
      </c>
      <c r="P78" s="11">
        <v>0.0</v>
      </c>
      <c r="Q78" s="10">
        <v>0.0</v>
      </c>
      <c r="R78" s="7">
        <v>0.0</v>
      </c>
      <c r="S78" s="7">
        <v>0.0</v>
      </c>
      <c r="T78" s="11">
        <v>0.0</v>
      </c>
      <c r="U78" s="10">
        <v>1.0</v>
      </c>
      <c r="V78" s="11">
        <v>0.0</v>
      </c>
    </row>
    <row r="79">
      <c r="A79" s="7" t="str">
        <f t="shared" si="1"/>
        <v>Daniel Jones</v>
      </c>
      <c r="B79" s="7" t="str">
        <f>IFERROR(__xludf.DUMMYFUNCTION("INDEX(IFNA(REGEXEXTRACT(D79, ""([^ ]+)$"")))"),"MIN")</f>
        <v>MIN</v>
      </c>
      <c r="C79" s="7">
        <f>Pts_PA*G79+Pts_PC*H79+Pts_PY*I79+Pts_PTD*J79+Pts_PI*K79+Pts_P2*L79+Pts_RA*M79+Pts_RY*N79+Pts_RTD*O79+Pts_R2*P79+Pts_Res*Q79+Pts_ReY*R79+Pts_ReTD*S79+Pts_Re2*T79+Pts_FL*U79+Pts_FTD*V79</f>
        <v>9.54</v>
      </c>
      <c r="D79" s="7" t="s">
        <v>173</v>
      </c>
      <c r="E79" s="10" t="s">
        <v>53</v>
      </c>
      <c r="F79" s="9">
        <v>9.0</v>
      </c>
      <c r="G79" s="10">
        <v>40.0</v>
      </c>
      <c r="H79" s="7">
        <v>29.0</v>
      </c>
      <c r="I79" s="7">
        <v>281.0</v>
      </c>
      <c r="J79" s="7">
        <v>0.0</v>
      </c>
      <c r="K79" s="7">
        <v>1.0</v>
      </c>
      <c r="L79" s="11">
        <v>0.0</v>
      </c>
      <c r="M79" s="10">
        <v>4.0</v>
      </c>
      <c r="N79" s="7">
        <v>3.0</v>
      </c>
      <c r="O79" s="7">
        <v>0.0</v>
      </c>
      <c r="P79" s="11">
        <v>0.0</v>
      </c>
      <c r="Q79" s="10">
        <v>0.0</v>
      </c>
      <c r="R79" s="7">
        <v>0.0</v>
      </c>
      <c r="S79" s="7">
        <v>0.0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D.K. Metcalf</v>
      </c>
      <c r="B80" s="7" t="str">
        <f>IFERROR(__xludf.DUMMYFUNCTION("INDEX(IFNA(REGEXEXTRACT(D80, ""([^ ]+)$"")))"),"SEA")</f>
        <v>SEA</v>
      </c>
      <c r="C80" s="7">
        <f>Pts_PA*G80+Pts_PC*H80+Pts_PY*I80+Pts_PTD*J80+Pts_PI*K80+Pts_P2*L80+Pts_RA*M80+Pts_RY*N80+Pts_RTD*O80+Pts_R2*P80+Pts_Res*Q80+Pts_ReY*R80+Pts_ReTD*S80+Pts_Re2*T80+Pts_FL*U80+Pts_FTD*V80</f>
        <v>11.9</v>
      </c>
      <c r="D80" s="7" t="s">
        <v>219</v>
      </c>
      <c r="E80" s="10" t="s">
        <v>56</v>
      </c>
      <c r="F80" s="9">
        <v>9.0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0.0</v>
      </c>
      <c r="N80" s="7">
        <v>0.0</v>
      </c>
      <c r="O80" s="7">
        <v>0.0</v>
      </c>
      <c r="P80" s="11">
        <v>0.0</v>
      </c>
      <c r="Q80" s="10">
        <v>7.0</v>
      </c>
      <c r="R80" s="7">
        <v>104.0</v>
      </c>
      <c r="S80" s="7">
        <v>0.0</v>
      </c>
      <c r="T80" s="11">
        <v>0.0</v>
      </c>
      <c r="U80" s="10">
        <v>1.0</v>
      </c>
      <c r="V80" s="11">
        <v>0.0</v>
      </c>
    </row>
    <row r="81">
      <c r="A81" s="7" t="str">
        <f t="shared" si="1"/>
        <v>Tyjae Spears</v>
      </c>
      <c r="B81" s="7" t="str">
        <f>IFERROR(__xludf.DUMMYFUNCTION("INDEX(IFNA(REGEXEXTRACT(D81, ""([^ ]+)$"")))"),"TEN")</f>
        <v>TEN</v>
      </c>
      <c r="C81" s="7">
        <f>Pts_PA*G81+Pts_PC*H81+Pts_PY*I81+Pts_PTD*J81+Pts_PI*K81+Pts_P2*L81+Pts_RA*M81+Pts_RY*N81+Pts_RTD*O81+Pts_R2*P81+Pts_Res*Q81+Pts_ReY*R81+Pts_ReTD*S81+Pts_Re2*T81+Pts_FL*U81+Pts_FTD*V81</f>
        <v>10.9</v>
      </c>
      <c r="D81" s="7" t="s">
        <v>201</v>
      </c>
      <c r="E81" s="10" t="s">
        <v>92</v>
      </c>
      <c r="F81" s="9">
        <v>9.0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15.0</v>
      </c>
      <c r="N81" s="7">
        <v>39.0</v>
      </c>
      <c r="O81" s="7">
        <v>1.0</v>
      </c>
      <c r="P81" s="11">
        <v>0.0</v>
      </c>
      <c r="Q81" s="10">
        <v>2.0</v>
      </c>
      <c r="R81" s="7">
        <v>0.0</v>
      </c>
      <c r="S81" s="7">
        <v>0.0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Josh Allen</v>
      </c>
      <c r="B82" s="7" t="str">
        <f>IFERROR(__xludf.DUMMYFUNCTION("INDEX(IFNA(REGEXEXTRACT(D82, ""([^ ]+)$"")))"),"BUF")</f>
        <v>BUF</v>
      </c>
      <c r="C82" s="7">
        <f>Pts_PA*G82+Pts_PC*H82+Pts_PY*I82+Pts_PTD*J82+Pts_PI*K82+Pts_P2*L82+Pts_RA*M82+Pts_RY*N82+Pts_RTD*O82+Pts_R2*P82+Pts_Res*Q82+Pts_ReY*R82+Pts_ReTD*S82+Pts_Re2*T82+Pts_FL*U82+Pts_FTD*V82</f>
        <v>7.3</v>
      </c>
      <c r="D82" s="7" t="s">
        <v>20</v>
      </c>
      <c r="E82" s="10" t="s">
        <v>347</v>
      </c>
      <c r="F82" s="9">
        <v>8.0</v>
      </c>
      <c r="G82" s="10">
        <v>29.0</v>
      </c>
      <c r="H82" s="7">
        <v>16.0</v>
      </c>
      <c r="I82" s="7">
        <v>180.0</v>
      </c>
      <c r="J82" s="7">
        <v>0.0</v>
      </c>
      <c r="K82" s="7">
        <v>0.0</v>
      </c>
      <c r="L82" s="11">
        <v>0.0</v>
      </c>
      <c r="M82" s="10">
        <v>5.0</v>
      </c>
      <c r="N82" s="7">
        <v>21.0</v>
      </c>
      <c r="O82" s="7">
        <v>0.0</v>
      </c>
      <c r="P82" s="11">
        <v>0.0</v>
      </c>
      <c r="Q82" s="10">
        <v>0.0</v>
      </c>
      <c r="R82" s="7">
        <v>0.0</v>
      </c>
      <c r="S82" s="7">
        <v>0.0</v>
      </c>
      <c r="T82" s="11">
        <v>0.0</v>
      </c>
      <c r="U82" s="10">
        <v>1.0</v>
      </c>
      <c r="V82" s="11">
        <v>0.0</v>
      </c>
    </row>
    <row r="83">
      <c r="A83" s="7" t="str">
        <f t="shared" si="1"/>
        <v>Tyler Allgeier</v>
      </c>
      <c r="B83" s="7" t="str">
        <f>IFERROR(__xludf.DUMMYFUNCTION("INDEX(IFNA(REGEXEXTRACT(D83, ""([^ ]+)$"")))"),"ATL")</f>
        <v>ATL</v>
      </c>
      <c r="C83" s="7">
        <f>Pts_PA*G83+Pts_PC*H83+Pts_PY*I83+Pts_PTD*J83+Pts_PI*K83+Pts_P2*L83+Pts_RA*M83+Pts_RY*N83+Pts_RTD*O83+Pts_R2*P83+Pts_Res*Q83+Pts_ReY*R83+Pts_ReTD*S83+Pts_Re2*T83+Pts_FL*U83+Pts_FTD*V83</f>
        <v>9</v>
      </c>
      <c r="D83" s="7" t="s">
        <v>209</v>
      </c>
      <c r="E83" s="10" t="s">
        <v>350</v>
      </c>
      <c r="F83" s="9">
        <v>8.0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8.0</v>
      </c>
      <c r="N83" s="7">
        <v>60.0</v>
      </c>
      <c r="O83" s="7">
        <v>0.0</v>
      </c>
      <c r="P83" s="11">
        <v>0.0</v>
      </c>
      <c r="Q83" s="10">
        <v>2.0</v>
      </c>
      <c r="R83" s="7">
        <v>20.0</v>
      </c>
      <c r="S83" s="7">
        <v>0.0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Chatarius Atwell</v>
      </c>
      <c r="B84" s="7" t="str">
        <f>IFERROR(__xludf.DUMMYFUNCTION("INDEX(IFNA(REGEXEXTRACT(D84, ""([^ ]+)$"")))"),"LA")</f>
        <v>LA</v>
      </c>
      <c r="C84" s="7">
        <f>Pts_PA*G84+Pts_PC*H84+Pts_PY*I84+Pts_PTD*J84+Pts_PI*K84+Pts_P2*L84+Pts_RA*M84+Pts_RY*N84+Pts_RTD*O84+Pts_R2*P84+Pts_Res*Q84+Pts_ReY*R84+Pts_ReTD*S84+Pts_Re2*T84+Pts_FL*U84+Pts_FTD*V84</f>
        <v>10.2</v>
      </c>
      <c r="D84" s="7" t="s">
        <v>366</v>
      </c>
      <c r="E84" s="10" t="s">
        <v>76</v>
      </c>
      <c r="F84" s="9">
        <v>8.0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0.0</v>
      </c>
      <c r="N84" s="7">
        <v>0.0</v>
      </c>
      <c r="O84" s="7">
        <v>0.0</v>
      </c>
      <c r="P84" s="11">
        <v>0.0</v>
      </c>
      <c r="Q84" s="10">
        <v>4.0</v>
      </c>
      <c r="R84" s="7">
        <v>82.0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AJ Barner</v>
      </c>
      <c r="B85" s="7" t="str">
        <f>IFERROR(__xludf.DUMMYFUNCTION("INDEX(IFNA(REGEXEXTRACT(D85, ""([^ ]+)$"")))"),"SEA")</f>
        <v>SEA</v>
      </c>
      <c r="C85" s="7">
        <f>Pts_PA*G85+Pts_PC*H85+Pts_PY*I85+Pts_PTD*J85+Pts_PI*K85+Pts_P2*L85+Pts_RA*M85+Pts_RY*N85+Pts_RTD*O85+Pts_R2*P85+Pts_Res*Q85+Pts_ReY*R85+Pts_ReTD*S85+Pts_Re2*T85+Pts_FL*U85+Pts_FTD*V85</f>
        <v>9.7</v>
      </c>
      <c r="D85" s="7" t="s">
        <v>436</v>
      </c>
      <c r="E85" s="10" t="s">
        <v>56</v>
      </c>
      <c r="F85" s="9">
        <v>8.0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0.0</v>
      </c>
      <c r="N85" s="7">
        <v>0.0</v>
      </c>
      <c r="O85" s="7">
        <v>0.0</v>
      </c>
      <c r="P85" s="11">
        <v>0.0</v>
      </c>
      <c r="Q85" s="10">
        <v>2.0</v>
      </c>
      <c r="R85" s="7">
        <v>27.0</v>
      </c>
      <c r="S85" s="7">
        <v>1.0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Jauan Jennings</v>
      </c>
      <c r="B86" s="7" t="str">
        <f>IFERROR(__xludf.DUMMYFUNCTION("INDEX(IFNA(REGEXEXTRACT(D86, ""([^ ]+)$"")))"),"SF")</f>
        <v>SF</v>
      </c>
      <c r="C86" s="7">
        <f>Pts_PA*G86+Pts_PC*H86+Pts_PY*I86+Pts_PTD*J86+Pts_PI*K86+Pts_P2*L86+Pts_RA*M86+Pts_RY*N86+Pts_RTD*O86+Pts_R2*P86+Pts_Res*Q86+Pts_ReY*R86+Pts_ReTD*S86+Pts_Re2*T86+Pts_FL*U86+Pts_FTD*V86</f>
        <v>10.3</v>
      </c>
      <c r="D86" s="7" t="s">
        <v>152</v>
      </c>
      <c r="E86" s="10" t="s">
        <v>101</v>
      </c>
      <c r="F86" s="9">
        <v>8.0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0.0</v>
      </c>
      <c r="N86" s="7">
        <v>0.0</v>
      </c>
      <c r="O86" s="7">
        <v>0.0</v>
      </c>
      <c r="P86" s="11">
        <v>0.0</v>
      </c>
      <c r="Q86" s="10">
        <v>3.0</v>
      </c>
      <c r="R86" s="7">
        <v>88.0</v>
      </c>
      <c r="S86" s="7">
        <v>0.0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Roschon Johnson</v>
      </c>
      <c r="B87" s="7" t="str">
        <f>IFERROR(__xludf.DUMMYFUNCTION("INDEX(IFNA(REGEXEXTRACT(D87, ""([^ ]+)$"")))"),"CHI")</f>
        <v>CHI</v>
      </c>
      <c r="C87" s="7">
        <f>Pts_PA*G87+Pts_PC*H87+Pts_PY*I87+Pts_PTD*J87+Pts_PI*K87+Pts_P2*L87+Pts_RA*M87+Pts_RY*N87+Pts_RTD*O87+Pts_R2*P87+Pts_Res*Q87+Pts_ReY*R87+Pts_ReTD*S87+Pts_Re2*T87+Pts_FL*U87+Pts_FTD*V87</f>
        <v>8.6</v>
      </c>
      <c r="D87" s="7" t="s">
        <v>429</v>
      </c>
      <c r="E87" s="10" t="s">
        <v>51</v>
      </c>
      <c r="F87" s="9">
        <v>8.0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7.0</v>
      </c>
      <c r="N87" s="7">
        <v>26.0</v>
      </c>
      <c r="O87" s="7">
        <v>1.0</v>
      </c>
      <c r="P87" s="11">
        <v>0.0</v>
      </c>
      <c r="Q87" s="10">
        <v>0.0</v>
      </c>
      <c r="R87" s="7">
        <v>0.0</v>
      </c>
      <c r="S87" s="7">
        <v>0.0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Travis Kelce</v>
      </c>
      <c r="B88" s="7" t="str">
        <f>IFERROR(__xludf.DUMMYFUNCTION("INDEX(IFNA(REGEXEXTRACT(D88, ""([^ ]+)$"")))"),"KC")</f>
        <v>KC</v>
      </c>
      <c r="C88" s="7">
        <f>Pts_PA*G88+Pts_PC*H88+Pts_PY*I88+Pts_PTD*J88+Pts_PI*K88+Pts_P2*L88+Pts_RA*M88+Pts_RY*N88+Pts_RTD*O88+Pts_R2*P88+Pts_Res*Q88+Pts_ReY*R88+Pts_ReTD*S88+Pts_Re2*T88+Pts_FL*U88+Pts_FTD*V88</f>
        <v>12.4</v>
      </c>
      <c r="D88" s="7" t="s">
        <v>193</v>
      </c>
      <c r="E88" s="10" t="s">
        <v>82</v>
      </c>
      <c r="F88" s="9">
        <v>8.0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0.0</v>
      </c>
      <c r="N88" s="7">
        <v>0.0</v>
      </c>
      <c r="O88" s="7">
        <v>0.0</v>
      </c>
      <c r="P88" s="11">
        <v>0.0</v>
      </c>
      <c r="Q88" s="10">
        <v>7.0</v>
      </c>
      <c r="R88" s="7">
        <v>89.0</v>
      </c>
      <c r="S88" s="7">
        <v>0.0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D.J. Moore</v>
      </c>
      <c r="B89" s="7" t="str">
        <f>IFERROR(__xludf.DUMMYFUNCTION("INDEX(IFNA(REGEXEXTRACT(D89, ""([^ ]+)$"")))"),"CHI")</f>
        <v>CHI</v>
      </c>
      <c r="C89" s="7">
        <f>Pts_PA*G89+Pts_PC*H89+Pts_PY*I89+Pts_PTD*J89+Pts_PI*K89+Pts_P2*L89+Pts_RA*M89+Pts_RY*N89+Pts_RTD*O89+Pts_R2*P89+Pts_Res*Q89+Pts_ReY*R89+Pts_ReTD*S89+Pts_Re2*T89+Pts_FL*U89+Pts_FTD*V89</f>
        <v>9.7</v>
      </c>
      <c r="D89" s="7" t="s">
        <v>177</v>
      </c>
      <c r="E89" s="10" t="s">
        <v>51</v>
      </c>
      <c r="F89" s="9">
        <v>8.0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0.0</v>
      </c>
      <c r="N89" s="7">
        <v>0.0</v>
      </c>
      <c r="O89" s="7">
        <v>0.0</v>
      </c>
      <c r="P89" s="11">
        <v>0.0</v>
      </c>
      <c r="Q89" s="10">
        <v>3.0</v>
      </c>
      <c r="R89" s="7">
        <v>22.0</v>
      </c>
      <c r="S89" s="7">
        <v>1.0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Bo Nix</v>
      </c>
      <c r="B90" s="7" t="str">
        <f>IFERROR(__xludf.DUMMYFUNCTION("INDEX(IFNA(REGEXEXTRACT(D90, ""([^ ]+)$"")))"),"DEN")</f>
        <v>DEN</v>
      </c>
      <c r="C90" s="7">
        <f>Pts_PA*G90+Pts_PC*H90+Pts_PY*I90+Pts_PTD*J90+Pts_PI*K90+Pts_P2*L90+Pts_RA*M90+Pts_RY*N90+Pts_RTD*O90+Pts_R2*P90+Pts_Res*Q90+Pts_ReY*R90+Pts_ReTD*S90+Pts_Re2*T90+Pts_FL*U90+Pts_FTD*V90</f>
        <v>6.7</v>
      </c>
      <c r="D90" s="7" t="s">
        <v>111</v>
      </c>
      <c r="E90" s="10" t="s">
        <v>428</v>
      </c>
      <c r="F90" s="9">
        <v>8.0</v>
      </c>
      <c r="G90" s="10">
        <v>25.0</v>
      </c>
      <c r="H90" s="7">
        <v>12.0</v>
      </c>
      <c r="I90" s="7">
        <v>60.0</v>
      </c>
      <c r="J90" s="7">
        <v>1.0</v>
      </c>
      <c r="K90" s="7">
        <v>0.0</v>
      </c>
      <c r="L90" s="11">
        <v>0.0</v>
      </c>
      <c r="M90" s="10">
        <v>5.0</v>
      </c>
      <c r="N90" s="7">
        <v>3.0</v>
      </c>
      <c r="O90" s="7">
        <v>0.0</v>
      </c>
      <c r="P90" s="11">
        <v>0.0</v>
      </c>
      <c r="Q90" s="10">
        <v>0.0</v>
      </c>
      <c r="R90" s="7">
        <v>0.0</v>
      </c>
      <c r="S90" s="7">
        <v>0.0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Chris Olave</v>
      </c>
      <c r="B91" s="7" t="str">
        <f>IFERROR(__xludf.DUMMYFUNCTION("INDEX(IFNA(REGEXEXTRACT(D91, ""([^ ]+)$"")))"),"NO")</f>
        <v>NO</v>
      </c>
      <c r="C91" s="7">
        <f>Pts_PA*G91+Pts_PC*H91+Pts_PY*I91+Pts_PTD*J91+Pts_PI*K91+Pts_P2*L91+Pts_RA*M91+Pts_RY*N91+Pts_RTD*O91+Pts_R2*P91+Pts_Res*Q91+Pts_ReY*R91+Pts_ReTD*S91+Pts_Re2*T91+Pts_FL*U91+Pts_FTD*V91</f>
        <v>12.7</v>
      </c>
      <c r="D91" s="7" t="s">
        <v>262</v>
      </c>
      <c r="E91" s="10" t="s">
        <v>96</v>
      </c>
      <c r="F91" s="9">
        <v>8.0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8.0</v>
      </c>
      <c r="R91" s="7">
        <v>87.0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Trey Palmer</v>
      </c>
      <c r="B92" s="7" t="str">
        <f>IFERROR(__xludf.DUMMYFUNCTION("INDEX(IFNA(REGEXEXTRACT(D92, ""([^ ]+)$"")))"),"TB")</f>
        <v>TB</v>
      </c>
      <c r="C92" s="7">
        <f>Pts_PA*G92+Pts_PC*H92+Pts_PY*I92+Pts_PTD*J92+Pts_PI*K92+Pts_P2*L92+Pts_RA*M92+Pts_RY*N92+Pts_RTD*O92+Pts_R2*P92+Pts_Res*Q92+Pts_ReY*R92+Pts_ReTD*S92+Pts_Re2*T92+Pts_FL*U92+Pts_FTD*V92</f>
        <v>10.1</v>
      </c>
      <c r="D92" s="7" t="s">
        <v>264</v>
      </c>
      <c r="E92" s="10" t="s">
        <v>423</v>
      </c>
      <c r="F92" s="9">
        <v>8.0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0.0</v>
      </c>
      <c r="N92" s="7">
        <v>0.0</v>
      </c>
      <c r="O92" s="7">
        <v>0.0</v>
      </c>
      <c r="P92" s="11">
        <v>0.0</v>
      </c>
      <c r="Q92" s="10">
        <v>3.0</v>
      </c>
      <c r="R92" s="7">
        <v>26.0</v>
      </c>
      <c r="S92" s="7">
        <v>1.0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Rashid Shaheed</v>
      </c>
      <c r="B93" s="7" t="str">
        <f>IFERROR(__xludf.DUMMYFUNCTION("INDEX(IFNA(REGEXEXTRACT(D93, ""([^ ]+)$"")))"),"NO")</f>
        <v>NO</v>
      </c>
      <c r="C93" s="7">
        <f>Pts_PA*G93+Pts_PC*H93+Pts_PY*I93+Pts_PTD*J93+Pts_PI*K93+Pts_P2*L93+Pts_RA*M93+Pts_RY*N93+Pts_RTD*O93+Pts_R2*P93+Pts_Res*Q93+Pts_ReY*R93+Pts_ReTD*S93+Pts_Re2*T93+Pts_FL*U93+Pts_FTD*V93</f>
        <v>11.7</v>
      </c>
      <c r="D93" s="7" t="s">
        <v>87</v>
      </c>
      <c r="E93" s="10" t="s">
        <v>96</v>
      </c>
      <c r="F93" s="9">
        <v>8.0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2.0</v>
      </c>
      <c r="N93" s="7">
        <v>14.0</v>
      </c>
      <c r="O93" s="7">
        <v>0.0</v>
      </c>
      <c r="P93" s="11">
        <v>0.0</v>
      </c>
      <c r="Q93" s="10">
        <v>8.0</v>
      </c>
      <c r="R93" s="7">
        <v>83.0</v>
      </c>
      <c r="S93" s="7">
        <v>0.0</v>
      </c>
      <c r="T93" s="11">
        <v>0.0</v>
      </c>
      <c r="U93" s="10">
        <v>1.0</v>
      </c>
      <c r="V93" s="11">
        <v>0.0</v>
      </c>
    </row>
    <row r="94">
      <c r="A94" s="7" t="str">
        <f t="shared" si="1"/>
        <v>Olamide Zaccheaus</v>
      </c>
      <c r="B94" s="7" t="str">
        <f>IFERROR(__xludf.DUMMYFUNCTION("INDEX(IFNA(REGEXEXTRACT(D94, ""([^ ]+)$"")))"),"WAS")</f>
        <v>WAS</v>
      </c>
      <c r="C94" s="7">
        <f>Pts_PA*G94+Pts_PC*H94+Pts_PY*I94+Pts_PTD*J94+Pts_PI*K94+Pts_P2*L94+Pts_RA*M94+Pts_RY*N94+Pts_RTD*O94+Pts_R2*P94+Pts_Res*Q94+Pts_ReY*R94+Pts_ReTD*S94+Pts_Re2*T94+Pts_FL*U94+Pts_FTD*V94</f>
        <v>11.5</v>
      </c>
      <c r="D94" s="7" t="s">
        <v>278</v>
      </c>
      <c r="E94" s="10" t="s">
        <v>359</v>
      </c>
      <c r="F94" s="9">
        <v>8.0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0.0</v>
      </c>
      <c r="N94" s="7">
        <v>0.0</v>
      </c>
      <c r="O94" s="7">
        <v>0.0</v>
      </c>
      <c r="P94" s="11">
        <v>0.0</v>
      </c>
      <c r="Q94" s="10">
        <v>6.0</v>
      </c>
      <c r="R94" s="7">
        <v>85.0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Parris Campbell</v>
      </c>
      <c r="B95" s="7" t="str">
        <f>IFERROR(__xludf.DUMMYFUNCTION("INDEX(IFNA(REGEXEXTRACT(D95, ""([^ ]+)$"")))"),"PHI")</f>
        <v>PHI</v>
      </c>
      <c r="C95" s="7">
        <f>Pts_PA*G95+Pts_PC*H95+Pts_PY*I95+Pts_PTD*J95+Pts_PI*K95+Pts_P2*L95+Pts_RA*M95+Pts_RY*N95+Pts_RTD*O95+Pts_R2*P95+Pts_Res*Q95+Pts_ReY*R95+Pts_ReTD*S95+Pts_Re2*T95+Pts_FL*U95+Pts_FTD*V95</f>
        <v>9.7</v>
      </c>
      <c r="D95" s="7" t="s">
        <v>438</v>
      </c>
      <c r="E95" s="10" t="s">
        <v>31</v>
      </c>
      <c r="F95" s="9">
        <v>7.0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0.0</v>
      </c>
      <c r="N95" s="7">
        <v>0.0</v>
      </c>
      <c r="O95" s="7">
        <v>0.0</v>
      </c>
      <c r="P95" s="11">
        <v>0.0</v>
      </c>
      <c r="Q95" s="10">
        <v>4.0</v>
      </c>
      <c r="R95" s="7">
        <v>17.0</v>
      </c>
      <c r="S95" s="7">
        <v>1.0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Derek Carr</v>
      </c>
      <c r="B96" s="7" t="str">
        <f>IFERROR(__xludf.DUMMYFUNCTION("INDEX(IFNA(REGEXEXTRACT(D96, ""([^ ]+)$"")))"),"NO")</f>
        <v>NO</v>
      </c>
      <c r="C96" s="7">
        <f>Pts_PA*G96+Pts_PC*H96+Pts_PY*I96+Pts_PTD*J96+Pts_PI*K96+Pts_P2*L96+Pts_RA*M96+Pts_RY*N96+Pts_RTD*O96+Pts_R2*P96+Pts_Res*Q96+Pts_ReY*R96+Pts_ReTD*S96+Pts_Re2*T96+Pts_FL*U96+Pts_FTD*V96</f>
        <v>8.06</v>
      </c>
      <c r="D96" s="7" t="s">
        <v>28</v>
      </c>
      <c r="E96" s="10" t="s">
        <v>96</v>
      </c>
      <c r="F96" s="9">
        <v>7.0</v>
      </c>
      <c r="G96" s="10">
        <v>36.0</v>
      </c>
      <c r="H96" s="7">
        <v>28.0</v>
      </c>
      <c r="I96" s="7">
        <v>239.0</v>
      </c>
      <c r="J96" s="7">
        <v>0.0</v>
      </c>
      <c r="K96" s="7">
        <v>1.0</v>
      </c>
      <c r="L96" s="11">
        <v>0.0</v>
      </c>
      <c r="M96" s="10">
        <v>3.0</v>
      </c>
      <c r="N96" s="7">
        <v>5.0</v>
      </c>
      <c r="O96" s="7">
        <v>0.0</v>
      </c>
      <c r="P96" s="11">
        <v>0.0</v>
      </c>
      <c r="Q96" s="10">
        <v>0.0</v>
      </c>
      <c r="R96" s="7">
        <v>0.0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Kirk Cousins</v>
      </c>
      <c r="B97" s="7" t="str">
        <f>IFERROR(__xludf.DUMMYFUNCTION("INDEX(IFNA(REGEXEXTRACT(D97, ""([^ ]+)$"")))"),"ATL")</f>
        <v>ATL</v>
      </c>
      <c r="C97" s="7">
        <f>Pts_PA*G97+Pts_PC*H97+Pts_PY*I97+Pts_PTD*J97+Pts_PI*K97+Pts_P2*L97+Pts_RA*M97+Pts_RY*N97+Pts_RTD*O97+Pts_R2*P97+Pts_Res*Q97+Pts_ReY*R97+Pts_ReTD*S97+Pts_Re2*T97+Pts_FL*U97+Pts_FTD*V97</f>
        <v>7.52</v>
      </c>
      <c r="D97" s="7" t="s">
        <v>130</v>
      </c>
      <c r="E97" s="10" t="s">
        <v>350</v>
      </c>
      <c r="F97" s="9">
        <v>7.0</v>
      </c>
      <c r="G97" s="10">
        <v>35.0</v>
      </c>
      <c r="H97" s="7">
        <v>21.0</v>
      </c>
      <c r="I97" s="7">
        <v>238.0</v>
      </c>
      <c r="J97" s="7">
        <v>0.0</v>
      </c>
      <c r="K97" s="7">
        <v>1.0</v>
      </c>
      <c r="L97" s="11">
        <v>0.0</v>
      </c>
      <c r="M97" s="10">
        <v>0.0</v>
      </c>
      <c r="N97" s="7">
        <v>0.0</v>
      </c>
      <c r="O97" s="7">
        <v>0.0</v>
      </c>
      <c r="P97" s="11">
        <v>0.0</v>
      </c>
      <c r="Q97" s="10">
        <v>0.0</v>
      </c>
      <c r="R97" s="7">
        <v>0.0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Jerome Ford</v>
      </c>
      <c r="B98" s="7" t="str">
        <f>IFERROR(__xludf.DUMMYFUNCTION("INDEX(IFNA(REGEXEXTRACT(D98, ""([^ ]+)$"")))"),"CLE")</f>
        <v>CLE</v>
      </c>
      <c r="C98" s="7">
        <f>Pts_PA*G98+Pts_PC*H98+Pts_PY*I98+Pts_PTD*J98+Pts_PI*K98+Pts_P2*L98+Pts_RA*M98+Pts_RY*N98+Pts_RTD*O98+Pts_R2*P98+Pts_Res*Q98+Pts_ReY*R98+Pts_ReTD*S98+Pts_Re2*T98+Pts_FL*U98+Pts_FTD*V98</f>
        <v>12</v>
      </c>
      <c r="D98" s="7" t="s">
        <v>88</v>
      </c>
      <c r="E98" s="10" t="s">
        <v>420</v>
      </c>
      <c r="F98" s="9">
        <v>7.0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10.0</v>
      </c>
      <c r="N98" s="7">
        <v>58.0</v>
      </c>
      <c r="O98" s="7">
        <v>0.0</v>
      </c>
      <c r="P98" s="11">
        <v>0.0</v>
      </c>
      <c r="Q98" s="10">
        <v>7.0</v>
      </c>
      <c r="R98" s="7">
        <v>27.0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Antonio Gibson</v>
      </c>
      <c r="B99" s="7" t="str">
        <f>IFERROR(__xludf.DUMMYFUNCTION("INDEX(IFNA(REGEXEXTRACT(D99, ""([^ ]+)$"")))"),"NE")</f>
        <v>NE</v>
      </c>
      <c r="C99" s="7">
        <f>Pts_PA*G99+Pts_PC*H99+Pts_PY*I99+Pts_PTD*J99+Pts_PI*K99+Pts_P2*L99+Pts_RA*M99+Pts_RY*N99+Pts_RTD*O99+Pts_R2*P99+Pts_Res*Q99+Pts_ReY*R99+Pts_ReTD*S99+Pts_Re2*T99+Pts_FL*U99+Pts_FTD*V99</f>
        <v>9.4</v>
      </c>
      <c r="D99" s="7" t="s">
        <v>243</v>
      </c>
      <c r="E99" s="10" t="s">
        <v>39</v>
      </c>
      <c r="F99" s="9">
        <v>7.0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6.0</v>
      </c>
      <c r="N99" s="7">
        <v>12.0</v>
      </c>
      <c r="O99" s="7">
        <v>0.0</v>
      </c>
      <c r="P99" s="11">
        <v>0.0</v>
      </c>
      <c r="Q99" s="10">
        <v>3.0</v>
      </c>
      <c r="R99" s="7">
        <v>67.0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Austin Hooper</v>
      </c>
      <c r="B100" s="7" t="str">
        <f>IFERROR(__xludf.DUMMYFUNCTION("INDEX(IFNA(REGEXEXTRACT(D100, ""([^ ]+)$"")))"),"NE")</f>
        <v>NE</v>
      </c>
      <c r="C100" s="7">
        <f>Pts_PA*G100+Pts_PC*H100+Pts_PY*I100+Pts_PTD*J100+Pts_PI*K100+Pts_P2*L100+Pts_RA*M100+Pts_RY*N100+Pts_RTD*O100+Pts_R2*P100+Pts_Res*Q100+Pts_ReY*R100+Pts_ReTD*S100+Pts_Re2*T100+Pts_FL*U100+Pts_FTD*V100</f>
        <v>8.3</v>
      </c>
      <c r="D100" s="7" t="s">
        <v>190</v>
      </c>
      <c r="E100" s="10" t="s">
        <v>39</v>
      </c>
      <c r="F100" s="9">
        <v>7.0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0.0</v>
      </c>
      <c r="N100" s="7">
        <v>0.0</v>
      </c>
      <c r="O100" s="7">
        <v>0.0</v>
      </c>
      <c r="P100" s="11">
        <v>0.0</v>
      </c>
      <c r="Q100" s="10">
        <v>2.0</v>
      </c>
      <c r="R100" s="7">
        <v>13.0</v>
      </c>
      <c r="S100" s="7">
        <v>1.0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Kareem Hunt</v>
      </c>
      <c r="B101" s="7" t="str">
        <f>IFERROR(__xludf.DUMMYFUNCTION("INDEX(IFNA(REGEXEXTRACT(D101, ""([^ ]+)$"")))"),"KC")</f>
        <v>KC</v>
      </c>
      <c r="C101" s="7">
        <f>Pts_PA*G101+Pts_PC*H101+Pts_PY*I101+Pts_PTD*J101+Pts_PI*K101+Pts_P2*L101+Pts_RA*M101+Pts_RY*N101+Pts_RTD*O101+Pts_R2*P101+Pts_Res*Q101+Pts_ReY*R101+Pts_ReTD*S101+Pts_Re2*T101+Pts_FL*U101+Pts_FTD*V101</f>
        <v>9.5</v>
      </c>
      <c r="D101" s="7" t="s">
        <v>466</v>
      </c>
      <c r="E101" s="10" t="s">
        <v>82</v>
      </c>
      <c r="F101" s="9">
        <v>7.0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14.0</v>
      </c>
      <c r="N101" s="7">
        <v>69.0</v>
      </c>
      <c r="O101" s="7">
        <v>0.0</v>
      </c>
      <c r="P101" s="11">
        <v>0.0</v>
      </c>
      <c r="Q101" s="10">
        <v>2.0</v>
      </c>
      <c r="R101" s="7">
        <v>16.0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Josh Jacobs</v>
      </c>
      <c r="B102" s="7" t="str">
        <f>IFERROR(__xludf.DUMMYFUNCTION("INDEX(IFNA(REGEXEXTRACT(D102, ""([^ ]+)$"")))"),"GB")</f>
        <v>GB</v>
      </c>
      <c r="C102" s="7">
        <f>Pts_PA*G102+Pts_PC*H102+Pts_PY*I102+Pts_PTD*J102+Pts_PI*K102+Pts_P2*L102+Pts_RA*M102+Pts_RY*N102+Pts_RTD*O102+Pts_R2*P102+Pts_Res*Q102+Pts_ReY*R102+Pts_ReTD*S102+Pts_Re2*T102+Pts_FL*U102+Pts_FTD*V102</f>
        <v>9.8</v>
      </c>
      <c r="D102" s="7" t="s">
        <v>109</v>
      </c>
      <c r="E102" s="10" t="s">
        <v>155</v>
      </c>
      <c r="F102" s="9">
        <v>7.0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9.0</v>
      </c>
      <c r="N102" s="7">
        <v>51.0</v>
      </c>
      <c r="O102" s="7">
        <v>0.0</v>
      </c>
      <c r="P102" s="11">
        <v>0.0</v>
      </c>
      <c r="Q102" s="10">
        <v>4.0</v>
      </c>
      <c r="R102" s="7">
        <v>27.0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Jerry Jeudy</v>
      </c>
      <c r="B103" s="7" t="str">
        <f>IFERROR(__xludf.DUMMYFUNCTION("INDEX(IFNA(REGEXEXTRACT(D103, ""([^ ]+)$"")))"),"CLE")</f>
        <v>CLE</v>
      </c>
      <c r="C103" s="7">
        <f>Pts_PA*G103+Pts_PC*H103+Pts_PY*I103+Pts_PTD*J103+Pts_PI*K103+Pts_P2*L103+Pts_RA*M103+Pts_RY*N103+Pts_RTD*O103+Pts_R2*P103+Pts_Res*Q103+Pts_ReY*R103+Pts_ReTD*S103+Pts_Re2*T103+Pts_FL*U103+Pts_FTD*V103</f>
        <v>10.2</v>
      </c>
      <c r="D103" s="7" t="s">
        <v>132</v>
      </c>
      <c r="E103" s="10" t="s">
        <v>420</v>
      </c>
      <c r="F103" s="9">
        <v>7.0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6.0</v>
      </c>
      <c r="R103" s="7">
        <v>72.0</v>
      </c>
      <c r="S103" s="7">
        <v>0.0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Andrew Ogletree</v>
      </c>
      <c r="B104" s="7" t="str">
        <f>IFERROR(__xludf.DUMMYFUNCTION("INDEX(IFNA(REGEXEXTRACT(D104, ""([^ ]+)$"")))"),"IND")</f>
        <v>IND</v>
      </c>
      <c r="C104" s="7">
        <f>Pts_PA*G104+Pts_PC*H104+Pts_PY*I104+Pts_PTD*J104+Pts_PI*K104+Pts_P2*L104+Pts_RA*M104+Pts_RY*N104+Pts_RTD*O104+Pts_R2*P104+Pts_Res*Q104+Pts_ReY*R104+Pts_ReTD*S104+Pts_Re2*T104+Pts_FL*U104+Pts_FTD*V104</f>
        <v>8</v>
      </c>
      <c r="D104" s="7" t="s">
        <v>390</v>
      </c>
      <c r="E104" s="10" t="s">
        <v>116</v>
      </c>
      <c r="F104" s="9">
        <v>7.0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1.0</v>
      </c>
      <c r="R104" s="7">
        <v>15.0</v>
      </c>
      <c r="S104" s="7">
        <v>1.0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Josh Oliver</v>
      </c>
      <c r="B105" s="7" t="str">
        <f>IFERROR(__xludf.DUMMYFUNCTION("INDEX(IFNA(REGEXEXTRACT(D105, ""([^ ]+)$"")))"),"MIN")</f>
        <v>MIN</v>
      </c>
      <c r="C105" s="7">
        <f>Pts_PA*G105+Pts_PC*H105+Pts_PY*I105+Pts_PTD*J105+Pts_PI*K105+Pts_P2*L105+Pts_RA*M105+Pts_RY*N105+Pts_RTD*O105+Pts_R2*P105+Pts_Res*Q105+Pts_ReY*R105+Pts_ReTD*S105+Pts_Re2*T105+Pts_FL*U105+Pts_FTD*V105</f>
        <v>8</v>
      </c>
      <c r="D105" s="7" t="s">
        <v>220</v>
      </c>
      <c r="E105" s="10" t="s">
        <v>355</v>
      </c>
      <c r="F105" s="9">
        <v>7.0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0.0</v>
      </c>
      <c r="N105" s="7">
        <v>0.0</v>
      </c>
      <c r="O105" s="7">
        <v>0.0</v>
      </c>
      <c r="P105" s="11">
        <v>0.0</v>
      </c>
      <c r="Q105" s="10">
        <v>2.0</v>
      </c>
      <c r="R105" s="7">
        <v>10.0</v>
      </c>
      <c r="S105" s="7">
        <v>1.0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Samaje Perine</v>
      </c>
      <c r="B106" s="7" t="str">
        <f>IFERROR(__xludf.DUMMYFUNCTION("INDEX(IFNA(REGEXEXTRACT(D106, ""([^ ]+)$"")))"),"KC")</f>
        <v>KC</v>
      </c>
      <c r="C106" s="7">
        <f>Pts_PA*G106+Pts_PC*H106+Pts_PY*I106+Pts_PTD*J106+Pts_PI*K106+Pts_P2*L106+Pts_RA*M106+Pts_RY*N106+Pts_RTD*O106+Pts_R2*P106+Pts_Res*Q106+Pts_ReY*R106+Pts_ReTD*S106+Pts_Re2*T106+Pts_FL*U106+Pts_FTD*V106</f>
        <v>7.4</v>
      </c>
      <c r="D106" s="7" t="s">
        <v>266</v>
      </c>
      <c r="E106" s="10" t="s">
        <v>82</v>
      </c>
      <c r="F106" s="9">
        <v>7.0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5.0</v>
      </c>
      <c r="N106" s="7">
        <v>14.0</v>
      </c>
      <c r="O106" s="7">
        <v>1.0</v>
      </c>
      <c r="P106" s="11">
        <v>0.0</v>
      </c>
      <c r="Q106" s="10">
        <v>0.0</v>
      </c>
      <c r="R106" s="7">
        <v>0.0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Wan'Dale Robinson</v>
      </c>
      <c r="B107" s="7" t="str">
        <f>IFERROR(__xludf.DUMMYFUNCTION("INDEX(IFNA(REGEXEXTRACT(D107, ""([^ ]+)$"")))"),"NYG")</f>
        <v>NYG</v>
      </c>
      <c r="C107" s="7">
        <f>Pts_PA*G107+Pts_PC*H107+Pts_PY*I107+Pts_PTD*J107+Pts_PI*K107+Pts_P2*L107+Pts_RA*M107+Pts_RY*N107+Pts_RTD*O107+Pts_R2*P107+Pts_Res*Q107+Pts_ReY*R107+Pts_ReTD*S107+Pts_Re2*T107+Pts_FL*U107+Pts_FTD*V107</f>
        <v>12.6</v>
      </c>
      <c r="D107" s="7" t="s">
        <v>169</v>
      </c>
      <c r="E107" s="10" t="s">
        <v>89</v>
      </c>
      <c r="F107" s="9">
        <v>7.0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0.0</v>
      </c>
      <c r="N107" s="7">
        <v>0.0</v>
      </c>
      <c r="O107" s="7">
        <v>0.0</v>
      </c>
      <c r="P107" s="11">
        <v>0.0</v>
      </c>
      <c r="Q107" s="10">
        <v>11.0</v>
      </c>
      <c r="R107" s="7">
        <v>71.0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D.J. Turner</v>
      </c>
      <c r="B108" s="7" t="str">
        <f>IFERROR(__xludf.DUMMYFUNCTION("INDEX(IFNA(REGEXEXTRACT(D108, ""([^ ]+)$"")))"),"LV")</f>
        <v>LV</v>
      </c>
      <c r="C108" s="7">
        <f>Pts_PA*G108+Pts_PC*H108+Pts_PY*I108+Pts_PTD*J108+Pts_PI*K108+Pts_P2*L108+Pts_RA*M108+Pts_RY*N108+Pts_RTD*O108+Pts_R2*P108+Pts_Res*Q108+Pts_ReY*R108+Pts_ReTD*S108+Pts_Re2*T108+Pts_FL*U108+Pts_FTD*V108</f>
        <v>7.8</v>
      </c>
      <c r="D108" s="7" t="s">
        <v>329</v>
      </c>
      <c r="E108" s="10" t="s">
        <v>357</v>
      </c>
      <c r="F108" s="9">
        <v>7.0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1.0</v>
      </c>
      <c r="N108" s="7">
        <v>18.0</v>
      </c>
      <c r="O108" s="7">
        <v>1.0</v>
      </c>
      <c r="P108" s="11">
        <v>0.0</v>
      </c>
      <c r="Q108" s="10">
        <v>0.0</v>
      </c>
      <c r="R108" s="7">
        <v>0.0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Rachaad White</v>
      </c>
      <c r="B109" s="7" t="str">
        <f>IFERROR(__xludf.DUMMYFUNCTION("INDEX(IFNA(REGEXEXTRACT(D109, ""([^ ]+)$"")))"),"TB")</f>
        <v>TB</v>
      </c>
      <c r="C109" s="7">
        <f>Pts_PA*G109+Pts_PC*H109+Pts_PY*I109+Pts_PTD*J109+Pts_PI*K109+Pts_P2*L109+Pts_RA*M109+Pts_RY*N109+Pts_RTD*O109+Pts_R2*P109+Pts_Res*Q109+Pts_ReY*R109+Pts_ReTD*S109+Pts_Re2*T109+Pts_FL*U109+Pts_FTD*V109</f>
        <v>9.4</v>
      </c>
      <c r="D109" s="7" t="s">
        <v>122</v>
      </c>
      <c r="E109" s="10" t="s">
        <v>423</v>
      </c>
      <c r="F109" s="9">
        <v>7.0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10.0</v>
      </c>
      <c r="N109" s="7">
        <v>49.0</v>
      </c>
      <c r="O109" s="7">
        <v>0.0</v>
      </c>
      <c r="P109" s="11">
        <v>0.0</v>
      </c>
      <c r="Q109" s="10">
        <v>2.0</v>
      </c>
      <c r="R109" s="7">
        <v>35.0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Blake Whiteheart</v>
      </c>
      <c r="B110" s="7" t="str">
        <f>IFERROR(__xludf.DUMMYFUNCTION("INDEX(IFNA(REGEXEXTRACT(D110, ""([^ ]+)$"")))"),"CLE")</f>
        <v>CLE</v>
      </c>
      <c r="C110" s="7">
        <f>Pts_PA*G110+Pts_PC*H110+Pts_PY*I110+Pts_PTD*J110+Pts_PI*K110+Pts_P2*L110+Pts_RA*M110+Pts_RY*N110+Pts_RTD*O110+Pts_R2*P110+Pts_Res*Q110+Pts_ReY*R110+Pts_ReTD*S110+Pts_Re2*T110+Pts_FL*U110+Pts_FTD*V110</f>
        <v>8.8</v>
      </c>
      <c r="D110" s="7" t="s">
        <v>467</v>
      </c>
      <c r="E110" s="10" t="s">
        <v>420</v>
      </c>
      <c r="F110" s="9">
        <v>7.0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0.0</v>
      </c>
      <c r="N110" s="7">
        <v>0.0</v>
      </c>
      <c r="O110" s="7">
        <v>0.0</v>
      </c>
      <c r="P110" s="11">
        <v>0.0</v>
      </c>
      <c r="Q110" s="10">
        <v>3.0</v>
      </c>
      <c r="R110" s="7">
        <v>13.0</v>
      </c>
      <c r="S110" s="7">
        <v>1.0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Javonte Williams</v>
      </c>
      <c r="B111" s="7" t="str">
        <f>IFERROR(__xludf.DUMMYFUNCTION("INDEX(IFNA(REGEXEXTRACT(D111, ""([^ ]+)$"")))"),"DEN")</f>
        <v>DEN</v>
      </c>
      <c r="C111" s="7">
        <f>Pts_PA*G111+Pts_PC*H111+Pts_PY*I111+Pts_PTD*J111+Pts_PI*K111+Pts_P2*L111+Pts_RA*M111+Pts_RY*N111+Pts_RTD*O111+Pts_R2*P111+Pts_Res*Q111+Pts_ReY*R111+Pts_ReTD*S111+Pts_Re2*T111+Pts_FL*U111+Pts_FTD*V111</f>
        <v>9</v>
      </c>
      <c r="D111" s="7" t="s">
        <v>227</v>
      </c>
      <c r="E111" s="10" t="s">
        <v>428</v>
      </c>
      <c r="F111" s="9">
        <v>7.0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16.0</v>
      </c>
      <c r="N111" s="7">
        <v>77.0</v>
      </c>
      <c r="O111" s="7">
        <v>0.0</v>
      </c>
      <c r="P111" s="11">
        <v>0.0</v>
      </c>
      <c r="Q111" s="10">
        <v>2.0</v>
      </c>
      <c r="R111" s="7">
        <v>3.0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J.K. Dobbins</v>
      </c>
      <c r="B112" s="7" t="str">
        <f>IFERROR(__xludf.DUMMYFUNCTION("INDEX(IFNA(REGEXEXTRACT(D112, ""([^ ]+)$"")))"),"LAC")</f>
        <v>LAC</v>
      </c>
      <c r="C112" s="7">
        <f>Pts_PA*G112+Pts_PC*H112+Pts_PY*I112+Pts_PTD*J112+Pts_PI*K112+Pts_P2*L112+Pts_RA*M112+Pts_RY*N112+Pts_RTD*O112+Pts_R2*P112+Pts_Res*Q112+Pts_ReY*R112+Pts_ReTD*S112+Pts_Re2*T112+Pts_FL*U112+Pts_FTD*V112</f>
        <v>7.7</v>
      </c>
      <c r="D112" s="7" t="s">
        <v>45</v>
      </c>
      <c r="E112" s="10" t="s">
        <v>424</v>
      </c>
      <c r="F112" s="9">
        <v>6.0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14.0</v>
      </c>
      <c r="N112" s="7">
        <v>32.0</v>
      </c>
      <c r="O112" s="7">
        <v>0.0</v>
      </c>
      <c r="P112" s="11">
        <v>0.0</v>
      </c>
      <c r="Q112" s="10">
        <v>3.0</v>
      </c>
      <c r="R112" s="7">
        <v>30.0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Travis Etienne</v>
      </c>
      <c r="B113" s="7" t="str">
        <f>IFERROR(__xludf.DUMMYFUNCTION("INDEX(IFNA(REGEXEXTRACT(D113, ""([^ ]+)$"")))"),"JAX")</f>
        <v>JAX</v>
      </c>
      <c r="C113" s="7">
        <f>Pts_PA*G113+Pts_PC*H113+Pts_PY*I113+Pts_PTD*J113+Pts_PI*K113+Pts_P2*L113+Pts_RA*M113+Pts_RY*N113+Pts_RTD*O113+Pts_R2*P113+Pts_Res*Q113+Pts_ReY*R113+Pts_ReTD*S113+Pts_Re2*T113+Pts_FL*U113+Pts_FTD*V113</f>
        <v>6.5</v>
      </c>
      <c r="D113" s="7" t="s">
        <v>107</v>
      </c>
      <c r="E113" s="10" t="s">
        <v>362</v>
      </c>
      <c r="F113" s="9">
        <v>6.0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11.0</v>
      </c>
      <c r="N113" s="7">
        <v>50.0</v>
      </c>
      <c r="O113" s="7">
        <v>0.0</v>
      </c>
      <c r="P113" s="11">
        <v>0.0</v>
      </c>
      <c r="Q113" s="10">
        <v>1.0</v>
      </c>
      <c r="R113" s="7">
        <v>10.0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Chris Godwin</v>
      </c>
      <c r="B114" s="7" t="str">
        <f>IFERROR(__xludf.DUMMYFUNCTION("INDEX(IFNA(REGEXEXTRACT(D114, ""([^ ]+)$"")))"),"TB")</f>
        <v>TB</v>
      </c>
      <c r="C114" s="7">
        <f>Pts_PA*G114+Pts_PC*H114+Pts_PY*I114+Pts_PTD*J114+Pts_PI*K114+Pts_P2*L114+Pts_RA*M114+Pts_RY*N114+Pts_RTD*O114+Pts_R2*P114+Pts_Res*Q114+Pts_ReY*R114+Pts_ReTD*S114+Pts_Re2*T114+Pts_FL*U114+Pts_FTD*V114</f>
        <v>9.9</v>
      </c>
      <c r="D114" s="7" t="s">
        <v>77</v>
      </c>
      <c r="E114" s="10" t="s">
        <v>423</v>
      </c>
      <c r="F114" s="9">
        <v>6.0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0.0</v>
      </c>
      <c r="N114" s="7">
        <v>0.0</v>
      </c>
      <c r="O114" s="7">
        <v>0.0</v>
      </c>
      <c r="P114" s="11">
        <v>0.0</v>
      </c>
      <c r="Q114" s="10">
        <v>6.0</v>
      </c>
      <c r="R114" s="7">
        <v>69.0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Dallas Goedert</v>
      </c>
      <c r="B115" s="7" t="str">
        <f>IFERROR(__xludf.DUMMYFUNCTION("INDEX(IFNA(REGEXEXTRACT(D115, ""([^ ]+)$"")))"),"PHI")</f>
        <v>PHI</v>
      </c>
      <c r="C115" s="7">
        <f>Pts_PA*G115+Pts_PC*H115+Pts_PY*I115+Pts_PTD*J115+Pts_PI*K115+Pts_P2*L115+Pts_RA*M115+Pts_RY*N115+Pts_RTD*O115+Pts_R2*P115+Pts_Res*Q115+Pts_ReY*R115+Pts_ReTD*S115+Pts_Re2*T115+Pts_FL*U115+Pts_FTD*V115</f>
        <v>9.7</v>
      </c>
      <c r="D115" s="7" t="s">
        <v>187</v>
      </c>
      <c r="E115" s="10" t="s">
        <v>31</v>
      </c>
      <c r="F115" s="9">
        <v>6.0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0.0</v>
      </c>
      <c r="N115" s="7">
        <v>0.0</v>
      </c>
      <c r="O115" s="7">
        <v>0.0</v>
      </c>
      <c r="P115" s="11">
        <v>0.0</v>
      </c>
      <c r="Q115" s="10">
        <v>7.0</v>
      </c>
      <c r="R115" s="7">
        <v>62.0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Najee Harris</v>
      </c>
      <c r="B116" s="7" t="str">
        <f>IFERROR(__xludf.DUMMYFUNCTION("INDEX(IFNA(REGEXEXTRACT(D116, ""([^ ]+)$"")))"),"PIT")</f>
        <v>PIT</v>
      </c>
      <c r="C116" s="7">
        <f>Pts_PA*G116+Pts_PC*H116+Pts_PY*I116+Pts_PTD*J116+Pts_PI*K116+Pts_P2*L116+Pts_RA*M116+Pts_RY*N116+Pts_RTD*O116+Pts_R2*P116+Pts_Res*Q116+Pts_ReY*R116+Pts_ReTD*S116+Pts_Re2*T116+Pts_FL*U116+Pts_FTD*V116</f>
        <v>8.8</v>
      </c>
      <c r="D116" s="7" t="s">
        <v>142</v>
      </c>
      <c r="E116" s="10" t="s">
        <v>35</v>
      </c>
      <c r="F116" s="9">
        <v>6.0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13.0</v>
      </c>
      <c r="N116" s="7">
        <v>19.0</v>
      </c>
      <c r="O116" s="7">
        <v>0.0</v>
      </c>
      <c r="P116" s="11">
        <v>0.0</v>
      </c>
      <c r="Q116" s="10">
        <v>3.0</v>
      </c>
      <c r="R116" s="7">
        <v>54.0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Tee Higgins</v>
      </c>
      <c r="B117" s="7" t="str">
        <f>IFERROR(__xludf.DUMMYFUNCTION("INDEX(IFNA(REGEXEXTRACT(D117, ""([^ ]+)$"")))"),"CIN")</f>
        <v>CIN</v>
      </c>
      <c r="C117" s="7">
        <f>Pts_PA*G117+Pts_PC*H117+Pts_PY*I117+Pts_PTD*J117+Pts_PI*K117+Pts_P2*L117+Pts_RA*M117+Pts_RY*N117+Pts_RTD*O117+Pts_R2*P117+Pts_Res*Q117+Pts_ReY*R117+Pts_ReTD*S117+Pts_Re2*T117+Pts_FL*U117+Pts_FTD*V117</f>
        <v>9</v>
      </c>
      <c r="D117" s="7" t="s">
        <v>432</v>
      </c>
      <c r="E117" s="10" t="s">
        <v>344</v>
      </c>
      <c r="F117" s="9">
        <v>6.0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6.0</v>
      </c>
      <c r="R117" s="7">
        <v>60.0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Ty Johnson</v>
      </c>
      <c r="B118" s="7" t="str">
        <f>IFERROR(__xludf.DUMMYFUNCTION("INDEX(IFNA(REGEXEXTRACT(D118, ""([^ ]+)$"")))"),"BUF")</f>
        <v>BUF</v>
      </c>
      <c r="C118" s="7">
        <f>Pts_PA*G118+Pts_PC*H118+Pts_PY*I118+Pts_PTD*J118+Pts_PI*K118+Pts_P2*L118+Pts_RA*M118+Pts_RY*N118+Pts_RTD*O118+Pts_R2*P118+Pts_Res*Q118+Pts_ReY*R118+Pts_ReTD*S118+Pts_Re2*T118+Pts_FL*U118+Pts_FTD*V118</f>
        <v>6.3</v>
      </c>
      <c r="D118" s="7" t="s">
        <v>309</v>
      </c>
      <c r="E118" s="10" t="s">
        <v>347</v>
      </c>
      <c r="F118" s="9">
        <v>6.0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1.0</v>
      </c>
      <c r="N118" s="7">
        <v>3.0</v>
      </c>
      <c r="O118" s="7">
        <v>1.0</v>
      </c>
      <c r="P118" s="11">
        <v>0.0</v>
      </c>
      <c r="Q118" s="10">
        <v>0.0</v>
      </c>
      <c r="R118" s="7">
        <v>0.0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Tyler Lockett</v>
      </c>
      <c r="B119" s="7" t="str">
        <f>IFERROR(__xludf.DUMMYFUNCTION("INDEX(IFNA(REGEXEXTRACT(D119, ""([^ ]+)$"")))"),"SEA")</f>
        <v>SEA</v>
      </c>
      <c r="C119" s="7">
        <f>Pts_PA*G119+Pts_PC*H119+Pts_PY*I119+Pts_PTD*J119+Pts_PI*K119+Pts_P2*L119+Pts_RA*M119+Pts_RY*N119+Pts_RTD*O119+Pts_R2*P119+Pts_Res*Q119+Pts_ReY*R119+Pts_ReTD*S119+Pts_Re2*T119+Pts_FL*U119+Pts_FTD*V119</f>
        <v>8.6</v>
      </c>
      <c r="D119" s="7" t="s">
        <v>145</v>
      </c>
      <c r="E119" s="10" t="s">
        <v>56</v>
      </c>
      <c r="F119" s="9">
        <v>6.0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0.0</v>
      </c>
      <c r="N119" s="7">
        <v>0.0</v>
      </c>
      <c r="O119" s="7">
        <v>0.0</v>
      </c>
      <c r="P119" s="11">
        <v>0.0</v>
      </c>
      <c r="Q119" s="10">
        <v>5.0</v>
      </c>
      <c r="R119" s="7">
        <v>61.0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Drake London</v>
      </c>
      <c r="B120" s="7" t="str">
        <f>IFERROR(__xludf.DUMMYFUNCTION("INDEX(IFNA(REGEXEXTRACT(D120, ""([^ ]+)$"")))"),"ATL")</f>
        <v>ATL</v>
      </c>
      <c r="C120" s="7">
        <f>Pts_PA*G120+Pts_PC*H120+Pts_PY*I120+Pts_PTD*J120+Pts_PI*K120+Pts_P2*L120+Pts_RA*M120+Pts_RY*N120+Pts_RTD*O120+Pts_R2*P120+Pts_Res*Q120+Pts_ReY*R120+Pts_ReTD*S120+Pts_Re2*T120+Pts_FL*U120+Pts_FTD*V120</f>
        <v>9.4</v>
      </c>
      <c r="D120" s="7" t="s">
        <v>251</v>
      </c>
      <c r="E120" s="10" t="s">
        <v>350</v>
      </c>
      <c r="F120" s="9">
        <v>6.0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6.0</v>
      </c>
      <c r="R120" s="7">
        <v>64.0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Alexander Mattison</v>
      </c>
      <c r="B121" s="7" t="str">
        <f>IFERROR(__xludf.DUMMYFUNCTION("INDEX(IFNA(REGEXEXTRACT(D121, ""([^ ]+)$"")))"),"LV")</f>
        <v>LV</v>
      </c>
      <c r="C121" s="7">
        <f>Pts_PA*G121+Pts_PC*H121+Pts_PY*I121+Pts_PTD*J121+Pts_PI*K121+Pts_P2*L121+Pts_RA*M121+Pts_RY*N121+Pts_RTD*O121+Pts_R2*P121+Pts_Res*Q121+Pts_ReY*R121+Pts_ReTD*S121+Pts_Re2*T121+Pts_FL*U121+Pts_FTD*V121</f>
        <v>6</v>
      </c>
      <c r="D121" s="7" t="s">
        <v>99</v>
      </c>
      <c r="E121" s="10" t="s">
        <v>357</v>
      </c>
      <c r="F121" s="9">
        <v>6.0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5.0</v>
      </c>
      <c r="N121" s="7">
        <v>60.0</v>
      </c>
      <c r="O121" s="7">
        <v>0.0</v>
      </c>
      <c r="P121" s="11">
        <v>0.0</v>
      </c>
      <c r="Q121" s="10">
        <v>0.0</v>
      </c>
      <c r="R121" s="7">
        <v>0.0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Patrick Ricard</v>
      </c>
      <c r="B122" s="7" t="str">
        <f>IFERROR(__xludf.DUMMYFUNCTION("INDEX(IFNA(REGEXEXTRACT(D122, ""([^ ]+)$"")))"),"BAL")</f>
        <v>BAL</v>
      </c>
      <c r="C122" s="7">
        <f>Pts_PA*G122+Pts_PC*H122+Pts_PY*I122+Pts_PTD*J122+Pts_PI*K122+Pts_P2*L122+Pts_RA*M122+Pts_RY*N122+Pts_RTD*O122+Pts_R2*P122+Pts_Res*Q122+Pts_ReY*R122+Pts_ReTD*S122+Pts_Re2*T122+Pts_FL*U122+Pts_FTD*V122</f>
        <v>6</v>
      </c>
      <c r="D122" s="7" t="s">
        <v>468</v>
      </c>
      <c r="E122" s="10" t="s">
        <v>342</v>
      </c>
      <c r="F122" s="9">
        <v>6.0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0.0</v>
      </c>
      <c r="R122" s="7">
        <v>0.0</v>
      </c>
      <c r="S122" s="7">
        <v>0.0</v>
      </c>
      <c r="T122" s="11">
        <v>0.0</v>
      </c>
      <c r="U122" s="10">
        <v>0.0</v>
      </c>
      <c r="V122" s="11">
        <v>1.0</v>
      </c>
    </row>
    <row r="123">
      <c r="A123" s="7" t="str">
        <f t="shared" si="1"/>
        <v>Bijan Robinson</v>
      </c>
      <c r="B123" s="7" t="str">
        <f>IFERROR(__xludf.DUMMYFUNCTION("INDEX(IFNA(REGEXEXTRACT(D123, ""([^ ]+)$"")))"),"ATL")</f>
        <v>ATL</v>
      </c>
      <c r="C123" s="7">
        <f>Pts_PA*G123+Pts_PC*H123+Pts_PY*I123+Pts_PTD*J123+Pts_PI*K123+Pts_P2*L123+Pts_RA*M123+Pts_RY*N123+Pts_RTD*O123+Pts_R2*P123+Pts_Res*Q123+Pts_ReY*R123+Pts_ReTD*S123+Pts_Re2*T123+Pts_FL*U123+Pts_FTD*V123</f>
        <v>9.4</v>
      </c>
      <c r="D123" s="7" t="s">
        <v>115</v>
      </c>
      <c r="E123" s="10" t="s">
        <v>350</v>
      </c>
      <c r="F123" s="9">
        <v>6.0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7.0</v>
      </c>
      <c r="N123" s="7">
        <v>28.0</v>
      </c>
      <c r="O123" s="7">
        <v>0.0</v>
      </c>
      <c r="P123" s="11">
        <v>0.0</v>
      </c>
      <c r="Q123" s="10">
        <v>4.0</v>
      </c>
      <c r="R123" s="7">
        <v>46.0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Deebo Samuel</v>
      </c>
      <c r="B124" s="7" t="str">
        <f>IFERROR(__xludf.DUMMYFUNCTION("INDEX(IFNA(REGEXEXTRACT(D124, ""([^ ]+)$"")))"),"SF")</f>
        <v>SF</v>
      </c>
      <c r="C124" s="7">
        <f>Pts_PA*G124+Pts_PC*H124+Pts_PY*I124+Pts_PTD*J124+Pts_PI*K124+Pts_P2*L124+Pts_RA*M124+Pts_RY*N124+Pts_RTD*O124+Pts_R2*P124+Pts_Res*Q124+Pts_ReY*R124+Pts_ReTD*S124+Pts_Re2*T124+Pts_FL*U124+Pts_FTD*V124</f>
        <v>8.7</v>
      </c>
      <c r="D124" s="7" t="s">
        <v>86</v>
      </c>
      <c r="E124" s="10" t="s">
        <v>101</v>
      </c>
      <c r="F124" s="9">
        <v>6.0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2.0</v>
      </c>
      <c r="N124" s="7">
        <v>14.0</v>
      </c>
      <c r="O124" s="7">
        <v>0.0</v>
      </c>
      <c r="P124" s="11">
        <v>0.0</v>
      </c>
      <c r="Q124" s="10">
        <v>3.0</v>
      </c>
      <c r="R124" s="7">
        <v>58.0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Khalil Shakir</v>
      </c>
      <c r="B125" s="7" t="str">
        <f>IFERROR(__xludf.DUMMYFUNCTION("INDEX(IFNA(REGEXEXTRACT(D125, ""([^ ]+)$"")))"),"BUF")</f>
        <v>BUF</v>
      </c>
      <c r="C125" s="7">
        <f>Pts_PA*G125+Pts_PC*H125+Pts_PY*I125+Pts_PTD*J125+Pts_PI*K125+Pts_P2*L125+Pts_RA*M125+Pts_RY*N125+Pts_RTD*O125+Pts_R2*P125+Pts_Res*Q125+Pts_ReY*R125+Pts_ReTD*S125+Pts_Re2*T125+Pts_FL*U125+Pts_FTD*V125</f>
        <v>8.2</v>
      </c>
      <c r="D125" s="7" t="s">
        <v>118</v>
      </c>
      <c r="E125" s="10" t="s">
        <v>347</v>
      </c>
      <c r="F125" s="9">
        <v>6.0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0.0</v>
      </c>
      <c r="N125" s="7">
        <v>0.0</v>
      </c>
      <c r="O125" s="7">
        <v>0.0</v>
      </c>
      <c r="P125" s="11">
        <v>0.0</v>
      </c>
      <c r="Q125" s="10">
        <v>4.0</v>
      </c>
      <c r="R125" s="7">
        <v>62.0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Jordan Whittington</v>
      </c>
      <c r="B126" s="7" t="str">
        <f>IFERROR(__xludf.DUMMYFUNCTION("INDEX(IFNA(REGEXEXTRACT(D126, ""([^ ]+)$"")))"),"LA")</f>
        <v>LA</v>
      </c>
      <c r="C126" s="7">
        <f>Pts_PA*G126+Pts_PC*H126+Pts_PY*I126+Pts_PTD*J126+Pts_PI*K126+Pts_P2*L126+Pts_RA*M126+Pts_RY*N126+Pts_RTD*O126+Pts_R2*P126+Pts_Res*Q126+Pts_ReY*R126+Pts_ReTD*S126+Pts_Re2*T126+Pts_FL*U126+Pts_FTD*V126</f>
        <v>9.2</v>
      </c>
      <c r="D126" s="7" t="s">
        <v>381</v>
      </c>
      <c r="E126" s="10" t="s">
        <v>76</v>
      </c>
      <c r="F126" s="9">
        <v>6.0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0.0</v>
      </c>
      <c r="N126" s="7">
        <v>0.0</v>
      </c>
      <c r="O126" s="7">
        <v>0.0</v>
      </c>
      <c r="P126" s="11">
        <v>0.0</v>
      </c>
      <c r="Q126" s="10">
        <v>6.0</v>
      </c>
      <c r="R126" s="7">
        <v>62.0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Mike Williams</v>
      </c>
      <c r="B127" s="7" t="str">
        <f>IFERROR(__xludf.DUMMYFUNCTION("INDEX(IFNA(REGEXEXTRACT(D127, ""([^ ]+)$"")))"),"PIT")</f>
        <v>PIT</v>
      </c>
      <c r="C127" s="7">
        <f>Pts_PA*G127+Pts_PC*H127+Pts_PY*I127+Pts_PTD*J127+Pts_PI*K127+Pts_P2*L127+Pts_RA*M127+Pts_RY*N127+Pts_RTD*O127+Pts_R2*P127+Pts_Res*Q127+Pts_ReY*R127+Pts_ReTD*S127+Pts_Re2*T127+Pts_FL*U127+Pts_FTD*V127</f>
        <v>8.7</v>
      </c>
      <c r="D127" s="7" t="s">
        <v>397</v>
      </c>
      <c r="E127" s="10" t="s">
        <v>428</v>
      </c>
      <c r="F127" s="9">
        <v>6.0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0.0</v>
      </c>
      <c r="N127" s="7">
        <v>0.0</v>
      </c>
      <c r="O127" s="7">
        <v>0.0</v>
      </c>
      <c r="P127" s="11">
        <v>0.0</v>
      </c>
      <c r="Q127" s="10">
        <v>4.0</v>
      </c>
      <c r="R127" s="7">
        <v>67.0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Cam Akers</v>
      </c>
      <c r="B128" s="7" t="str">
        <f>IFERROR(__xludf.DUMMYFUNCTION("INDEX(IFNA(REGEXEXTRACT(D128, ""([^ ]+)$"")))"),"MIN")</f>
        <v>MIN</v>
      </c>
      <c r="C128" s="7">
        <f>Pts_PA*G128+Pts_PC*H128+Pts_PY*I128+Pts_PTD*J128+Pts_PI*K128+Pts_P2*L128+Pts_RA*M128+Pts_RY*N128+Pts_RTD*O128+Pts_R2*P128+Pts_Res*Q128+Pts_ReY*R128+Pts_ReTD*S128+Pts_Re2*T128+Pts_FL*U128+Pts_FTD*V128</f>
        <v>5.3</v>
      </c>
      <c r="D128" s="7" t="s">
        <v>372</v>
      </c>
      <c r="E128" s="10" t="s">
        <v>362</v>
      </c>
      <c r="F128" s="9">
        <v>5.0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13.0</v>
      </c>
      <c r="N128" s="7">
        <v>53.0</v>
      </c>
      <c r="O128" s="7">
        <v>0.0</v>
      </c>
      <c r="P128" s="11">
        <v>0.0</v>
      </c>
      <c r="Q128" s="10">
        <v>0.0</v>
      </c>
      <c r="R128" s="7">
        <v>0.0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Trey Benson</v>
      </c>
      <c r="B129" s="7" t="str">
        <f>IFERROR(__xludf.DUMMYFUNCTION("INDEX(IFNA(REGEXEXTRACT(D129, ""([^ ]+)$"")))"),"ARI")</f>
        <v>ARI</v>
      </c>
      <c r="C129" s="7">
        <f>Pts_PA*G129+Pts_PC*H129+Pts_PY*I129+Pts_PTD*J129+Pts_PI*K129+Pts_P2*L129+Pts_RA*M129+Pts_RY*N129+Pts_RTD*O129+Pts_R2*P129+Pts_Res*Q129+Pts_ReY*R129+Pts_ReTD*S129+Pts_Re2*T129+Pts_FL*U129+Pts_FTD*V129</f>
        <v>5</v>
      </c>
      <c r="D129" s="7" t="s">
        <v>230</v>
      </c>
      <c r="E129" s="10" t="s">
        <v>19</v>
      </c>
      <c r="F129" s="9">
        <v>5.0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9.0</v>
      </c>
      <c r="N129" s="7">
        <v>50.0</v>
      </c>
      <c r="O129" s="7">
        <v>0.0</v>
      </c>
      <c r="P129" s="11">
        <v>0.0</v>
      </c>
      <c r="Q129" s="10">
        <v>0.0</v>
      </c>
      <c r="R129" s="7">
        <v>0.0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Keon Coleman</v>
      </c>
      <c r="B130" s="7" t="str">
        <f>IFERROR(__xludf.DUMMYFUNCTION("INDEX(IFNA(REGEXEXTRACT(D130, ""([^ ]+)$"")))"),"BUF")</f>
        <v>BUF</v>
      </c>
      <c r="C130" s="7">
        <f>Pts_PA*G130+Pts_PC*H130+Pts_PY*I130+Pts_PTD*J130+Pts_PI*K130+Pts_P2*L130+Pts_RA*M130+Pts_RY*N130+Pts_RTD*O130+Pts_R2*P130+Pts_Res*Q130+Pts_ReY*R130+Pts_ReTD*S130+Pts_Re2*T130+Pts_FL*U130+Pts_FTD*V130</f>
        <v>6.6</v>
      </c>
      <c r="D130" s="7" t="s">
        <v>163</v>
      </c>
      <c r="E130" s="10" t="s">
        <v>347</v>
      </c>
      <c r="F130" s="9">
        <v>5.0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0.0</v>
      </c>
      <c r="N130" s="7">
        <v>0.0</v>
      </c>
      <c r="O130" s="7">
        <v>0.0</v>
      </c>
      <c r="P130" s="11">
        <v>0.0</v>
      </c>
      <c r="Q130" s="10">
        <v>3.0</v>
      </c>
      <c r="R130" s="7">
        <v>51.0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Sam LaPorta</v>
      </c>
      <c r="B131" s="7" t="str">
        <f>IFERROR(__xludf.DUMMYFUNCTION("INDEX(IFNA(REGEXEXTRACT(D131, ""([^ ]+)$"")))"),"DET")</f>
        <v>DET</v>
      </c>
      <c r="C131" s="7">
        <f>Pts_PA*G131+Pts_PC*H131+Pts_PY*I131+Pts_PTD*J131+Pts_PI*K131+Pts_P2*L131+Pts_RA*M131+Pts_RY*N131+Pts_RTD*O131+Pts_R2*P131+Pts_Res*Q131+Pts_ReY*R131+Pts_ReTD*S131+Pts_Re2*T131+Pts_FL*U131+Pts_FTD*V131</f>
        <v>7.3</v>
      </c>
      <c r="D131" s="7" t="s">
        <v>176</v>
      </c>
      <c r="E131" s="10" t="s">
        <v>353</v>
      </c>
      <c r="F131" s="9">
        <v>5.0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4.0</v>
      </c>
      <c r="R131" s="7">
        <v>53.0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Allen Lazard</v>
      </c>
      <c r="B132" s="7" t="str">
        <f>IFERROR(__xludf.DUMMYFUNCTION("INDEX(IFNA(REGEXEXTRACT(D132, ""([^ ]+)$"")))"),"NYJ")</f>
        <v>NYJ</v>
      </c>
      <c r="C132" s="7">
        <f>Pts_PA*G132+Pts_PC*H132+Pts_PY*I132+Pts_PTD*J132+Pts_PI*K132+Pts_P2*L132+Pts_RA*M132+Pts_RY*N132+Pts_RTD*O132+Pts_R2*P132+Pts_Res*Q132+Pts_ReY*R132+Pts_ReTD*S132+Pts_Re2*T132+Pts_FL*U132+Pts_FTD*V132</f>
        <v>8.3</v>
      </c>
      <c r="D132" s="7" t="s">
        <v>38</v>
      </c>
      <c r="E132" s="10" t="s">
        <v>49</v>
      </c>
      <c r="F132" s="9">
        <v>5.0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5.0</v>
      </c>
      <c r="R132" s="7">
        <v>58.0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Ray Ray McCloud</v>
      </c>
      <c r="B133" s="7" t="str">
        <f>IFERROR(__xludf.DUMMYFUNCTION("INDEX(IFNA(REGEXEXTRACT(D133, ""([^ ]+)$"")))"),"ATL")</f>
        <v>ATL</v>
      </c>
      <c r="C133" s="7">
        <f>Pts_PA*G133+Pts_PC*H133+Pts_PY*I133+Pts_PTD*J133+Pts_PI*K133+Pts_P2*L133+Pts_RA*M133+Pts_RY*N133+Pts_RTD*O133+Pts_R2*P133+Pts_Res*Q133+Pts_ReY*R133+Pts_ReTD*S133+Pts_Re2*T133+Pts_FL*U133+Pts_FTD*V133</f>
        <v>8.2</v>
      </c>
      <c r="D133" s="7" t="s">
        <v>167</v>
      </c>
      <c r="E133" s="10" t="s">
        <v>350</v>
      </c>
      <c r="F133" s="9">
        <v>5.0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0.0</v>
      </c>
      <c r="N133" s="7">
        <v>0.0</v>
      </c>
      <c r="O133" s="7">
        <v>0.0</v>
      </c>
      <c r="P133" s="11">
        <v>0.0</v>
      </c>
      <c r="Q133" s="10">
        <v>6.0</v>
      </c>
      <c r="R133" s="7">
        <v>52.0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Gardner Minshew</v>
      </c>
      <c r="B134" s="7" t="str">
        <f>IFERROR(__xludf.DUMMYFUNCTION("INDEX(IFNA(REGEXEXTRACT(D134, ""([^ ]+)$"")))"),"LV")</f>
        <v>LV</v>
      </c>
      <c r="C134" s="7">
        <f>Pts_PA*G134+Pts_PC*H134+Pts_PY*I134+Pts_PTD*J134+Pts_PI*K134+Pts_P2*L134+Pts_RA*M134+Pts_RY*N134+Pts_RTD*O134+Pts_R2*P134+Pts_Res*Q134+Pts_ReY*R134+Pts_ReTD*S134+Pts_Re2*T134+Pts_FL*U134+Pts_FTD*V134</f>
        <v>5</v>
      </c>
      <c r="D134" s="7" t="s">
        <v>81</v>
      </c>
      <c r="E134" s="10" t="s">
        <v>357</v>
      </c>
      <c r="F134" s="9">
        <v>5.0</v>
      </c>
      <c r="G134" s="10">
        <v>24.0</v>
      </c>
      <c r="H134" s="7">
        <v>14.0</v>
      </c>
      <c r="I134" s="7">
        <v>130.0</v>
      </c>
      <c r="J134" s="7">
        <v>0.0</v>
      </c>
      <c r="K134" s="7">
        <v>0.0</v>
      </c>
      <c r="L134" s="11">
        <v>0.0</v>
      </c>
      <c r="M134" s="10">
        <v>2.0</v>
      </c>
      <c r="N134" s="7">
        <v>-2.0</v>
      </c>
      <c r="O134" s="7">
        <v>0.0</v>
      </c>
      <c r="P134" s="11">
        <v>0.0</v>
      </c>
      <c r="Q134" s="10">
        <v>0.0</v>
      </c>
      <c r="R134" s="7">
        <v>0.0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Darnell Mooney</v>
      </c>
      <c r="B135" s="7" t="str">
        <f>IFERROR(__xludf.DUMMYFUNCTION("INDEX(IFNA(REGEXEXTRACT(D135, ""([^ ]+)$"")))"),"ATL")</f>
        <v>ATL</v>
      </c>
      <c r="C135" s="7">
        <f>Pts_PA*G135+Pts_PC*H135+Pts_PY*I135+Pts_PTD*J135+Pts_PI*K135+Pts_P2*L135+Pts_RA*M135+Pts_RY*N135+Pts_RTD*O135+Pts_R2*P135+Pts_Res*Q135+Pts_ReY*R135+Pts_ReTD*S135+Pts_Re2*T135+Pts_FL*U135+Pts_FTD*V135</f>
        <v>7.1</v>
      </c>
      <c r="D135" s="7" t="s">
        <v>257</v>
      </c>
      <c r="E135" s="10" t="s">
        <v>350</v>
      </c>
      <c r="F135" s="9">
        <v>5.0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3.0</v>
      </c>
      <c r="R135" s="7">
        <v>56.0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Cade Otton</v>
      </c>
      <c r="B136" s="7" t="str">
        <f>IFERROR(__xludf.DUMMYFUNCTION("INDEX(IFNA(REGEXEXTRACT(D136, ""([^ ]+)$"")))"),"TB")</f>
        <v>TB</v>
      </c>
      <c r="C136" s="7">
        <f>Pts_PA*G136+Pts_PC*H136+Pts_PY*I136+Pts_PTD*J136+Pts_PI*K136+Pts_P2*L136+Pts_RA*M136+Pts_RY*N136+Pts_RTD*O136+Pts_R2*P136+Pts_Res*Q136+Pts_ReY*R136+Pts_ReTD*S136+Pts_Re2*T136+Pts_FL*U136+Pts_FTD*V136</f>
        <v>8.2</v>
      </c>
      <c r="D136" s="7" t="s">
        <v>317</v>
      </c>
      <c r="E136" s="10" t="s">
        <v>423</v>
      </c>
      <c r="F136" s="9">
        <v>5.0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6.0</v>
      </c>
      <c r="R136" s="7">
        <v>52.0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Tim Patrick</v>
      </c>
      <c r="B137" s="7" t="str">
        <f>IFERROR(__xludf.DUMMYFUNCTION("INDEX(IFNA(REGEXEXTRACT(D137, ""([^ ]+)$"")))"),"DET")</f>
        <v>DET</v>
      </c>
      <c r="C137" s="7">
        <f>Pts_PA*G137+Pts_PC*H137+Pts_PY*I137+Pts_PTD*J137+Pts_PI*K137+Pts_P2*L137+Pts_RA*M137+Pts_RY*N137+Pts_RTD*O137+Pts_R2*P137+Pts_Res*Q137+Pts_ReY*R137+Pts_ReTD*S137+Pts_Re2*T137+Pts_FL*U137+Pts_FTD*V137</f>
        <v>6.2</v>
      </c>
      <c r="D137" s="7" t="s">
        <v>391</v>
      </c>
      <c r="E137" s="10" t="s">
        <v>353</v>
      </c>
      <c r="F137" s="9">
        <v>5.0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0.0</v>
      </c>
      <c r="N137" s="7">
        <v>0.0</v>
      </c>
      <c r="O137" s="7">
        <v>0.0</v>
      </c>
      <c r="P137" s="11">
        <v>0.0</v>
      </c>
      <c r="Q137" s="10">
        <v>2.0</v>
      </c>
      <c r="R137" s="7">
        <v>52.0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Cordarrelle Patterson</v>
      </c>
      <c r="B138" s="7" t="str">
        <f>IFERROR(__xludf.DUMMYFUNCTION("INDEX(IFNA(REGEXEXTRACT(D138, ""([^ ]+)$"")))"),"PIT")</f>
        <v>PIT</v>
      </c>
      <c r="C138" s="7">
        <f>Pts_PA*G138+Pts_PC*H138+Pts_PY*I138+Pts_PTD*J138+Pts_PI*K138+Pts_P2*L138+Pts_RA*M138+Pts_RY*N138+Pts_RTD*O138+Pts_R2*P138+Pts_Res*Q138+Pts_ReY*R138+Pts_ReTD*S138+Pts_Re2*T138+Pts_FL*U138+Pts_FTD*V138</f>
        <v>7.2</v>
      </c>
      <c r="D138" s="7" t="s">
        <v>265</v>
      </c>
      <c r="E138" s="10" t="s">
        <v>35</v>
      </c>
      <c r="F138" s="9">
        <v>5.0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6.0</v>
      </c>
      <c r="N138" s="7">
        <v>43.0</v>
      </c>
      <c r="O138" s="7">
        <v>0.0</v>
      </c>
      <c r="P138" s="11">
        <v>0.0</v>
      </c>
      <c r="Q138" s="10">
        <v>2.0</v>
      </c>
      <c r="R138" s="7">
        <v>19.0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Sterling Shepard</v>
      </c>
      <c r="B139" s="7" t="str">
        <f>IFERROR(__xludf.DUMMYFUNCTION("INDEX(IFNA(REGEXEXTRACT(D139, ""([^ ]+)$"")))"),"TB")</f>
        <v>TB</v>
      </c>
      <c r="C139" s="7">
        <f>Pts_PA*G139+Pts_PC*H139+Pts_PY*I139+Pts_PTD*J139+Pts_PI*K139+Pts_P2*L139+Pts_RA*M139+Pts_RY*N139+Pts_RTD*O139+Pts_R2*P139+Pts_Res*Q139+Pts_ReY*R139+Pts_ReTD*S139+Pts_Re2*T139+Pts_FL*U139+Pts_FTD*V139</f>
        <v>6.6</v>
      </c>
      <c r="D139" s="7" t="s">
        <v>469</v>
      </c>
      <c r="E139" s="10" t="s">
        <v>423</v>
      </c>
      <c r="F139" s="9">
        <v>5.0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3.0</v>
      </c>
      <c r="R139" s="7">
        <v>51.0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Darius Slayton</v>
      </c>
      <c r="B140" s="7" t="str">
        <f>IFERROR(__xludf.DUMMYFUNCTION("INDEX(IFNA(REGEXEXTRACT(D140, ""([^ ]+)$"")))"),"NYG")</f>
        <v>NYG</v>
      </c>
      <c r="C140" s="7">
        <f>Pts_PA*G140+Pts_PC*H140+Pts_PY*I140+Pts_PTD*J140+Pts_PI*K140+Pts_P2*L140+Pts_RA*M140+Pts_RY*N140+Pts_RTD*O140+Pts_R2*P140+Pts_Res*Q140+Pts_ReY*R140+Pts_ReTD*S140+Pts_Re2*T140+Pts_FL*U140+Pts_FTD*V140</f>
        <v>7.1</v>
      </c>
      <c r="D140" s="7" t="s">
        <v>223</v>
      </c>
      <c r="E140" s="10" t="s">
        <v>89</v>
      </c>
      <c r="F140" s="9">
        <v>5.0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3.0</v>
      </c>
      <c r="R140" s="7">
        <v>56.0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Jaxon Smith-Njigba</v>
      </c>
      <c r="B141" s="7" t="str">
        <f>IFERROR(__xludf.DUMMYFUNCTION("INDEX(IFNA(REGEXEXTRACT(D141, ""([^ ]+)$"")))"),"SEA")</f>
        <v>SEA</v>
      </c>
      <c r="C141" s="7">
        <f>Pts_PA*G141+Pts_PC*H141+Pts_PY*I141+Pts_PTD*J141+Pts_PI*K141+Pts_P2*L141+Pts_RA*M141+Pts_RY*N141+Pts_RTD*O141+Pts_R2*P141+Pts_Res*Q141+Pts_ReY*R141+Pts_ReTD*S141+Pts_Re2*T141+Pts_FL*U141+Pts_FTD*V141</f>
        <v>9.1</v>
      </c>
      <c r="D141" s="7" t="s">
        <v>272</v>
      </c>
      <c r="E141" s="10" t="s">
        <v>56</v>
      </c>
      <c r="F141" s="9">
        <v>5.0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0.0</v>
      </c>
      <c r="N141" s="7">
        <v>0.0</v>
      </c>
      <c r="O141" s="7">
        <v>0.0</v>
      </c>
      <c r="P141" s="11">
        <v>0.0</v>
      </c>
      <c r="Q141" s="10">
        <v>8.0</v>
      </c>
      <c r="R141" s="7">
        <v>51.0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Matthew Stafford</v>
      </c>
      <c r="B142" s="7" t="str">
        <f>IFERROR(__xludf.DUMMYFUNCTION("INDEX(IFNA(REGEXEXTRACT(D142, ""([^ ]+)$"")))"),"LA")</f>
        <v>LA</v>
      </c>
      <c r="C142" s="7">
        <f>Pts_PA*G142+Pts_PC*H142+Pts_PY*I142+Pts_PTD*J142+Pts_PI*K142+Pts_P2*L142+Pts_RA*M142+Pts_RY*N142+Pts_RTD*O142+Pts_R2*P142+Pts_Res*Q142+Pts_ReY*R142+Pts_ReTD*S142+Pts_Re2*T142+Pts_FL*U142+Pts_FTD*V142</f>
        <v>4.86</v>
      </c>
      <c r="D142" s="7" t="s">
        <v>69</v>
      </c>
      <c r="E142" s="10" t="s">
        <v>76</v>
      </c>
      <c r="F142" s="9">
        <v>5.0</v>
      </c>
      <c r="G142" s="10">
        <v>29.0</v>
      </c>
      <c r="H142" s="7">
        <v>20.0</v>
      </c>
      <c r="I142" s="7">
        <v>224.0</v>
      </c>
      <c r="J142" s="7">
        <v>0.0</v>
      </c>
      <c r="K142" s="7">
        <v>1.0</v>
      </c>
      <c r="L142" s="11">
        <v>0.0</v>
      </c>
      <c r="M142" s="10">
        <v>1.0</v>
      </c>
      <c r="N142" s="7">
        <v>-1.0</v>
      </c>
      <c r="O142" s="7">
        <v>0.0</v>
      </c>
      <c r="P142" s="11">
        <v>0.0</v>
      </c>
      <c r="Q142" s="10">
        <v>0.0</v>
      </c>
      <c r="R142" s="7">
        <v>0.0</v>
      </c>
      <c r="S142" s="7">
        <v>0.0</v>
      </c>
      <c r="T142" s="11">
        <v>0.0</v>
      </c>
      <c r="U142" s="10">
        <v>1.0</v>
      </c>
      <c r="V142" s="11">
        <v>0.0</v>
      </c>
    </row>
    <row r="143">
      <c r="A143" s="7" t="str">
        <f t="shared" si="1"/>
        <v>Brandon Aiyuk</v>
      </c>
      <c r="B143" s="7" t="str">
        <f>IFERROR(__xludf.DUMMYFUNCTION("INDEX(IFNA(REGEXEXTRACT(D143, ""([^ ]+)$"")))"),"SF")</f>
        <v>SF</v>
      </c>
      <c r="C143" s="7">
        <f>Pts_PA*G143+Pts_PC*H143+Pts_PY*I143+Pts_PTD*J143+Pts_PI*K143+Pts_P2*L143+Pts_RA*M143+Pts_RY*N143+Pts_RTD*O143+Pts_R2*P143+Pts_Res*Q143+Pts_ReY*R143+Pts_ReTD*S143+Pts_Re2*T143+Pts_FL*U143+Pts_FTD*V143</f>
        <v>5.8</v>
      </c>
      <c r="D143" s="7" t="s">
        <v>206</v>
      </c>
      <c r="E143" s="10" t="s">
        <v>101</v>
      </c>
      <c r="F143" s="9">
        <v>4.0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0.0</v>
      </c>
      <c r="N143" s="7">
        <v>0.0</v>
      </c>
      <c r="O143" s="7">
        <v>0.0</v>
      </c>
      <c r="P143" s="11">
        <v>0.0</v>
      </c>
      <c r="Q143" s="10">
        <v>2.0</v>
      </c>
      <c r="R143" s="7">
        <v>48.0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Braelon Allen</v>
      </c>
      <c r="B144" s="7" t="str">
        <f>IFERROR(__xludf.DUMMYFUNCTION("INDEX(IFNA(REGEXEXTRACT(D144, ""([^ ]+)$"")))"),"NYJ")</f>
        <v>NYJ</v>
      </c>
      <c r="C144" s="7">
        <f>Pts_PA*G144+Pts_PC*H144+Pts_PY*I144+Pts_PTD*J144+Pts_PI*K144+Pts_P2*L144+Pts_RA*M144+Pts_RY*N144+Pts_RTD*O144+Pts_R2*P144+Pts_Res*Q144+Pts_ReY*R144+Pts_ReTD*S144+Pts_Re2*T144+Pts_FL*U144+Pts_FTD*V144</f>
        <v>5.1</v>
      </c>
      <c r="D144" s="7" t="s">
        <v>280</v>
      </c>
      <c r="E144" s="10" t="s">
        <v>49</v>
      </c>
      <c r="F144" s="9">
        <v>4.0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8.0</v>
      </c>
      <c r="N144" s="7">
        <v>34.0</v>
      </c>
      <c r="O144" s="7">
        <v>0.0</v>
      </c>
      <c r="P144" s="11">
        <v>0.0</v>
      </c>
      <c r="Q144" s="10">
        <v>1.0</v>
      </c>
      <c r="R144" s="7">
        <v>12.0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Zach Charbonnet</v>
      </c>
      <c r="B145" s="7" t="str">
        <f>IFERROR(__xludf.DUMMYFUNCTION("INDEX(IFNA(REGEXEXTRACT(D145, ""([^ ]+)$"")))"),"SEA")</f>
        <v>SEA</v>
      </c>
      <c r="C145" s="7">
        <f>Pts_PA*G145+Pts_PC*H145+Pts_PY*I145+Pts_PTD*J145+Pts_PI*K145+Pts_P2*L145+Pts_RA*M145+Pts_RY*N145+Pts_RTD*O145+Pts_R2*P145+Pts_Res*Q145+Pts_ReY*R145+Pts_ReTD*S145+Pts_Re2*T145+Pts_FL*U145+Pts_FTD*V145</f>
        <v>7.9</v>
      </c>
      <c r="D145" s="7" t="s">
        <v>124</v>
      </c>
      <c r="E145" s="10" t="s">
        <v>56</v>
      </c>
      <c r="F145" s="9">
        <v>4.0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2.0</v>
      </c>
      <c r="N145" s="7">
        <v>15.0</v>
      </c>
      <c r="O145" s="7">
        <v>0.0</v>
      </c>
      <c r="P145" s="11">
        <v>0.0</v>
      </c>
      <c r="Q145" s="10">
        <v>5.0</v>
      </c>
      <c r="R145" s="7">
        <v>39.0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Zach Ertz</v>
      </c>
      <c r="B146" s="7" t="str">
        <f>IFERROR(__xludf.DUMMYFUNCTION("INDEX(IFNA(REGEXEXTRACT(D146, ""([^ ]+)$"")))"),"WAS")</f>
        <v>WAS</v>
      </c>
      <c r="C146" s="7">
        <f>Pts_PA*G146+Pts_PC*H146+Pts_PY*I146+Pts_PTD*J146+Pts_PI*K146+Pts_P2*L146+Pts_RA*M146+Pts_RY*N146+Pts_RTD*O146+Pts_R2*P146+Pts_Res*Q146+Pts_ReY*R146+Pts_ReTD*S146+Pts_Re2*T146+Pts_FL*U146+Pts_FTD*V146</f>
        <v>5.7</v>
      </c>
      <c r="D146" s="7" t="s">
        <v>215</v>
      </c>
      <c r="E146" s="10" t="s">
        <v>359</v>
      </c>
      <c r="F146" s="9">
        <v>4.0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0.0</v>
      </c>
      <c r="N146" s="7">
        <v>0.0</v>
      </c>
      <c r="O146" s="7">
        <v>0.0</v>
      </c>
      <c r="P146" s="11">
        <v>0.0</v>
      </c>
      <c r="Q146" s="10">
        <v>3.0</v>
      </c>
      <c r="R146" s="7">
        <v>22.0</v>
      </c>
      <c r="S146" s="7">
        <v>0.0</v>
      </c>
      <c r="T146" s="11">
        <v>1.0</v>
      </c>
      <c r="U146" s="10">
        <v>0.0</v>
      </c>
      <c r="V146" s="11">
        <v>0.0</v>
      </c>
    </row>
    <row r="147">
      <c r="A147" s="7" t="str">
        <f t="shared" si="1"/>
        <v>Jake Ferguson</v>
      </c>
      <c r="B147" s="7" t="str">
        <f>IFERROR(__xludf.DUMMYFUNCTION("INDEX(IFNA(REGEXEXTRACT(D147, ""([^ ]+)$"")))"),"DAL")</f>
        <v>DAL</v>
      </c>
      <c r="C147" s="7">
        <f>Pts_PA*G147+Pts_PC*H147+Pts_PY*I147+Pts_PTD*J147+Pts_PI*K147+Pts_P2*L147+Pts_RA*M147+Pts_RY*N147+Pts_RTD*O147+Pts_R2*P147+Pts_Res*Q147+Pts_ReY*R147+Pts_ReTD*S147+Pts_Re2*T147+Pts_FL*U147+Pts_FTD*V147</f>
        <v>8.4</v>
      </c>
      <c r="D147" s="7" t="s">
        <v>240</v>
      </c>
      <c r="E147" s="10" t="s">
        <v>53</v>
      </c>
      <c r="F147" s="9">
        <v>4.0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7.0</v>
      </c>
      <c r="R147" s="7">
        <v>49.0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Noah Gray</v>
      </c>
      <c r="B148" s="7" t="str">
        <f>IFERROR(__xludf.DUMMYFUNCTION("INDEX(IFNA(REGEXEXTRACT(D148, ""([^ ]+)$"")))"),"KC")</f>
        <v>KC</v>
      </c>
      <c r="C148" s="7">
        <f>Pts_PA*G148+Pts_PC*H148+Pts_PY*I148+Pts_PTD*J148+Pts_PI*K148+Pts_P2*L148+Pts_RA*M148+Pts_RY*N148+Pts_RTD*O148+Pts_R2*P148+Pts_Res*Q148+Pts_ReY*R148+Pts_ReTD*S148+Pts_Re2*T148+Pts_FL*U148+Pts_FTD*V148</f>
        <v>6</v>
      </c>
      <c r="D148" s="7" t="s">
        <v>188</v>
      </c>
      <c r="E148" s="10" t="s">
        <v>82</v>
      </c>
      <c r="F148" s="9">
        <v>4.0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0.0</v>
      </c>
      <c r="N148" s="7">
        <v>0.0</v>
      </c>
      <c r="O148" s="7">
        <v>0.0</v>
      </c>
      <c r="P148" s="11">
        <v>0.0</v>
      </c>
      <c r="Q148" s="10">
        <v>4.0</v>
      </c>
      <c r="R148" s="7">
        <v>40.0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Dalton Kincaid</v>
      </c>
      <c r="B149" s="7" t="str">
        <f>IFERROR(__xludf.DUMMYFUNCTION("INDEX(IFNA(REGEXEXTRACT(D149, ""([^ ]+)$"")))"),"BUF")</f>
        <v>BUF</v>
      </c>
      <c r="C149" s="7">
        <f>Pts_PA*G149+Pts_PC*H149+Pts_PY*I149+Pts_PTD*J149+Pts_PI*K149+Pts_P2*L149+Pts_RA*M149+Pts_RY*N149+Pts_RTD*O149+Pts_R2*P149+Pts_Res*Q149+Pts_ReY*R149+Pts_ReTD*S149+Pts_Re2*T149+Pts_FL*U149+Pts_FTD*V149</f>
        <v>7.2</v>
      </c>
      <c r="D149" s="7" t="s">
        <v>250</v>
      </c>
      <c r="E149" s="10" t="s">
        <v>347</v>
      </c>
      <c r="F149" s="9">
        <v>4.0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5.0</v>
      </c>
      <c r="R149" s="7">
        <v>47.0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Jaleel McLaughlin</v>
      </c>
      <c r="B150" s="7" t="str">
        <f>IFERROR(__xludf.DUMMYFUNCTION("INDEX(IFNA(REGEXEXTRACT(D150, ""([^ ]+)$"")))"),"DEN")</f>
        <v>DEN</v>
      </c>
      <c r="C150" s="7">
        <f>Pts_PA*G150+Pts_PC*H150+Pts_PY*I150+Pts_PTD*J150+Pts_PI*K150+Pts_P2*L150+Pts_RA*M150+Pts_RY*N150+Pts_RTD*O150+Pts_R2*P150+Pts_Res*Q150+Pts_ReY*R150+Pts_ReTD*S150+Pts_Re2*T150+Pts_FL*U150+Pts_FTD*V150</f>
        <v>5.1</v>
      </c>
      <c r="D150" s="7" t="s">
        <v>254</v>
      </c>
      <c r="E150" s="10" t="s">
        <v>428</v>
      </c>
      <c r="F150" s="9">
        <v>4.0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9.0</v>
      </c>
      <c r="N150" s="7">
        <v>46.0</v>
      </c>
      <c r="O150" s="7">
        <v>0.0</v>
      </c>
      <c r="P150" s="11">
        <v>0.0</v>
      </c>
      <c r="Q150" s="10">
        <v>1.0</v>
      </c>
      <c r="R150" s="7">
        <v>0.0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Jakobi Meyers</v>
      </c>
      <c r="B151" s="7" t="str">
        <f>IFERROR(__xludf.DUMMYFUNCTION("INDEX(IFNA(REGEXEXTRACT(D151, ""([^ ]+)$"")))"),"LV")</f>
        <v>LV</v>
      </c>
      <c r="C151" s="7">
        <f>Pts_PA*G151+Pts_PC*H151+Pts_PY*I151+Pts_PTD*J151+Pts_PI*K151+Pts_P2*L151+Pts_RA*M151+Pts_RY*N151+Pts_RTD*O151+Pts_R2*P151+Pts_Res*Q151+Pts_ReY*R151+Pts_ReTD*S151+Pts_Re2*T151+Pts_FL*U151+Pts_FTD*V151</f>
        <v>7.4</v>
      </c>
      <c r="D151" s="7" t="s">
        <v>153</v>
      </c>
      <c r="E151" s="10" t="s">
        <v>357</v>
      </c>
      <c r="F151" s="9">
        <v>4.0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0.0</v>
      </c>
      <c r="N151" s="7">
        <v>0.0</v>
      </c>
      <c r="O151" s="7">
        <v>0.0</v>
      </c>
      <c r="P151" s="11">
        <v>0.0</v>
      </c>
      <c r="Q151" s="10">
        <v>5.0</v>
      </c>
      <c r="R151" s="7">
        <v>49.0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Anthony Richardson</v>
      </c>
      <c r="B152" s="7" t="str">
        <f>IFERROR(__xludf.DUMMYFUNCTION("INDEX(IFNA(REGEXEXTRACT(D152, ""([^ ]+)$"")))"),"IND")</f>
        <v>IND</v>
      </c>
      <c r="C152" s="7">
        <f>Pts_PA*G152+Pts_PC*H152+Pts_PY*I152+Pts_PTD*J152+Pts_PI*K152+Pts_P2*L152+Pts_RA*M152+Pts_RY*N152+Pts_RTD*O152+Pts_R2*P152+Pts_Res*Q152+Pts_ReY*R152+Pts_ReTD*S152+Pts_Re2*T152+Pts_FL*U152+Pts_FTD*V152</f>
        <v>5.24</v>
      </c>
      <c r="D152" s="7" t="s">
        <v>24</v>
      </c>
      <c r="E152" s="10" t="s">
        <v>116</v>
      </c>
      <c r="F152" s="9">
        <v>4.0</v>
      </c>
      <c r="G152" s="10">
        <v>4.0</v>
      </c>
      <c r="H152" s="7">
        <v>3.0</v>
      </c>
      <c r="I152" s="7">
        <v>71.0</v>
      </c>
      <c r="J152" s="7">
        <v>0.0</v>
      </c>
      <c r="K152" s="7">
        <v>0.0</v>
      </c>
      <c r="L152" s="11">
        <v>0.0</v>
      </c>
      <c r="M152" s="10">
        <v>3.0</v>
      </c>
      <c r="N152" s="7">
        <v>24.0</v>
      </c>
      <c r="O152" s="7">
        <v>0.0</v>
      </c>
      <c r="P152" s="11">
        <v>0.0</v>
      </c>
      <c r="Q152" s="10">
        <v>0.0</v>
      </c>
      <c r="R152" s="7">
        <v>0.0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Miles Sanders</v>
      </c>
      <c r="B153" s="7" t="str">
        <f>IFERROR(__xludf.DUMMYFUNCTION("INDEX(IFNA(REGEXEXTRACT(D153, ""([^ ]+)$"")))"),"CAR")</f>
        <v>CAR</v>
      </c>
      <c r="C153" s="7">
        <f>Pts_PA*G153+Pts_PC*H153+Pts_PY*I153+Pts_PTD*J153+Pts_PI*K153+Pts_P2*L153+Pts_RA*M153+Pts_RY*N153+Pts_RTD*O153+Pts_R2*P153+Pts_Res*Q153+Pts_ReY*R153+Pts_ReTD*S153+Pts_Re2*T153+Pts_FL*U153+Pts_FTD*V153</f>
        <v>6.1</v>
      </c>
      <c r="D153" s="7" t="s">
        <v>222</v>
      </c>
      <c r="E153" s="10" t="s">
        <v>348</v>
      </c>
      <c r="F153" s="9">
        <v>4.0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6.0</v>
      </c>
      <c r="N153" s="7">
        <v>32.0</v>
      </c>
      <c r="O153" s="7">
        <v>0.0</v>
      </c>
      <c r="P153" s="11">
        <v>0.0</v>
      </c>
      <c r="Q153" s="10">
        <v>3.0</v>
      </c>
      <c r="R153" s="7">
        <v>14.0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Rhamondre Stevenson</v>
      </c>
      <c r="B154" s="7" t="str">
        <f>IFERROR(__xludf.DUMMYFUNCTION("INDEX(IFNA(REGEXEXTRACT(D154, ""([^ ]+)$"")))"),"NE")</f>
        <v>NE</v>
      </c>
      <c r="C154" s="7">
        <f>Pts_PA*G154+Pts_PC*H154+Pts_PY*I154+Pts_PTD*J154+Pts_PI*K154+Pts_P2*L154+Pts_RA*M154+Pts_RY*N154+Pts_RTD*O154+Pts_R2*P154+Pts_Res*Q154+Pts_ReY*R154+Pts_ReTD*S154+Pts_Re2*T154+Pts_FL*U154+Pts_FTD*V154</f>
        <v>6.2</v>
      </c>
      <c r="D154" s="7" t="s">
        <v>58</v>
      </c>
      <c r="E154" s="10" t="s">
        <v>39</v>
      </c>
      <c r="F154" s="9">
        <v>4.0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13.0</v>
      </c>
      <c r="N154" s="7">
        <v>43.0</v>
      </c>
      <c r="O154" s="7">
        <v>0.0</v>
      </c>
      <c r="P154" s="11">
        <v>0.0</v>
      </c>
      <c r="Q154" s="10">
        <v>4.0</v>
      </c>
      <c r="R154" s="7">
        <v>19.0</v>
      </c>
      <c r="S154" s="7">
        <v>0.0</v>
      </c>
      <c r="T154" s="11">
        <v>0.0</v>
      </c>
      <c r="U154" s="10">
        <v>1.0</v>
      </c>
      <c r="V154" s="11">
        <v>0.0</v>
      </c>
    </row>
    <row r="155">
      <c r="A155" s="7" t="str">
        <f t="shared" si="1"/>
        <v>Zamir White</v>
      </c>
      <c r="B155" s="7" t="str">
        <f>IFERROR(__xludf.DUMMYFUNCTION("INDEX(IFNA(REGEXEXTRACT(D155, ""([^ ]+)$"")))"),"LV")</f>
        <v>LV</v>
      </c>
      <c r="C155" s="7">
        <f>Pts_PA*G155+Pts_PC*H155+Pts_PY*I155+Pts_PTD*J155+Pts_PI*K155+Pts_P2*L155+Pts_RA*M155+Pts_RY*N155+Pts_RTD*O155+Pts_R2*P155+Pts_Res*Q155+Pts_ReY*R155+Pts_ReTD*S155+Pts_Re2*T155+Pts_FL*U155+Pts_FTD*V155</f>
        <v>3</v>
      </c>
      <c r="D155" s="7" t="s">
        <v>205</v>
      </c>
      <c r="E155" s="10" t="s">
        <v>357</v>
      </c>
      <c r="F155" s="9">
        <v>4.0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17.0</v>
      </c>
      <c r="N155" s="7">
        <v>50.0</v>
      </c>
      <c r="O155" s="7">
        <v>0.0</v>
      </c>
      <c r="P155" s="11">
        <v>0.0</v>
      </c>
      <c r="Q155" s="10">
        <v>0.0</v>
      </c>
      <c r="R155" s="7">
        <v>0.0</v>
      </c>
      <c r="S155" s="7">
        <v>0.0</v>
      </c>
      <c r="T155" s="11">
        <v>0.0</v>
      </c>
      <c r="U155" s="10">
        <v>1.0</v>
      </c>
      <c r="V155" s="11">
        <v>0.0</v>
      </c>
    </row>
    <row r="156">
      <c r="A156" s="7" t="str">
        <f t="shared" si="1"/>
        <v>Jake Bobo</v>
      </c>
      <c r="B156" s="7" t="str">
        <f>IFERROR(__xludf.DUMMYFUNCTION("INDEX(IFNA(REGEXEXTRACT(D156, ""([^ ]+)$"")))"),"SEA")</f>
        <v>SEA</v>
      </c>
      <c r="C156" s="7">
        <f>Pts_PA*G156+Pts_PC*H156+Pts_PY*I156+Pts_PTD*J156+Pts_PI*K156+Pts_P2*L156+Pts_RA*M156+Pts_RY*N156+Pts_RTD*O156+Pts_R2*P156+Pts_Res*Q156+Pts_ReY*R156+Pts_ReTD*S156+Pts_Re2*T156+Pts_FL*U156+Pts_FTD*V156</f>
        <v>4.5</v>
      </c>
      <c r="D156" s="7" t="s">
        <v>383</v>
      </c>
      <c r="E156" s="10" t="s">
        <v>56</v>
      </c>
      <c r="F156" s="9">
        <v>3.0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3.0</v>
      </c>
      <c r="R156" s="7">
        <v>30.0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Tyler Boyd</v>
      </c>
      <c r="B157" s="7" t="str">
        <f>IFERROR(__xludf.DUMMYFUNCTION("INDEX(IFNA(REGEXEXTRACT(D157, ""([^ ]+)$"")))"),"TEN")</f>
        <v>TEN</v>
      </c>
      <c r="C157" s="7">
        <f>Pts_PA*G157+Pts_PC*H157+Pts_PY*I157+Pts_PTD*J157+Pts_PI*K157+Pts_P2*L157+Pts_RA*M157+Pts_RY*N157+Pts_RTD*O157+Pts_R2*P157+Pts_Res*Q157+Pts_ReY*R157+Pts_ReTD*S157+Pts_Re2*T157+Pts_FL*U157+Pts_FTD*V157</f>
        <v>4.1</v>
      </c>
      <c r="D157" s="7" t="s">
        <v>231</v>
      </c>
      <c r="E157" s="10" t="s">
        <v>92</v>
      </c>
      <c r="F157" s="9">
        <v>3.0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2.0</v>
      </c>
      <c r="R157" s="7">
        <v>31.0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James Cook</v>
      </c>
      <c r="B158" s="7" t="str">
        <f>IFERROR(__xludf.DUMMYFUNCTION("INDEX(IFNA(REGEXEXTRACT(D158, ""([^ ]+)$"")))"),"BUF")</f>
        <v>BUF</v>
      </c>
      <c r="C158" s="7">
        <f>Pts_PA*G158+Pts_PC*H158+Pts_PY*I158+Pts_PTD*J158+Pts_PI*K158+Pts_P2*L158+Pts_RA*M158+Pts_RY*N158+Pts_RTD*O158+Pts_R2*P158+Pts_Res*Q158+Pts_ReY*R158+Pts_ReTD*S158+Pts_Re2*T158+Pts_FL*U158+Pts_FTD*V158</f>
        <v>5.3</v>
      </c>
      <c r="D158" s="7" t="s">
        <v>104</v>
      </c>
      <c r="E158" s="10" t="s">
        <v>347</v>
      </c>
      <c r="F158" s="9">
        <v>3.0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9.0</v>
      </c>
      <c r="N158" s="7">
        <v>39.0</v>
      </c>
      <c r="O158" s="7">
        <v>0.0</v>
      </c>
      <c r="P158" s="11">
        <v>0.0</v>
      </c>
      <c r="Q158" s="10">
        <v>1.0</v>
      </c>
      <c r="R158" s="7">
        <v>9.0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Amari Cooper</v>
      </c>
      <c r="B159" s="7" t="str">
        <f>IFERROR(__xludf.DUMMYFUNCTION("INDEX(IFNA(REGEXEXTRACT(D159, ""([^ ]+)$"")))"),"BUF")</f>
        <v>BUF</v>
      </c>
      <c r="C159" s="7">
        <f>Pts_PA*G159+Pts_PC*H159+Pts_PY*I159+Pts_PTD*J159+Pts_PI*K159+Pts_P2*L159+Pts_RA*M159+Pts_RY*N159+Pts_RTD*O159+Pts_R2*P159+Pts_Res*Q159+Pts_ReY*R159+Pts_ReTD*S159+Pts_Re2*T159+Pts_FL*U159+Pts_FTD*V159</f>
        <v>5.5</v>
      </c>
      <c r="D159" s="7" t="s">
        <v>234</v>
      </c>
      <c r="E159" s="10" t="s">
        <v>420</v>
      </c>
      <c r="F159" s="9">
        <v>3.0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0.0</v>
      </c>
      <c r="N159" s="7">
        <v>0.0</v>
      </c>
      <c r="O159" s="7">
        <v>0.0</v>
      </c>
      <c r="P159" s="11">
        <v>0.0</v>
      </c>
      <c r="Q159" s="10">
        <v>4.0</v>
      </c>
      <c r="R159" s="7">
        <v>35.0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Greg Dortch</v>
      </c>
      <c r="B160" s="7" t="str">
        <f>IFERROR(__xludf.DUMMYFUNCTION("INDEX(IFNA(REGEXEXTRACT(D160, ""([^ ]+)$"")))"),"ARI")</f>
        <v>ARI</v>
      </c>
      <c r="C160" s="7">
        <f>Pts_PA*G160+Pts_PC*H160+Pts_PY*I160+Pts_PTD*J160+Pts_PI*K160+Pts_P2*L160+Pts_RA*M160+Pts_RY*N160+Pts_RTD*O160+Pts_R2*P160+Pts_Res*Q160+Pts_ReY*R160+Pts_ReTD*S160+Pts_Re2*T160+Pts_FL*U160+Pts_FTD*V160</f>
        <v>5.8</v>
      </c>
      <c r="D160" s="7" t="s">
        <v>171</v>
      </c>
      <c r="E160" s="10" t="s">
        <v>19</v>
      </c>
      <c r="F160" s="9">
        <v>3.0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4.0</v>
      </c>
      <c r="R160" s="7">
        <v>38.0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Romeo Doubs</v>
      </c>
      <c r="B161" s="7" t="str">
        <f>IFERROR(__xludf.DUMMYFUNCTION("INDEX(IFNA(REGEXEXTRACT(D161, ""([^ ]+)$"")))"),"GB")</f>
        <v>GB</v>
      </c>
      <c r="C161" s="7">
        <f>Pts_PA*G161+Pts_PC*H161+Pts_PY*I161+Pts_PTD*J161+Pts_PI*K161+Pts_P2*L161+Pts_RA*M161+Pts_RY*N161+Pts_RTD*O161+Pts_R2*P161+Pts_Res*Q161+Pts_ReY*R161+Pts_ReTD*S161+Pts_Re2*T161+Pts_FL*U161+Pts_FTD*V161</f>
        <v>5.9</v>
      </c>
      <c r="D161" s="7" t="s">
        <v>165</v>
      </c>
      <c r="E161" s="10" t="s">
        <v>155</v>
      </c>
      <c r="F161" s="9">
        <v>3.0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4.0</v>
      </c>
      <c r="R161" s="7">
        <v>39.0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Tyreek Hill</v>
      </c>
      <c r="B162" s="7" t="str">
        <f>IFERROR(__xludf.DUMMYFUNCTION("INDEX(IFNA(REGEXEXTRACT(D162, ""([^ ]+)$"")))"),"MIA")</f>
        <v>MIA</v>
      </c>
      <c r="C162" s="7">
        <f>Pts_PA*G162+Pts_PC*H162+Pts_PY*I162+Pts_PTD*J162+Pts_PI*K162+Pts_P2*L162+Pts_RA*M162+Pts_RY*N162+Pts_RTD*O162+Pts_R2*P162+Pts_Res*Q162+Pts_ReY*R162+Pts_ReTD*S162+Pts_Re2*T162+Pts_FL*U162+Pts_FTD*V162</f>
        <v>6.2</v>
      </c>
      <c r="D162" s="7" t="s">
        <v>47</v>
      </c>
      <c r="E162" s="10" t="s">
        <v>157</v>
      </c>
      <c r="F162" s="9">
        <v>3.0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3.0</v>
      </c>
      <c r="N162" s="7">
        <v>19.0</v>
      </c>
      <c r="O162" s="7">
        <v>0.0</v>
      </c>
      <c r="P162" s="11">
        <v>0.0</v>
      </c>
      <c r="Q162" s="10">
        <v>4.0</v>
      </c>
      <c r="R162" s="7">
        <v>23.0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DeAndre Hopkins</v>
      </c>
      <c r="B163" s="7" t="str">
        <f>IFERROR(__xludf.DUMMYFUNCTION("INDEX(IFNA(REGEXEXTRACT(D163, ""([^ ]+)$"")))"),"KC")</f>
        <v>KC</v>
      </c>
      <c r="C163" s="7">
        <f>Pts_PA*G163+Pts_PC*H163+Pts_PY*I163+Pts_PTD*J163+Pts_PI*K163+Pts_P2*L163+Pts_RA*M163+Pts_RY*N163+Pts_RTD*O163+Pts_R2*P163+Pts_Res*Q163+Pts_ReY*R163+Pts_ReTD*S163+Pts_Re2*T163+Pts_FL*U163+Pts_FTD*V163</f>
        <v>4.1</v>
      </c>
      <c r="D163" s="7" t="s">
        <v>302</v>
      </c>
      <c r="E163" s="10" t="s">
        <v>92</v>
      </c>
      <c r="F163" s="9">
        <v>3.0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0.0</v>
      </c>
      <c r="N163" s="7">
        <v>0.0</v>
      </c>
      <c r="O163" s="7">
        <v>0.0</v>
      </c>
      <c r="P163" s="11">
        <v>0.0</v>
      </c>
      <c r="Q163" s="10">
        <v>2.0</v>
      </c>
      <c r="R163" s="7">
        <v>31.0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Cole Kmet</v>
      </c>
      <c r="B164" s="7" t="str">
        <f>IFERROR(__xludf.DUMMYFUNCTION("INDEX(IFNA(REGEXEXTRACT(D164, ""([^ ]+)$"")))"),"CHI")</f>
        <v>CHI</v>
      </c>
      <c r="C164" s="7">
        <f>Pts_PA*G164+Pts_PC*H164+Pts_PY*I164+Pts_PTD*J164+Pts_PI*K164+Pts_P2*L164+Pts_RA*M164+Pts_RY*N164+Pts_RTD*O164+Pts_R2*P164+Pts_Res*Q164+Pts_ReY*R164+Pts_ReTD*S164+Pts_Re2*T164+Pts_FL*U164+Pts_FTD*V164</f>
        <v>4.9</v>
      </c>
      <c r="D164" s="7" t="s">
        <v>312</v>
      </c>
      <c r="E164" s="10" t="s">
        <v>51</v>
      </c>
      <c r="F164" s="9">
        <v>3.0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0.0</v>
      </c>
      <c r="N164" s="7">
        <v>0.0</v>
      </c>
      <c r="O164" s="7">
        <v>0.0</v>
      </c>
      <c r="P164" s="11">
        <v>0.0</v>
      </c>
      <c r="Q164" s="10">
        <v>3.0</v>
      </c>
      <c r="R164" s="7">
        <v>34.0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Josh Palmer</v>
      </c>
      <c r="B165" s="7" t="str">
        <f>IFERROR(__xludf.DUMMYFUNCTION("INDEX(IFNA(REGEXEXTRACT(D165, ""([^ ]+)$"")))"),"LAC")</f>
        <v>LAC</v>
      </c>
      <c r="C165" s="7">
        <f>Pts_PA*G165+Pts_PC*H165+Pts_PY*I165+Pts_PTD*J165+Pts_PI*K165+Pts_P2*L165+Pts_RA*M165+Pts_RY*N165+Pts_RTD*O165+Pts_R2*P165+Pts_Res*Q165+Pts_ReY*R165+Pts_ReTD*S165+Pts_Re2*T165+Pts_FL*U165+Pts_FTD*V165</f>
        <v>5.1</v>
      </c>
      <c r="D165" s="7" t="s">
        <v>263</v>
      </c>
      <c r="E165" s="10" t="s">
        <v>424</v>
      </c>
      <c r="F165" s="9">
        <v>3.0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0.0</v>
      </c>
      <c r="N165" s="7">
        <v>0.0</v>
      </c>
      <c r="O165" s="7">
        <v>0.0</v>
      </c>
      <c r="P165" s="11">
        <v>0.0</v>
      </c>
      <c r="Q165" s="10">
        <v>3.0</v>
      </c>
      <c r="R165" s="7">
        <v>36.0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Colby Parkinson</v>
      </c>
      <c r="B166" s="7" t="str">
        <f>IFERROR(__xludf.DUMMYFUNCTION("INDEX(IFNA(REGEXEXTRACT(D166, ""([^ ]+)$"")))"),"LA")</f>
        <v>LA</v>
      </c>
      <c r="C166" s="7">
        <f>Pts_PA*G166+Pts_PC*H166+Pts_PY*I166+Pts_PTD*J166+Pts_PI*K166+Pts_P2*L166+Pts_RA*M166+Pts_RY*N166+Pts_RTD*O166+Pts_R2*P166+Pts_Res*Q166+Pts_ReY*R166+Pts_ReTD*S166+Pts_Re2*T166+Pts_FL*U166+Pts_FTD*V166</f>
        <v>5.3</v>
      </c>
      <c r="D166" s="7" t="s">
        <v>179</v>
      </c>
      <c r="E166" s="10" t="s">
        <v>76</v>
      </c>
      <c r="F166" s="9">
        <v>3.0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0.0</v>
      </c>
      <c r="N166" s="7">
        <v>0.0</v>
      </c>
      <c r="O166" s="7">
        <v>0.0</v>
      </c>
      <c r="P166" s="11">
        <v>0.0</v>
      </c>
      <c r="Q166" s="10">
        <v>4.0</v>
      </c>
      <c r="R166" s="7">
        <v>33.0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Ja'Lynn Polk</v>
      </c>
      <c r="B167" s="7" t="str">
        <f>IFERROR(__xludf.DUMMYFUNCTION("INDEX(IFNA(REGEXEXTRACT(D167, ""([^ ]+)$"")))"),"NE")</f>
        <v>NE</v>
      </c>
      <c r="C167" s="7">
        <f>Pts_PA*G167+Pts_PC*H167+Pts_PY*I167+Pts_PTD*J167+Pts_PI*K167+Pts_P2*L167+Pts_RA*M167+Pts_RY*N167+Pts_RTD*O167+Pts_R2*P167+Pts_Res*Q167+Pts_ReY*R167+Pts_ReTD*S167+Pts_Re2*T167+Pts_FL*U167+Pts_FTD*V167</f>
        <v>4.5</v>
      </c>
      <c r="D167" s="7" t="s">
        <v>318</v>
      </c>
      <c r="E167" s="10" t="s">
        <v>39</v>
      </c>
      <c r="F167" s="9">
        <v>3.0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3.0</v>
      </c>
      <c r="R167" s="7">
        <v>30.0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Demarcus Robinson</v>
      </c>
      <c r="B168" s="7" t="str">
        <f>IFERROR(__xludf.DUMMYFUNCTION("INDEX(IFNA(REGEXEXTRACT(D168, ""([^ ]+)$"")))"),"LA")</f>
        <v>LA</v>
      </c>
      <c r="C168" s="7">
        <f>Pts_PA*G168+Pts_PC*H168+Pts_PY*I168+Pts_PTD*J168+Pts_PI*K168+Pts_P2*L168+Pts_RA*M168+Pts_RY*N168+Pts_RTD*O168+Pts_R2*P168+Pts_Res*Q168+Pts_ReY*R168+Pts_ReTD*S168+Pts_Re2*T168+Pts_FL*U168+Pts_FTD*V168</f>
        <v>4.7</v>
      </c>
      <c r="D168" s="7" t="s">
        <v>181</v>
      </c>
      <c r="E168" s="10" t="s">
        <v>76</v>
      </c>
      <c r="F168" s="9">
        <v>3.0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0.0</v>
      </c>
      <c r="N168" s="7">
        <v>0.0</v>
      </c>
      <c r="O168" s="7">
        <v>0.0</v>
      </c>
      <c r="P168" s="11">
        <v>0.0</v>
      </c>
      <c r="Q168" s="10">
        <v>2.0</v>
      </c>
      <c r="R168" s="7">
        <v>37.0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Mason Rudolph</v>
      </c>
      <c r="B169" s="7" t="str">
        <f>IFERROR(__xludf.DUMMYFUNCTION("INDEX(IFNA(REGEXEXTRACT(D169, ""([^ ]+)$"")))"),"TEN")</f>
        <v>TEN</v>
      </c>
      <c r="C169" s="7">
        <f>Pts_PA*G169+Pts_PC*H169+Pts_PY*I169+Pts_PTD*J169+Pts_PI*K169+Pts_P2*L169+Pts_RA*M169+Pts_RY*N169+Pts_RTD*O169+Pts_R2*P169+Pts_Res*Q169+Pts_ReY*R169+Pts_ReTD*S169+Pts_Re2*T169+Pts_FL*U169+Pts_FTD*V169</f>
        <v>3.4</v>
      </c>
      <c r="D169" s="7" t="s">
        <v>470</v>
      </c>
      <c r="E169" s="10" t="s">
        <v>92</v>
      </c>
      <c r="F169" s="9">
        <v>3.0</v>
      </c>
      <c r="G169" s="10">
        <v>17.0</v>
      </c>
      <c r="H169" s="7">
        <v>9.0</v>
      </c>
      <c r="I169" s="7">
        <v>85.0</v>
      </c>
      <c r="J169" s="7">
        <v>0.0</v>
      </c>
      <c r="K169" s="7">
        <v>0.0</v>
      </c>
      <c r="L169" s="11">
        <v>0.0</v>
      </c>
      <c r="M169" s="10">
        <v>0.0</v>
      </c>
      <c r="N169" s="7">
        <v>0.0</v>
      </c>
      <c r="O169" s="7">
        <v>0.0</v>
      </c>
      <c r="P169" s="11">
        <v>0.0</v>
      </c>
      <c r="Q169" s="10">
        <v>0.0</v>
      </c>
      <c r="R169" s="7">
        <v>0.0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Dalton Schultz</v>
      </c>
      <c r="B170" s="7" t="str">
        <f>IFERROR(__xludf.DUMMYFUNCTION("INDEX(IFNA(REGEXEXTRACT(D170, ""([^ ]+)$"")))"),"HOU")</f>
        <v>HOU</v>
      </c>
      <c r="C170" s="7">
        <f>Pts_PA*G170+Pts_PC*H170+Pts_PY*I170+Pts_PTD*J170+Pts_PI*K170+Pts_P2*L170+Pts_RA*M170+Pts_RY*N170+Pts_RTD*O170+Pts_R2*P170+Pts_Res*Q170+Pts_ReY*R170+Pts_ReTD*S170+Pts_Re2*T170+Pts_FL*U170+Pts_FTD*V170</f>
        <v>4.9</v>
      </c>
      <c r="D170" s="7" t="s">
        <v>271</v>
      </c>
      <c r="E170" s="10" t="s">
        <v>44</v>
      </c>
      <c r="F170" s="9">
        <v>3.0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0.0</v>
      </c>
      <c r="N170" s="7">
        <v>0.0</v>
      </c>
      <c r="O170" s="7">
        <v>0.0</v>
      </c>
      <c r="P170" s="11">
        <v>0.0</v>
      </c>
      <c r="Q170" s="10">
        <v>3.0</v>
      </c>
      <c r="R170" s="7">
        <v>34.0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Devin Singletary</v>
      </c>
      <c r="B171" s="7" t="str">
        <f>IFERROR(__xludf.DUMMYFUNCTION("INDEX(IFNA(REGEXEXTRACT(D171, ""([^ ]+)$"")))"),"NYG")</f>
        <v>NYG</v>
      </c>
      <c r="C171" s="7">
        <f>Pts_PA*G171+Pts_PC*H171+Pts_PY*I171+Pts_PTD*J171+Pts_PI*K171+Pts_P2*L171+Pts_RA*M171+Pts_RY*N171+Pts_RTD*O171+Pts_R2*P171+Pts_Res*Q171+Pts_ReY*R171+Pts_ReTD*S171+Pts_Re2*T171+Pts_FL*U171+Pts_FTD*V171</f>
        <v>4.3</v>
      </c>
      <c r="D171" s="7" t="s">
        <v>182</v>
      </c>
      <c r="E171" s="10" t="s">
        <v>89</v>
      </c>
      <c r="F171" s="9">
        <v>3.0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14.0</v>
      </c>
      <c r="N171" s="7">
        <v>24.0</v>
      </c>
      <c r="O171" s="7">
        <v>0.0</v>
      </c>
      <c r="P171" s="11">
        <v>0.0</v>
      </c>
      <c r="Q171" s="10">
        <v>1.0</v>
      </c>
      <c r="R171" s="7">
        <v>14.0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Jaylen Waddle</v>
      </c>
      <c r="B172" s="7" t="str">
        <f>IFERROR(__xludf.DUMMYFUNCTION("INDEX(IFNA(REGEXEXTRACT(D172, ""([^ ]+)$"")))"),"MIA")</f>
        <v>MIA</v>
      </c>
      <c r="C172" s="7">
        <f>Pts_PA*G172+Pts_PC*H172+Pts_PY*I172+Pts_PTD*J172+Pts_PI*K172+Pts_P2*L172+Pts_RA*M172+Pts_RY*N172+Pts_RTD*O172+Pts_R2*P172+Pts_Res*Q172+Pts_ReY*R172+Pts_ReTD*S172+Pts_Re2*T172+Pts_FL*U172+Pts_FTD*V172</f>
        <v>5.6</v>
      </c>
      <c r="D172" s="7" t="s">
        <v>121</v>
      </c>
      <c r="E172" s="10" t="s">
        <v>157</v>
      </c>
      <c r="F172" s="9">
        <v>3.0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4.0</v>
      </c>
      <c r="R172" s="7">
        <v>36.0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Darnell Washington</v>
      </c>
      <c r="B173" s="7" t="str">
        <f>IFERROR(__xludf.DUMMYFUNCTION("INDEX(IFNA(REGEXEXTRACT(D173, ""([^ ]+)$"")))"),"PIT")</f>
        <v>PIT</v>
      </c>
      <c r="C173" s="7">
        <f>Pts_PA*G173+Pts_PC*H173+Pts_PY*I173+Pts_PTD*J173+Pts_PI*K173+Pts_P2*L173+Pts_RA*M173+Pts_RY*N173+Pts_RTD*O173+Pts_R2*P173+Pts_Res*Q173+Pts_ReY*R173+Pts_ReTD*S173+Pts_Re2*T173+Pts_FL*U173+Pts_FTD*V173</f>
        <v>4.1</v>
      </c>
      <c r="D173" s="7" t="s">
        <v>331</v>
      </c>
      <c r="E173" s="10" t="s">
        <v>35</v>
      </c>
      <c r="F173" s="9">
        <v>3.0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2.0</v>
      </c>
      <c r="R173" s="7">
        <v>31.0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Garrett Wilson</v>
      </c>
      <c r="B174" s="7" t="str">
        <f>IFERROR(__xludf.DUMMYFUNCTION("INDEX(IFNA(REGEXEXTRACT(D174, ""([^ ]+)$"")))"),"NYJ")</f>
        <v>NYJ</v>
      </c>
      <c r="C174" s="7">
        <f>Pts_PA*G174+Pts_PC*H174+Pts_PY*I174+Pts_PTD*J174+Pts_PI*K174+Pts_P2*L174+Pts_RA*M174+Pts_RY*N174+Pts_RTD*O174+Pts_R2*P174+Pts_Res*Q174+Pts_ReY*R174+Pts_ReTD*S174+Pts_Re2*T174+Pts_FL*U174+Pts_FTD*V174</f>
        <v>4.6</v>
      </c>
      <c r="D174" s="7" t="s">
        <v>158</v>
      </c>
      <c r="E174" s="10" t="s">
        <v>49</v>
      </c>
      <c r="F174" s="9">
        <v>3.0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5.0</v>
      </c>
      <c r="R174" s="7">
        <v>41.0</v>
      </c>
      <c r="S174" s="7">
        <v>0.0</v>
      </c>
      <c r="T174" s="11">
        <v>0.0</v>
      </c>
      <c r="U174" s="10">
        <v>1.0</v>
      </c>
      <c r="V174" s="11">
        <v>0.0</v>
      </c>
    </row>
    <row r="175">
      <c r="A175" s="7" t="str">
        <f t="shared" si="1"/>
        <v>Jaylen Wright</v>
      </c>
      <c r="B175" s="7" t="str">
        <f>IFERROR(__xludf.DUMMYFUNCTION("INDEX(IFNA(REGEXEXTRACT(D175, ""([^ ]+)$"")))"),"MIA")</f>
        <v>MIA</v>
      </c>
      <c r="C175" s="7">
        <f>Pts_PA*G175+Pts_PC*H175+Pts_PY*I175+Pts_PTD*J175+Pts_PI*K175+Pts_P2*L175+Pts_RA*M175+Pts_RY*N175+Pts_RTD*O175+Pts_R2*P175+Pts_Res*Q175+Pts_ReY*R175+Pts_ReTD*S175+Pts_Re2*T175+Pts_FL*U175+Pts_FTD*V175</f>
        <v>3.2</v>
      </c>
      <c r="D175" s="7" t="s">
        <v>417</v>
      </c>
      <c r="E175" s="10" t="s">
        <v>157</v>
      </c>
      <c r="F175" s="9">
        <v>3.0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9.0</v>
      </c>
      <c r="N175" s="7">
        <v>32.0</v>
      </c>
      <c r="O175" s="7">
        <v>0.0</v>
      </c>
      <c r="P175" s="11">
        <v>0.0</v>
      </c>
      <c r="Q175" s="10">
        <v>0.0</v>
      </c>
      <c r="R175" s="7">
        <v>0.0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De'Von Achane</v>
      </c>
      <c r="B176" s="7" t="str">
        <f>IFERROR(__xludf.DUMMYFUNCTION("INDEX(IFNA(REGEXEXTRACT(D176, ""([^ ]+)$"")))"),"MIA")</f>
        <v>MIA</v>
      </c>
      <c r="C176" s="7">
        <f>Pts_PA*G176+Pts_PC*H176+Pts_PY*I176+Pts_PTD*J176+Pts_PI*K176+Pts_P2*L176+Pts_RA*M176+Pts_RY*N176+Pts_RTD*O176+Pts_R2*P176+Pts_Res*Q176+Pts_ReY*R176+Pts_ReTD*S176+Pts_Re2*T176+Pts_FL*U176+Pts_FTD*V176</f>
        <v>4.4</v>
      </c>
      <c r="D176" s="7" t="s">
        <v>71</v>
      </c>
      <c r="E176" s="10" t="s">
        <v>157</v>
      </c>
      <c r="F176" s="9">
        <v>2.0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10.0</v>
      </c>
      <c r="N176" s="7">
        <v>15.0</v>
      </c>
      <c r="O176" s="7">
        <v>0.0</v>
      </c>
      <c r="P176" s="11">
        <v>0.0</v>
      </c>
      <c r="Q176" s="10">
        <v>3.0</v>
      </c>
      <c r="R176" s="7">
        <v>14.0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Erick All</v>
      </c>
      <c r="B177" s="7" t="str">
        <f>IFERROR(__xludf.DUMMYFUNCTION("INDEX(IFNA(REGEXEXTRACT(D177, ""([^ ]+)$"")))"),"CIN")</f>
        <v>CIN</v>
      </c>
      <c r="C177" s="7">
        <f>Pts_PA*G177+Pts_PC*H177+Pts_PY*I177+Pts_PTD*J177+Pts_PI*K177+Pts_P2*L177+Pts_RA*M177+Pts_RY*N177+Pts_RTD*O177+Pts_R2*P177+Pts_Res*Q177+Pts_ReY*R177+Pts_ReTD*S177+Pts_Re2*T177+Pts_FL*U177+Pts_FTD*V177</f>
        <v>4.8</v>
      </c>
      <c r="D177" s="7" t="s">
        <v>370</v>
      </c>
      <c r="E177" s="10" t="s">
        <v>344</v>
      </c>
      <c r="F177" s="9">
        <v>2.0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4.0</v>
      </c>
      <c r="R177" s="7">
        <v>28.0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Rashod Bateman</v>
      </c>
      <c r="B178" s="7" t="str">
        <f>IFERROR(__xludf.DUMMYFUNCTION("INDEX(IFNA(REGEXEXTRACT(D178, ""([^ ]+)$"")))"),"BAL")</f>
        <v>BAL</v>
      </c>
      <c r="C178" s="7">
        <f>Pts_PA*G178+Pts_PC*H178+Pts_PY*I178+Pts_PTD*J178+Pts_PI*K178+Pts_P2*L178+Pts_RA*M178+Pts_RY*N178+Pts_RTD*O178+Pts_R2*P178+Pts_Res*Q178+Pts_ReY*R178+Pts_ReTD*S178+Pts_Re2*T178+Pts_FL*U178+Pts_FTD*V178</f>
        <v>2.8</v>
      </c>
      <c r="D178" s="7" t="s">
        <v>161</v>
      </c>
      <c r="E178" s="10" t="s">
        <v>342</v>
      </c>
      <c r="F178" s="9">
        <v>2.0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0.0</v>
      </c>
      <c r="N178" s="7">
        <v>0.0</v>
      </c>
      <c r="O178" s="7">
        <v>0.0</v>
      </c>
      <c r="P178" s="11">
        <v>0.0</v>
      </c>
      <c r="Q178" s="10">
        <v>1.0</v>
      </c>
      <c r="R178" s="7">
        <v>23.0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Brock Bowers</v>
      </c>
      <c r="B179" s="7" t="str">
        <f>IFERROR(__xludf.DUMMYFUNCTION("INDEX(IFNA(REGEXEXTRACT(D179, ""([^ ]+)$"")))"),"LV")</f>
        <v>LV</v>
      </c>
      <c r="C179" s="7">
        <f>Pts_PA*G179+Pts_PC*H179+Pts_PY*I179+Pts_PTD*J179+Pts_PI*K179+Pts_P2*L179+Pts_RA*M179+Pts_RY*N179+Pts_RTD*O179+Pts_R2*P179+Pts_Res*Q179+Pts_ReY*R179+Pts_ReTD*S179+Pts_Re2*T179+Pts_FL*U179+Pts_FTD*V179</f>
        <v>4.1</v>
      </c>
      <c r="D179" s="7" t="s">
        <v>162</v>
      </c>
      <c r="E179" s="10" t="s">
        <v>357</v>
      </c>
      <c r="F179" s="9">
        <v>2.0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1.0</v>
      </c>
      <c r="N179" s="7">
        <v>12.0</v>
      </c>
      <c r="O179" s="7">
        <v>0.0</v>
      </c>
      <c r="P179" s="11">
        <v>0.0</v>
      </c>
      <c r="Q179" s="10">
        <v>2.0</v>
      </c>
      <c r="R179" s="7">
        <v>19.0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Noah Brown</v>
      </c>
      <c r="B180" s="7" t="str">
        <f>IFERROR(__xludf.DUMMYFUNCTION("INDEX(IFNA(REGEXEXTRACT(D180, ""([^ ]+)$"")))"),"WAS")</f>
        <v>WAS</v>
      </c>
      <c r="C180" s="7">
        <f>Pts_PA*G180+Pts_PC*H180+Pts_PY*I180+Pts_PTD*J180+Pts_PI*K180+Pts_P2*L180+Pts_RA*M180+Pts_RY*N180+Pts_RTD*O180+Pts_R2*P180+Pts_Res*Q180+Pts_ReY*R180+Pts_ReTD*S180+Pts_Re2*T180+Pts_FL*U180+Pts_FTD*V180</f>
        <v>4.1</v>
      </c>
      <c r="D180" s="7" t="s">
        <v>364</v>
      </c>
      <c r="E180" s="10" t="s">
        <v>359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0.0</v>
      </c>
      <c r="N180" s="7">
        <v>0.0</v>
      </c>
      <c r="O180" s="7">
        <v>0.0</v>
      </c>
      <c r="P180" s="11">
        <v>0.0</v>
      </c>
      <c r="Q180" s="10">
        <v>3.0</v>
      </c>
      <c r="R180" s="7">
        <v>26.0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Harrison Bryant</v>
      </c>
      <c r="B181" s="7" t="str">
        <f>IFERROR(__xludf.DUMMYFUNCTION("INDEX(IFNA(REGEXEXTRACT(D181, ""([^ ]+)$"")))"),"LV")</f>
        <v>LV</v>
      </c>
      <c r="C181" s="7">
        <f>Pts_PA*G181+Pts_PC*H181+Pts_PY*I181+Pts_PTD*J181+Pts_PI*K181+Pts_P2*L181+Pts_RA*M181+Pts_RY*N181+Pts_RTD*O181+Pts_R2*P181+Pts_Res*Q181+Pts_ReY*R181+Pts_ReTD*S181+Pts_Re2*T181+Pts_FL*U181+Pts_FTD*V181</f>
        <v>3.1</v>
      </c>
      <c r="D181" s="7" t="s">
        <v>471</v>
      </c>
      <c r="E181" s="10" t="s">
        <v>357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0.0</v>
      </c>
      <c r="N181" s="7">
        <v>0.0</v>
      </c>
      <c r="O181" s="7">
        <v>0.0</v>
      </c>
      <c r="P181" s="11">
        <v>0.0</v>
      </c>
      <c r="Q181" s="10">
        <v>2.0</v>
      </c>
      <c r="R181" s="7">
        <v>21.0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Grant Calcaterra</v>
      </c>
      <c r="B182" s="7" t="str">
        <f>IFERROR(__xludf.DUMMYFUNCTION("INDEX(IFNA(REGEXEXTRACT(D182, ""([^ ]+)$"")))"),"PHI")</f>
        <v>PHI</v>
      </c>
      <c r="C182" s="7">
        <f>Pts_PA*G182+Pts_PC*H182+Pts_PY*I182+Pts_PTD*J182+Pts_PI*K182+Pts_P2*L182+Pts_RA*M182+Pts_RY*N182+Pts_RTD*O182+Pts_R2*P182+Pts_Res*Q182+Pts_ReY*R182+Pts_ReTD*S182+Pts_Re2*T182+Pts_FL*U182+Pts_FTD*V182</f>
        <v>3.1</v>
      </c>
      <c r="D182" s="7" t="s">
        <v>233</v>
      </c>
      <c r="E182" s="10" t="s">
        <v>31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1.0</v>
      </c>
      <c r="R182" s="7">
        <v>26.0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Emari Demercado</v>
      </c>
      <c r="B183" s="7" t="str">
        <f>IFERROR(__xludf.DUMMYFUNCTION("INDEX(IFNA(REGEXEXTRACT(D183, ""([^ ]+)$"")))"),"ARI")</f>
        <v>ARI</v>
      </c>
      <c r="C183" s="7">
        <f>Pts_PA*G183+Pts_PC*H183+Pts_PY*I183+Pts_PTD*J183+Pts_PI*K183+Pts_P2*L183+Pts_RA*M183+Pts_RY*N183+Pts_RTD*O183+Pts_R2*P183+Pts_Res*Q183+Pts_ReY*R183+Pts_ReTD*S183+Pts_Re2*T183+Pts_FL*U183+Pts_FTD*V183</f>
        <v>2.9</v>
      </c>
      <c r="D183" s="7" t="s">
        <v>212</v>
      </c>
      <c r="E183" s="10" t="s">
        <v>19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4.0</v>
      </c>
      <c r="N183" s="7">
        <v>24.0</v>
      </c>
      <c r="O183" s="7">
        <v>0.0</v>
      </c>
      <c r="P183" s="11">
        <v>0.0</v>
      </c>
      <c r="Q183" s="10">
        <v>1.0</v>
      </c>
      <c r="R183" s="7">
        <v>0.0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Will Dissly</v>
      </c>
      <c r="B184" s="7" t="str">
        <f>IFERROR(__xludf.DUMMYFUNCTION("INDEX(IFNA(REGEXEXTRACT(D184, ""([^ ]+)$"")))"),"LAC")</f>
        <v>LAC</v>
      </c>
      <c r="C184" s="7">
        <f>Pts_PA*G184+Pts_PC*H184+Pts_PY*I184+Pts_PTD*J184+Pts_PI*K184+Pts_P2*L184+Pts_RA*M184+Pts_RY*N184+Pts_RTD*O184+Pts_R2*P184+Pts_Res*Q184+Pts_ReY*R184+Pts_ReTD*S184+Pts_Re2*T184+Pts_FL*U184+Pts_FTD*V184</f>
        <v>3.4</v>
      </c>
      <c r="D184" s="7" t="s">
        <v>235</v>
      </c>
      <c r="E184" s="10" t="s">
        <v>424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0.0</v>
      </c>
      <c r="N184" s="7">
        <v>0.0</v>
      </c>
      <c r="O184" s="7">
        <v>0.0</v>
      </c>
      <c r="P184" s="11">
        <v>0.0</v>
      </c>
      <c r="Q184" s="10">
        <v>2.0</v>
      </c>
      <c r="R184" s="7">
        <v>24.0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Noah Fant</v>
      </c>
      <c r="B185" s="7" t="str">
        <f>IFERROR(__xludf.DUMMYFUNCTION("INDEX(IFNA(REGEXEXTRACT(D185, ""([^ ]+)$"")))"),"SEA")</f>
        <v>SEA</v>
      </c>
      <c r="C185" s="7">
        <f>Pts_PA*G185+Pts_PC*H185+Pts_PY*I185+Pts_PTD*J185+Pts_PI*K185+Pts_P2*L185+Pts_RA*M185+Pts_RY*N185+Pts_RTD*O185+Pts_R2*P185+Pts_Res*Q185+Pts_ReY*R185+Pts_ReTD*S185+Pts_Re2*T185+Pts_FL*U185+Pts_FTD*V185</f>
        <v>3.6</v>
      </c>
      <c r="D185" s="7" t="s">
        <v>239</v>
      </c>
      <c r="E185" s="10" t="s">
        <v>56</v>
      </c>
      <c r="F185" s="9">
        <v>2.0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2.0</v>
      </c>
      <c r="R185" s="7">
        <v>26.0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Andrei Iosivas</v>
      </c>
      <c r="B186" s="7" t="str">
        <f>IFERROR(__xludf.DUMMYFUNCTION("INDEX(IFNA(REGEXEXTRACT(D186, ""([^ ]+)$"")))"),"CIN")</f>
        <v>CIN</v>
      </c>
      <c r="C186" s="7">
        <f>Pts_PA*G186+Pts_PC*H186+Pts_PY*I186+Pts_PTD*J186+Pts_PI*K186+Pts_P2*L186+Pts_RA*M186+Pts_RY*N186+Pts_RTD*O186+Pts_R2*P186+Pts_Res*Q186+Pts_ReY*R186+Pts_ReTD*S186+Pts_Re2*T186+Pts_FL*U186+Pts_FTD*V186</f>
        <v>3.4</v>
      </c>
      <c r="D186" s="7" t="s">
        <v>217</v>
      </c>
      <c r="E186" s="10" t="s">
        <v>344</v>
      </c>
      <c r="F186" s="9">
        <v>2.0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1.0</v>
      </c>
      <c r="R186" s="7">
        <v>29.0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Van Jefferson</v>
      </c>
      <c r="B187" s="7" t="str">
        <f>IFERROR(__xludf.DUMMYFUNCTION("INDEX(IFNA(REGEXEXTRACT(D187, ""([^ ]+)$"")))"),"PIT")</f>
        <v>PIT</v>
      </c>
      <c r="C187" s="7">
        <f>Pts_PA*G187+Pts_PC*H187+Pts_PY*I187+Pts_PTD*J187+Pts_PI*K187+Pts_P2*L187+Pts_RA*M187+Pts_RY*N187+Pts_RTD*O187+Pts_R2*P187+Pts_Res*Q187+Pts_ReY*R187+Pts_ReTD*S187+Pts_Re2*T187+Pts_FL*U187+Pts_FTD*V187</f>
        <v>3.1</v>
      </c>
      <c r="D187" s="7" t="s">
        <v>307</v>
      </c>
      <c r="E187" s="10" t="s">
        <v>35</v>
      </c>
      <c r="F187" s="9">
        <v>2.0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2.0</v>
      </c>
      <c r="R187" s="7">
        <v>21.0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Isaiah Likely</v>
      </c>
      <c r="B188" s="7" t="str">
        <f>IFERROR(__xludf.DUMMYFUNCTION("INDEX(IFNA(REGEXEXTRACT(D188, ""([^ ]+)$"")))"),"BAL")</f>
        <v>BAL</v>
      </c>
      <c r="C188" s="7">
        <f>Pts_PA*G188+Pts_PC*H188+Pts_PY*I188+Pts_PTD*J188+Pts_PI*K188+Pts_P2*L188+Pts_RA*M188+Pts_RY*N188+Pts_RTD*O188+Pts_R2*P188+Pts_Res*Q188+Pts_ReY*R188+Pts_ReTD*S188+Pts_Re2*T188+Pts_FL*U188+Pts_FTD*V188</f>
        <v>3.1</v>
      </c>
      <c r="D188" s="7" t="s">
        <v>63</v>
      </c>
      <c r="E188" s="10" t="s">
        <v>342</v>
      </c>
      <c r="F188" s="9">
        <v>2.0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1.0</v>
      </c>
      <c r="R188" s="7">
        <v>26.0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Bo Melton</v>
      </c>
      <c r="B189" s="7" t="str">
        <f>IFERROR(__xludf.DUMMYFUNCTION("INDEX(IFNA(REGEXEXTRACT(D189, ""([^ ]+)$"")))"),"GB")</f>
        <v>GB</v>
      </c>
      <c r="C189" s="7">
        <f>Pts_PA*G189+Pts_PC*H189+Pts_PY*I189+Pts_PTD*J189+Pts_PI*K189+Pts_P2*L189+Pts_RA*M189+Pts_RY*N189+Pts_RTD*O189+Pts_R2*P189+Pts_Res*Q189+Pts_ReY*R189+Pts_ReTD*S189+Pts_Re2*T189+Pts_FL*U189+Pts_FTD*V189</f>
        <v>3.3</v>
      </c>
      <c r="D189" s="7" t="s">
        <v>409</v>
      </c>
      <c r="E189" s="10" t="s">
        <v>155</v>
      </c>
      <c r="F189" s="9">
        <v>2.0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1.0</v>
      </c>
      <c r="R189" s="7">
        <v>28.0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Jonathan Mingo</v>
      </c>
      <c r="B190" s="7" t="str">
        <f>IFERROR(__xludf.DUMMYFUNCTION("INDEX(IFNA(REGEXEXTRACT(D190, ""([^ ]+)$"")))"),"DAL")</f>
        <v>DAL</v>
      </c>
      <c r="C190" s="7">
        <f>Pts_PA*G190+Pts_PC*H190+Pts_PY*I190+Pts_PTD*J190+Pts_PI*K190+Pts_P2*L190+Pts_RA*M190+Pts_RY*N190+Pts_RTD*O190+Pts_R2*P190+Pts_Res*Q190+Pts_ReY*R190+Pts_ReTD*S190+Pts_Re2*T190+Pts_FL*U190+Pts_FTD*V190</f>
        <v>3.9</v>
      </c>
      <c r="D190" s="7" t="s">
        <v>198</v>
      </c>
      <c r="E190" s="10" t="s">
        <v>344</v>
      </c>
      <c r="F190" s="9">
        <v>2.0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3.0</v>
      </c>
      <c r="R190" s="7">
        <v>24.0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Jalen Nailor</v>
      </c>
      <c r="B191" s="7" t="str">
        <f>IFERROR(__xludf.DUMMYFUNCTION("INDEX(IFNA(REGEXEXTRACT(D191, ""([^ ]+)$"")))"),"MIN")</f>
        <v>MIN</v>
      </c>
      <c r="C191" s="7">
        <f>Pts_PA*G191+Pts_PC*H191+Pts_PY*I191+Pts_PTD*J191+Pts_PI*K191+Pts_P2*L191+Pts_RA*M191+Pts_RY*N191+Pts_RTD*O191+Pts_R2*P191+Pts_Res*Q191+Pts_ReY*R191+Pts_ReTD*S191+Pts_Re2*T191+Pts_FL*U191+Pts_FTD*V191</f>
        <v>1.6</v>
      </c>
      <c r="D191" s="7" t="s">
        <v>135</v>
      </c>
      <c r="E191" s="10" t="s">
        <v>355</v>
      </c>
      <c r="F191" s="9">
        <v>2.0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1.0</v>
      </c>
      <c r="N191" s="7">
        <v>0.0</v>
      </c>
      <c r="O191" s="7">
        <v>0.0</v>
      </c>
      <c r="P191" s="11">
        <v>0.0</v>
      </c>
      <c r="Q191" s="10">
        <v>1.0</v>
      </c>
      <c r="R191" s="7">
        <v>31.0</v>
      </c>
      <c r="S191" s="7">
        <v>0.0</v>
      </c>
      <c r="T191" s="11">
        <v>0.0</v>
      </c>
      <c r="U191" s="10">
        <v>1.0</v>
      </c>
      <c r="V191" s="11">
        <v>0.0</v>
      </c>
    </row>
    <row r="192">
      <c r="A192" s="7" t="str">
        <f t="shared" si="1"/>
        <v>Ronnie Rivers</v>
      </c>
      <c r="B192" s="7" t="str">
        <f>IFERROR(__xludf.DUMMYFUNCTION("INDEX(IFNA(REGEXEXTRACT(D192, ""([^ ]+)$"")))"),"LA")</f>
        <v>LA</v>
      </c>
      <c r="C192" s="7">
        <f>Pts_PA*G192+Pts_PC*H192+Pts_PY*I192+Pts_PTD*J192+Pts_PI*K192+Pts_P2*L192+Pts_RA*M192+Pts_RY*N192+Pts_RTD*O192+Pts_R2*P192+Pts_Res*Q192+Pts_ReY*R192+Pts_ReTD*S192+Pts_Re2*T192+Pts_FL*U192+Pts_FTD*V192</f>
        <v>2.6</v>
      </c>
      <c r="D192" s="7" t="s">
        <v>269</v>
      </c>
      <c r="E192" s="10" t="s">
        <v>76</v>
      </c>
      <c r="F192" s="9">
        <v>2.0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6.0</v>
      </c>
      <c r="N192" s="7">
        <v>26.0</v>
      </c>
      <c r="O192" s="7">
        <v>0.0</v>
      </c>
      <c r="P192" s="11">
        <v>0.0</v>
      </c>
      <c r="Q192" s="10">
        <v>0.0</v>
      </c>
      <c r="R192" s="7">
        <v>0.0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Cade Stover</v>
      </c>
      <c r="B193" s="7" t="str">
        <f>IFERROR(__xludf.DUMMYFUNCTION("INDEX(IFNA(REGEXEXTRACT(D193, ""([^ ]+)$"")))"),"HOU")</f>
        <v>HOU</v>
      </c>
      <c r="C193" s="7">
        <f>Pts_PA*G193+Pts_PC*H193+Pts_PY*I193+Pts_PTD*J193+Pts_PI*K193+Pts_P2*L193+Pts_RA*M193+Pts_RY*N193+Pts_RTD*O193+Pts_R2*P193+Pts_Res*Q193+Pts_ReY*R193+Pts_ReTD*S193+Pts_Re2*T193+Pts_FL*U193+Pts_FTD*V193</f>
        <v>3.2</v>
      </c>
      <c r="D193" s="7" t="s">
        <v>394</v>
      </c>
      <c r="E193" s="10" t="s">
        <v>44</v>
      </c>
      <c r="F193" s="9">
        <v>2.0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1.0</v>
      </c>
      <c r="R193" s="7">
        <v>27.0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Jalen Tolbert</v>
      </c>
      <c r="B194" s="7" t="str">
        <f>IFERROR(__xludf.DUMMYFUNCTION("INDEX(IFNA(REGEXEXTRACT(D194, ""([^ ]+)$"")))"),"DAL")</f>
        <v>DAL</v>
      </c>
      <c r="C194" s="7">
        <f>Pts_PA*G194+Pts_PC*H194+Pts_PY*I194+Pts_PTD*J194+Pts_PI*K194+Pts_P2*L194+Pts_RA*M194+Pts_RY*N194+Pts_RTD*O194+Pts_R2*P194+Pts_Res*Q194+Pts_ReY*R194+Pts_ReTD*S194+Pts_Re2*T194+Pts_FL*U194+Pts_FTD*V194</f>
        <v>3.9</v>
      </c>
      <c r="D194" s="7" t="s">
        <v>274</v>
      </c>
      <c r="E194" s="10" t="s">
        <v>53</v>
      </c>
      <c r="F194" s="9">
        <v>2.0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0.0</v>
      </c>
      <c r="N194" s="7">
        <v>0.0</v>
      </c>
      <c r="O194" s="7">
        <v>0.0</v>
      </c>
      <c r="P194" s="11">
        <v>0.0</v>
      </c>
      <c r="Q194" s="10">
        <v>3.0</v>
      </c>
      <c r="R194" s="7">
        <v>24.0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Justin Watson</v>
      </c>
      <c r="B195" s="7" t="str">
        <f>IFERROR(__xludf.DUMMYFUNCTION("INDEX(IFNA(REGEXEXTRACT(D195, ""([^ ]+)$"")))"),"KC")</f>
        <v>KC</v>
      </c>
      <c r="C195" s="7">
        <f>Pts_PA*G195+Pts_PC*H195+Pts_PY*I195+Pts_PTD*J195+Pts_PI*K195+Pts_P2*L195+Pts_RA*M195+Pts_RY*N195+Pts_RTD*O195+Pts_R2*P195+Pts_Res*Q195+Pts_ReY*R195+Pts_ReTD*S195+Pts_Re2*T195+Pts_FL*U195+Pts_FTD*V195</f>
        <v>3.7</v>
      </c>
      <c r="D195" s="7" t="s">
        <v>226</v>
      </c>
      <c r="E195" s="10" t="s">
        <v>82</v>
      </c>
      <c r="F195" s="9">
        <v>2.0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2.0</v>
      </c>
      <c r="R195" s="7">
        <v>27.0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Emanuel Wilson</v>
      </c>
      <c r="B196" s="7" t="str">
        <f>IFERROR(__xludf.DUMMYFUNCTION("INDEX(IFNA(REGEXEXTRACT(D196, ""([^ ]+)$"")))"),"GB")</f>
        <v>GB</v>
      </c>
      <c r="C196" s="7">
        <f>Pts_PA*G196+Pts_PC*H196+Pts_PY*I196+Pts_PTD*J196+Pts_PI*K196+Pts_P2*L196+Pts_RA*M196+Pts_RY*N196+Pts_RTD*O196+Pts_R2*P196+Pts_Res*Q196+Pts_ReY*R196+Pts_ReTD*S196+Pts_Re2*T196+Pts_FL*U196+Pts_FTD*V196</f>
        <v>2.7</v>
      </c>
      <c r="D196" s="7" t="s">
        <v>184</v>
      </c>
      <c r="E196" s="10" t="s">
        <v>155</v>
      </c>
      <c r="F196" s="9">
        <v>2.0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8.0</v>
      </c>
      <c r="N196" s="7">
        <v>27.0</v>
      </c>
      <c r="O196" s="7">
        <v>0.0</v>
      </c>
      <c r="P196" s="11">
        <v>0.0</v>
      </c>
      <c r="Q196" s="10">
        <v>0.0</v>
      </c>
      <c r="R196" s="7">
        <v>0.0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Michael Wilson</v>
      </c>
      <c r="B197" s="7" t="str">
        <f>IFERROR(__xludf.DUMMYFUNCTION("INDEX(IFNA(REGEXEXTRACT(D197, ""([^ ]+)$"")))"),"ARI")</f>
        <v>ARI</v>
      </c>
      <c r="C197" s="7">
        <f>Pts_PA*G197+Pts_PC*H197+Pts_PY*I197+Pts_PTD*J197+Pts_PI*K197+Pts_P2*L197+Pts_RA*M197+Pts_RY*N197+Pts_RTD*O197+Pts_R2*P197+Pts_Res*Q197+Pts_ReY*R197+Pts_ReTD*S197+Pts_Re2*T197+Pts_FL*U197+Pts_FTD*V197</f>
        <v>3.3</v>
      </c>
      <c r="D197" s="7" t="s">
        <v>159</v>
      </c>
      <c r="E197" s="10" t="s">
        <v>19</v>
      </c>
      <c r="F197" s="9">
        <v>2.0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3.0</v>
      </c>
      <c r="R197" s="7">
        <v>38.0</v>
      </c>
      <c r="S197" s="7">
        <v>0.0</v>
      </c>
      <c r="T197" s="11">
        <v>0.0</v>
      </c>
      <c r="U197" s="10">
        <v>1.0</v>
      </c>
      <c r="V197" s="11">
        <v>0.0</v>
      </c>
    </row>
    <row r="198">
      <c r="A198" s="7" t="str">
        <f t="shared" si="1"/>
        <v>Nelson Agholor</v>
      </c>
      <c r="B198" s="7" t="str">
        <f>IFERROR(__xludf.DUMMYFUNCTION("INDEX(IFNA(REGEXEXTRACT(D198, ""([^ ]+)$"")))"),"BAL")</f>
        <v>BAL</v>
      </c>
      <c r="C198" s="7">
        <f>Pts_PA*G198+Pts_PC*H198+Pts_PY*I198+Pts_PTD*J198+Pts_PI*K198+Pts_P2*L198+Pts_RA*M198+Pts_RY*N198+Pts_RTD*O198+Pts_R2*P198+Pts_Res*Q198+Pts_ReY*R198+Pts_ReTD*S198+Pts_Re2*T198+Pts_FL*U198+Pts_FTD*V198</f>
        <v>2</v>
      </c>
      <c r="D198" s="7" t="s">
        <v>279</v>
      </c>
      <c r="E198" s="10" t="s">
        <v>342</v>
      </c>
      <c r="F198" s="9">
        <v>1.0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2.0</v>
      </c>
      <c r="R198" s="7">
        <v>10.0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Jordan Akins</v>
      </c>
      <c r="B199" s="7" t="str">
        <f>IFERROR(__xludf.DUMMYFUNCTION("INDEX(IFNA(REGEXEXTRACT(D199, ""([^ ]+)$"")))"),"CLE")</f>
        <v>CLE</v>
      </c>
      <c r="C199" s="7">
        <f>Pts_PA*G199+Pts_PC*H199+Pts_PY*I199+Pts_PTD*J199+Pts_PI*K199+Pts_P2*L199+Pts_RA*M199+Pts_RY*N199+Pts_RTD*O199+Pts_R2*P199+Pts_Res*Q199+Pts_ReY*R199+Pts_ReTD*S199+Pts_Re2*T199+Pts_FL*U199+Pts_FTD*V199</f>
        <v>1.5</v>
      </c>
      <c r="D199" s="7" t="s">
        <v>207</v>
      </c>
      <c r="E199" s="10" t="s">
        <v>420</v>
      </c>
      <c r="F199" s="9">
        <v>1.0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0.0</v>
      </c>
      <c r="N199" s="7">
        <v>0.0</v>
      </c>
      <c r="O199" s="7">
        <v>0.0</v>
      </c>
      <c r="P199" s="11">
        <v>0.0</v>
      </c>
      <c r="Q199" s="10">
        <v>1.0</v>
      </c>
      <c r="R199" s="7">
        <v>10.0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Keenan Allen</v>
      </c>
      <c r="B200" s="7" t="str">
        <f>IFERROR(__xludf.DUMMYFUNCTION("INDEX(IFNA(REGEXEXTRACT(D200, ""([^ ]+)$"")))"),"CHI")</f>
        <v>CHI</v>
      </c>
      <c r="C200" s="7">
        <f>Pts_PA*G200+Pts_PC*H200+Pts_PY*I200+Pts_PTD*J200+Pts_PI*K200+Pts_P2*L200+Pts_RA*M200+Pts_RY*N200+Pts_RTD*O200+Pts_R2*P200+Pts_Res*Q200+Pts_ReY*R200+Pts_ReTD*S200+Pts_Re2*T200+Pts_FL*U200+Pts_FTD*V200</f>
        <v>3.4</v>
      </c>
      <c r="D200" s="7" t="s">
        <v>208</v>
      </c>
      <c r="E200" s="10" t="s">
        <v>51</v>
      </c>
      <c r="F200" s="9">
        <v>1.0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0.0</v>
      </c>
      <c r="N200" s="7">
        <v>0.0</v>
      </c>
      <c r="O200" s="7">
        <v>0.0</v>
      </c>
      <c r="P200" s="11">
        <v>0.0</v>
      </c>
      <c r="Q200" s="10">
        <v>3.0</v>
      </c>
      <c r="R200" s="7">
        <v>19.0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Calvin Austin</v>
      </c>
      <c r="B201" s="7" t="str">
        <f>IFERROR(__xludf.DUMMYFUNCTION("INDEX(IFNA(REGEXEXTRACT(D201, ""([^ ]+)$"")))"),"PIT")</f>
        <v>PIT</v>
      </c>
      <c r="C201" s="7">
        <f>Pts_PA*G201+Pts_PC*H201+Pts_PY*I201+Pts_PTD*J201+Pts_PI*K201+Pts_P2*L201+Pts_RA*M201+Pts_RY*N201+Pts_RTD*O201+Pts_R2*P201+Pts_Res*Q201+Pts_ReY*R201+Pts_ReTD*S201+Pts_Re2*T201+Pts_FL*U201+Pts_FTD*V201</f>
        <v>2.2</v>
      </c>
      <c r="D201" s="7" t="s">
        <v>282</v>
      </c>
      <c r="E201" s="10" t="s">
        <v>35</v>
      </c>
      <c r="F201" s="9">
        <v>1.0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0.0</v>
      </c>
      <c r="N201" s="7">
        <v>0.0</v>
      </c>
      <c r="O201" s="7">
        <v>0.0</v>
      </c>
      <c r="P201" s="11">
        <v>0.0</v>
      </c>
      <c r="Q201" s="10">
        <v>1.0</v>
      </c>
      <c r="R201" s="7">
        <v>17.0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Kayshon Boutte</v>
      </c>
      <c r="B202" s="7" t="str">
        <f>IFERROR(__xludf.DUMMYFUNCTION("INDEX(IFNA(REGEXEXTRACT(D202, ""([^ ]+)$"")))"),"NE")</f>
        <v>NE</v>
      </c>
      <c r="C202" s="7">
        <f>Pts_PA*G202+Pts_PC*H202+Pts_PY*I202+Pts_PTD*J202+Pts_PI*K202+Pts_P2*L202+Pts_RA*M202+Pts_RY*N202+Pts_RTD*O202+Pts_R2*P202+Pts_Res*Q202+Pts_ReY*R202+Pts_ReTD*S202+Pts_Re2*T202+Pts_FL*U202+Pts_FTD*V202</f>
        <v>1.6</v>
      </c>
      <c r="D202" s="7" t="s">
        <v>448</v>
      </c>
      <c r="E202" s="10" t="s">
        <v>39</v>
      </c>
      <c r="F202" s="9">
        <v>1.0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0.0</v>
      </c>
      <c r="N202" s="7">
        <v>0.0</v>
      </c>
      <c r="O202" s="7">
        <v>0.0</v>
      </c>
      <c r="P202" s="11">
        <v>0.0</v>
      </c>
      <c r="Q202" s="10">
        <v>1.0</v>
      </c>
      <c r="R202" s="7">
        <v>11.0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Treylon Burks</v>
      </c>
      <c r="B203" s="7" t="str">
        <f>IFERROR(__xludf.DUMMYFUNCTION("INDEX(IFNA(REGEXEXTRACT(D203, ""([^ ]+)$"")))"),"TEN")</f>
        <v>TEN</v>
      </c>
      <c r="C203" s="7">
        <f>Pts_PA*G203+Pts_PC*H203+Pts_PY*I203+Pts_PTD*J203+Pts_PI*K203+Pts_P2*L203+Pts_RA*M203+Pts_RY*N203+Pts_RTD*O203+Pts_R2*P203+Pts_Res*Q203+Pts_ReY*R203+Pts_ReTD*S203+Pts_Re2*T203+Pts_FL*U203+Pts_FTD*V203</f>
        <v>1.8</v>
      </c>
      <c r="D203" s="7" t="s">
        <v>285</v>
      </c>
      <c r="E203" s="10" t="s">
        <v>92</v>
      </c>
      <c r="F203" s="9">
        <v>1.0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1.0</v>
      </c>
      <c r="R203" s="7">
        <v>13.0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Tyler Conklin</v>
      </c>
      <c r="B204" s="7" t="str">
        <f>IFERROR(__xludf.DUMMYFUNCTION("INDEX(IFNA(REGEXEXTRACT(D204, ""([^ ]+)$"")))"),"NYJ")</f>
        <v>NYJ</v>
      </c>
      <c r="C204" s="7">
        <f>Pts_PA*G204+Pts_PC*H204+Pts_PY*I204+Pts_PTD*J204+Pts_PI*K204+Pts_P2*L204+Pts_RA*M204+Pts_RY*N204+Pts_RTD*O204+Pts_R2*P204+Pts_Res*Q204+Pts_ReY*R204+Pts_ReTD*S204+Pts_Re2*T204+Pts_FL*U204+Pts_FTD*V204</f>
        <v>3.7</v>
      </c>
      <c r="D204" s="7" t="s">
        <v>288</v>
      </c>
      <c r="E204" s="10" t="s">
        <v>49</v>
      </c>
      <c r="F204" s="9">
        <v>1.0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4.0</v>
      </c>
      <c r="R204" s="7">
        <v>17.0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Tanner Conner</v>
      </c>
      <c r="B205" s="7" t="str">
        <f>IFERROR(__xludf.DUMMYFUNCTION("INDEX(IFNA(REGEXEXTRACT(D205, ""([^ ]+)$"")))"),"MIA")</f>
        <v>MIA</v>
      </c>
      <c r="C205" s="7">
        <f>Pts_PA*G205+Pts_PC*H205+Pts_PY*I205+Pts_PTD*J205+Pts_PI*K205+Pts_P2*L205+Pts_RA*M205+Pts_RY*N205+Pts_RTD*O205+Pts_R2*P205+Pts_Res*Q205+Pts_ReY*R205+Pts_ReTD*S205+Pts_Re2*T205+Pts_FL*U205+Pts_FTD*V205</f>
        <v>2.5</v>
      </c>
      <c r="D205" s="7" t="s">
        <v>452</v>
      </c>
      <c r="E205" s="10" t="s">
        <v>157</v>
      </c>
      <c r="F205" s="9">
        <v>1.0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2.0</v>
      </c>
      <c r="R205" s="7">
        <v>15.0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Brandin Cooks</v>
      </c>
      <c r="B206" s="7" t="str">
        <f>IFERROR(__xludf.DUMMYFUNCTION("INDEX(IFNA(REGEXEXTRACT(D206, ""([^ ]+)$"")))"),"DAL")</f>
        <v>DAL</v>
      </c>
      <c r="C206" s="7">
        <f>Pts_PA*G206+Pts_PC*H206+Pts_PY*I206+Pts_PTD*J206+Pts_PI*K206+Pts_P2*L206+Pts_RA*M206+Pts_RY*N206+Pts_RTD*O206+Pts_R2*P206+Pts_Res*Q206+Pts_ReY*R206+Pts_ReTD*S206+Pts_Re2*T206+Pts_FL*U206+Pts_FTD*V206</f>
        <v>2.1</v>
      </c>
      <c r="D206" s="7" t="s">
        <v>105</v>
      </c>
      <c r="E206" s="10" t="s">
        <v>53</v>
      </c>
      <c r="F206" s="9">
        <v>1.0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1.0</v>
      </c>
      <c r="R206" s="7">
        <v>16.0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Re'Mahn Davis</v>
      </c>
      <c r="B207" s="7" t="str">
        <f>IFERROR(__xludf.DUMMYFUNCTION("INDEX(IFNA(REGEXEXTRACT(D207, ""([^ ]+)$"")))"),"BUF")</f>
        <v>BUF</v>
      </c>
      <c r="C207" s="7">
        <f>Pts_PA*G207+Pts_PC*H207+Pts_PY*I207+Pts_PTD*J207+Pts_PI*K207+Pts_P2*L207+Pts_RA*M207+Pts_RY*N207+Pts_RTD*O207+Pts_R2*P207+Pts_Res*Q207+Pts_ReY*R207+Pts_ReTD*S207+Pts_Re2*T207+Pts_FL*U207+Pts_FTD*V207</f>
        <v>1.1</v>
      </c>
      <c r="D207" s="7" t="s">
        <v>211</v>
      </c>
      <c r="E207" s="10" t="s">
        <v>347</v>
      </c>
      <c r="F207" s="9">
        <v>1.0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7.0</v>
      </c>
      <c r="N207" s="7">
        <v>11.0</v>
      </c>
      <c r="O207" s="7">
        <v>0.0</v>
      </c>
      <c r="P207" s="11">
        <v>0.0</v>
      </c>
      <c r="Q207" s="10">
        <v>0.0</v>
      </c>
      <c r="R207" s="7">
        <v>0.0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Jahan Dotson</v>
      </c>
      <c r="B208" s="7" t="str">
        <f>IFERROR(__xludf.DUMMYFUNCTION("INDEX(IFNA(REGEXEXTRACT(D208, ""([^ ]+)$"")))"),"PHI")</f>
        <v>PHI</v>
      </c>
      <c r="C208" s="7">
        <f>Pts_PA*G208+Pts_PC*H208+Pts_PY*I208+Pts_PTD*J208+Pts_PI*K208+Pts_P2*L208+Pts_RA*M208+Pts_RY*N208+Pts_RTD*O208+Pts_R2*P208+Pts_Res*Q208+Pts_ReY*R208+Pts_ReTD*S208+Pts_Re2*T208+Pts_FL*U208+Pts_FTD*V208</f>
        <v>2.1</v>
      </c>
      <c r="D208" s="7" t="s">
        <v>403</v>
      </c>
      <c r="E208" s="10" t="s">
        <v>31</v>
      </c>
      <c r="F208" s="9">
        <v>1.0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2.0</v>
      </c>
      <c r="R208" s="7">
        <v>11.0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Demario Douglas</v>
      </c>
      <c r="B209" s="7" t="str">
        <f>IFERROR(__xludf.DUMMYFUNCTION("INDEX(IFNA(REGEXEXTRACT(D209, ""([^ ]+)$"")))"),"NE")</f>
        <v>NE</v>
      </c>
      <c r="C209" s="7">
        <f>Pts_PA*G209+Pts_PC*H209+Pts_PY*I209+Pts_PTD*J209+Pts_PI*K209+Pts_P2*L209+Pts_RA*M209+Pts_RY*N209+Pts_RTD*O209+Pts_R2*P209+Pts_Res*Q209+Pts_ReY*R209+Pts_ReTD*S209+Pts_Re2*T209+Pts_FL*U209+Pts_FTD*V209</f>
        <v>2.8</v>
      </c>
      <c r="D209" s="7" t="s">
        <v>236</v>
      </c>
      <c r="E209" s="10" t="s">
        <v>39</v>
      </c>
      <c r="F209" s="9">
        <v>1.0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3.0</v>
      </c>
      <c r="R209" s="7">
        <v>13.0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Gus Edwards</v>
      </c>
      <c r="B210" s="7" t="str">
        <f>IFERROR(__xludf.DUMMYFUNCTION("INDEX(IFNA(REGEXEXTRACT(D210, ""([^ ]+)$"")))"),"LAC")</f>
        <v>LAC</v>
      </c>
      <c r="C210" s="7">
        <f>Pts_PA*G210+Pts_PC*H210+Pts_PY*I210+Pts_PTD*J210+Pts_PI*K210+Pts_P2*L210+Pts_RA*M210+Pts_RY*N210+Pts_RTD*O210+Pts_R2*P210+Pts_Res*Q210+Pts_ReY*R210+Pts_ReTD*S210+Pts_Re2*T210+Pts_FL*U210+Pts_FTD*V210</f>
        <v>1.9</v>
      </c>
      <c r="D210" s="7" t="s">
        <v>214</v>
      </c>
      <c r="E210" s="10" t="s">
        <v>424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6.0</v>
      </c>
      <c r="N210" s="7">
        <v>19.0</v>
      </c>
      <c r="O210" s="7">
        <v>0.0</v>
      </c>
      <c r="P210" s="11">
        <v>0.0</v>
      </c>
      <c r="Q210" s="10">
        <v>0.0</v>
      </c>
      <c r="R210" s="7">
        <v>0.0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Ezekiel Elliott</v>
      </c>
      <c r="B211" s="7" t="str">
        <f>IFERROR(__xludf.DUMMYFUNCTION("INDEX(IFNA(REGEXEXTRACT(D211, ""([^ ]+)$"")))"),"LAC")</f>
        <v>LAC</v>
      </c>
      <c r="C211" s="7">
        <f>Pts_PA*G211+Pts_PC*H211+Pts_PY*I211+Pts_PTD*J211+Pts_PI*K211+Pts_P2*L211+Pts_RA*M211+Pts_RY*N211+Pts_RTD*O211+Pts_R2*P211+Pts_Res*Q211+Pts_ReY*R211+Pts_ReTD*S211+Pts_Re2*T211+Pts_FL*U211+Pts_FTD*V211</f>
        <v>2.9</v>
      </c>
      <c r="D211" s="7" t="s">
        <v>106</v>
      </c>
      <c r="E211" s="10" t="s">
        <v>53</v>
      </c>
      <c r="F211" s="9">
        <v>1.0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5.0</v>
      </c>
      <c r="N211" s="7">
        <v>19.0</v>
      </c>
      <c r="O211" s="7">
        <v>0.0</v>
      </c>
      <c r="P211" s="11">
        <v>0.0</v>
      </c>
      <c r="Q211" s="10">
        <v>1.0</v>
      </c>
      <c r="R211" s="7">
        <v>5.0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Zay Flowers</v>
      </c>
      <c r="B212" s="7" t="str">
        <f>IFERROR(__xludf.DUMMYFUNCTION("INDEX(IFNA(REGEXEXTRACT(D212, ""([^ ]+)$"")))"),"BAL")</f>
        <v>BAL</v>
      </c>
      <c r="C212" s="7">
        <f>Pts_PA*G212+Pts_PC*H212+Pts_PY*I212+Pts_PTD*J212+Pts_PI*K212+Pts_P2*L212+Pts_RA*M212+Pts_RY*N212+Pts_RTD*O212+Pts_R2*P212+Pts_Res*Q212+Pts_ReY*R212+Pts_ReTD*S212+Pts_Re2*T212+Pts_FL*U212+Pts_FTD*V212</f>
        <v>1.5</v>
      </c>
      <c r="D212" s="7" t="s">
        <v>172</v>
      </c>
      <c r="E212" s="10" t="s">
        <v>342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1.0</v>
      </c>
      <c r="R212" s="7">
        <v>10.0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Breece Hall</v>
      </c>
      <c r="B213" s="7" t="str">
        <f>IFERROR(__xludf.DUMMYFUNCTION("INDEX(IFNA(REGEXEXTRACT(D213, ""([^ ]+)$"")))"),"NYJ")</f>
        <v>NYJ</v>
      </c>
      <c r="C213" s="7">
        <f>Pts_PA*G213+Pts_PC*H213+Pts_PY*I213+Pts_PTD*J213+Pts_PI*K213+Pts_P2*L213+Pts_RA*M213+Pts_RY*N213+Pts_RTD*O213+Pts_R2*P213+Pts_Res*Q213+Pts_ReY*R213+Pts_ReTD*S213+Pts_Re2*T213+Pts_FL*U213+Pts_FTD*V213</f>
        <v>2.8</v>
      </c>
      <c r="D213" s="7" t="s">
        <v>80</v>
      </c>
      <c r="E213" s="10" t="s">
        <v>49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10.0</v>
      </c>
      <c r="N213" s="7">
        <v>4.0</v>
      </c>
      <c r="O213" s="7">
        <v>0.0</v>
      </c>
      <c r="P213" s="11">
        <v>0.0</v>
      </c>
      <c r="Q213" s="10">
        <v>2.0</v>
      </c>
      <c r="R213" s="7">
        <v>14.0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JaMycal Hasty</v>
      </c>
      <c r="B214" s="7" t="str">
        <f>IFERROR(__xludf.DUMMYFUNCTION("INDEX(IFNA(REGEXEXTRACT(D214, ""([^ ]+)$"")))"),"NE")</f>
        <v>NE</v>
      </c>
      <c r="C214" s="7">
        <f>Pts_PA*G214+Pts_PC*H214+Pts_PY*I214+Pts_PTD*J214+Pts_PI*K214+Pts_P2*L214+Pts_RA*M214+Pts_RY*N214+Pts_RTD*O214+Pts_R2*P214+Pts_Res*Q214+Pts_ReY*R214+Pts_ReTD*S214+Pts_Re2*T214+Pts_FL*U214+Pts_FTD*V214</f>
        <v>1.5</v>
      </c>
      <c r="D214" s="7" t="s">
        <v>407</v>
      </c>
      <c r="E214" s="10" t="s">
        <v>39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3.0</v>
      </c>
      <c r="N214" s="7">
        <v>15.0</v>
      </c>
      <c r="O214" s="7">
        <v>0.0</v>
      </c>
      <c r="P214" s="11">
        <v>0.0</v>
      </c>
      <c r="Q214" s="10">
        <v>0.0</v>
      </c>
      <c r="R214" s="7">
        <v>0.0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Malik Heath</v>
      </c>
      <c r="B215" s="7" t="str">
        <f>IFERROR(__xludf.DUMMYFUNCTION("INDEX(IFNA(REGEXEXTRACT(D215, ""([^ ]+)$"")))"),"GB")</f>
        <v>GB</v>
      </c>
      <c r="C215" s="7">
        <f>Pts_PA*G215+Pts_PC*H215+Pts_PY*I215+Pts_PTD*J215+Pts_PI*K215+Pts_P2*L215+Pts_RA*M215+Pts_RY*N215+Pts_RTD*O215+Pts_R2*P215+Pts_Res*Q215+Pts_ReY*R215+Pts_ReTD*S215+Pts_Re2*T215+Pts_FL*U215+Pts_FTD*V215</f>
        <v>2.2</v>
      </c>
      <c r="D215" s="7" t="s">
        <v>472</v>
      </c>
      <c r="E215" s="10" t="s">
        <v>155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2.0</v>
      </c>
      <c r="R215" s="7">
        <v>12.0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Hunter Henry</v>
      </c>
      <c r="B216" s="7" t="str">
        <f>IFERROR(__xludf.DUMMYFUNCTION("INDEX(IFNA(REGEXEXTRACT(D216, ""([^ ]+)$"")))"),"NE")</f>
        <v>NE</v>
      </c>
      <c r="C216" s="7">
        <f>Pts_PA*G216+Pts_PC*H216+Pts_PY*I216+Pts_PTD*J216+Pts_PI*K216+Pts_P2*L216+Pts_RA*M216+Pts_RY*N216+Pts_RTD*O216+Pts_R2*P216+Pts_Res*Q216+Pts_ReY*R216+Pts_ReTD*S216+Pts_Re2*T216+Pts_FL*U216+Pts_FTD*V216</f>
        <v>2.2</v>
      </c>
      <c r="D216" s="7" t="s">
        <v>244</v>
      </c>
      <c r="E216" s="10" t="s">
        <v>39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2.0</v>
      </c>
      <c r="R216" s="7">
        <v>12.0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Elijah Higgins</v>
      </c>
      <c r="B217" s="7" t="str">
        <f>IFERROR(__xludf.DUMMYFUNCTION("INDEX(IFNA(REGEXEXTRACT(D217, ""([^ ]+)$"")))"),"ARI")</f>
        <v>ARI</v>
      </c>
      <c r="C217" s="7">
        <f>Pts_PA*G217+Pts_PC*H217+Pts_PY*I217+Pts_PTD*J217+Pts_PI*K217+Pts_P2*L217+Pts_RA*M217+Pts_RY*N217+Pts_RTD*O217+Pts_R2*P217+Pts_Res*Q217+Pts_ReY*R217+Pts_ReTD*S217+Pts_Re2*T217+Pts_FL*U217+Pts_FTD*V217</f>
        <v>2.2</v>
      </c>
      <c r="D217" s="7" t="s">
        <v>245</v>
      </c>
      <c r="E217" s="10" t="s">
        <v>19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2.0</v>
      </c>
      <c r="R217" s="7">
        <v>12.0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Juwan Johnson</v>
      </c>
      <c r="B218" s="7" t="str">
        <f>IFERROR(__xludf.DUMMYFUNCTION("INDEX(IFNA(REGEXEXTRACT(D218, ""([^ ]+)$"")))"),"NO")</f>
        <v>NO</v>
      </c>
      <c r="C218" s="7">
        <f>Pts_PA*G218+Pts_PC*H218+Pts_PY*I218+Pts_PTD*J218+Pts_PI*K218+Pts_P2*L218+Pts_RA*M218+Pts_RY*N218+Pts_RTD*O218+Pts_R2*P218+Pts_Res*Q218+Pts_ReY*R218+Pts_ReTD*S218+Pts_Re2*T218+Pts_FL*U218+Pts_FTD*V218</f>
        <v>2.3</v>
      </c>
      <c r="D218" s="7" t="s">
        <v>133</v>
      </c>
      <c r="E218" s="10" t="s">
        <v>96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0.0</v>
      </c>
      <c r="N218" s="7">
        <v>0.0</v>
      </c>
      <c r="O218" s="7">
        <v>0.0</v>
      </c>
      <c r="P218" s="11">
        <v>0.0</v>
      </c>
      <c r="Q218" s="10">
        <v>2.0</v>
      </c>
      <c r="R218" s="7">
        <v>13.0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Kyle Juszczyk</v>
      </c>
      <c r="B219" s="7" t="str">
        <f>IFERROR(__xludf.DUMMYFUNCTION("INDEX(IFNA(REGEXEXTRACT(D219, ""([^ ]+)$"")))"),"SF")</f>
        <v>SF</v>
      </c>
      <c r="C219" s="7">
        <f>Pts_PA*G219+Pts_PC*H219+Pts_PY*I219+Pts_PTD*J219+Pts_PI*K219+Pts_P2*L219+Pts_RA*M219+Pts_RY*N219+Pts_RTD*O219+Pts_R2*P219+Pts_Res*Q219+Pts_ReY*R219+Pts_ReTD*S219+Pts_Re2*T219+Pts_FL*U219+Pts_FTD*V219</f>
        <v>1.7</v>
      </c>
      <c r="D219" s="7" t="s">
        <v>174</v>
      </c>
      <c r="E219" s="10" t="s">
        <v>101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0.0</v>
      </c>
      <c r="N219" s="7">
        <v>0.0</v>
      </c>
      <c r="O219" s="7">
        <v>0.0</v>
      </c>
      <c r="P219" s="11">
        <v>0.0</v>
      </c>
      <c r="Q219" s="10">
        <v>1.0</v>
      </c>
      <c r="R219" s="7">
        <v>12.0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Hunter Luepke</v>
      </c>
      <c r="B220" s="7" t="str">
        <f>IFERROR(__xludf.DUMMYFUNCTION("INDEX(IFNA(REGEXEXTRACT(D220, ""([^ ]+)$"")))"),"DAL")</f>
        <v>DAL</v>
      </c>
      <c r="C220" s="7">
        <f>Pts_PA*G220+Pts_PC*H220+Pts_PY*I220+Pts_PTD*J220+Pts_PI*K220+Pts_P2*L220+Pts_RA*M220+Pts_RY*N220+Pts_RTD*O220+Pts_R2*P220+Pts_Res*Q220+Pts_ReY*R220+Pts_ReTD*S220+Pts_Re2*T220+Pts_FL*U220+Pts_FTD*V220</f>
        <v>3.2</v>
      </c>
      <c r="D220" s="7" t="s">
        <v>252</v>
      </c>
      <c r="E220" s="10" t="s">
        <v>53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2.0</v>
      </c>
      <c r="N220" s="7">
        <v>8.0</v>
      </c>
      <c r="O220" s="7">
        <v>0.0</v>
      </c>
      <c r="P220" s="11">
        <v>0.0</v>
      </c>
      <c r="Q220" s="10">
        <v>2.0</v>
      </c>
      <c r="R220" s="7">
        <v>14.0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Tyreik McAllister</v>
      </c>
      <c r="B221" s="7" t="str">
        <f>IFERROR(__xludf.DUMMYFUNCTION("INDEX(IFNA(REGEXEXTRACT(D221, ""([^ ]+)$"")))"),"LV")</f>
        <v>LV</v>
      </c>
      <c r="C221" s="7">
        <f>Pts_PA*G221+Pts_PC*H221+Pts_PY*I221+Pts_PTD*J221+Pts_PI*K221+Pts_P2*L221+Pts_RA*M221+Pts_RY*N221+Pts_RTD*O221+Pts_R2*P221+Pts_Res*Q221+Pts_ReY*R221+Pts_ReTD*S221+Pts_Re2*T221+Pts_FL*U221+Pts_FTD*V221</f>
        <v>1.1</v>
      </c>
      <c r="D221" s="7" t="s">
        <v>473</v>
      </c>
      <c r="E221" s="10" t="s">
        <v>357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2.0</v>
      </c>
      <c r="N221" s="7">
        <v>11.0</v>
      </c>
      <c r="O221" s="7">
        <v>0.0</v>
      </c>
      <c r="P221" s="11">
        <v>0.0</v>
      </c>
      <c r="Q221" s="10">
        <v>0.0</v>
      </c>
      <c r="R221" s="7">
        <v>0.0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Luke McCaffrey</v>
      </c>
      <c r="B222" s="7" t="str">
        <f>IFERROR(__xludf.DUMMYFUNCTION("INDEX(IFNA(REGEXEXTRACT(D222, ""([^ ]+)$"")))"),"WAS")</f>
        <v>WAS</v>
      </c>
      <c r="C222" s="7">
        <f>Pts_PA*G222+Pts_PC*H222+Pts_PY*I222+Pts_PTD*J222+Pts_PI*K222+Pts_P2*L222+Pts_RA*M222+Pts_RY*N222+Pts_RTD*O222+Pts_R2*P222+Pts_Res*Q222+Pts_ReY*R222+Pts_ReTD*S222+Pts_Re2*T222+Pts_FL*U222+Pts_FTD*V222</f>
        <v>2.2</v>
      </c>
      <c r="D222" s="7" t="s">
        <v>253</v>
      </c>
      <c r="E222" s="10" t="s">
        <v>359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17.0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Adonai Mitchell</v>
      </c>
      <c r="B223" s="7" t="str">
        <f>IFERROR(__xludf.DUMMYFUNCTION("INDEX(IFNA(REGEXEXTRACT(D223, ""([^ ]+)$"")))"),"IND")</f>
        <v>IND</v>
      </c>
      <c r="C223" s="7">
        <f>Pts_PA*G223+Pts_PC*H223+Pts_PY*I223+Pts_PTD*J223+Pts_PI*K223+Pts_P2*L223+Pts_RA*M223+Pts_RY*N223+Pts_RTD*O223+Pts_R2*P223+Pts_Res*Q223+Pts_ReY*R223+Pts_ReTD*S223+Pts_Re2*T223+Pts_FL*U223+Pts_FTD*V223</f>
        <v>1</v>
      </c>
      <c r="D223" s="7" t="s">
        <v>314</v>
      </c>
      <c r="E223" s="10" t="s">
        <v>116</v>
      </c>
      <c r="F223" s="9">
        <v>1.0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1.0</v>
      </c>
      <c r="N223" s="7">
        <v>10.0</v>
      </c>
      <c r="O223" s="7">
        <v>0.0</v>
      </c>
      <c r="P223" s="11">
        <v>0.0</v>
      </c>
      <c r="Q223" s="10">
        <v>0.0</v>
      </c>
      <c r="R223" s="7">
        <v>0.0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Elijah Moore</v>
      </c>
      <c r="B224" s="7" t="str">
        <f>IFERROR(__xludf.DUMMYFUNCTION("INDEX(IFNA(REGEXEXTRACT(D224, ""([^ ]+)$"")))"),"CLE")</f>
        <v>CLE</v>
      </c>
      <c r="C224" s="7">
        <f>Pts_PA*G224+Pts_PC*H224+Pts_PY*I224+Pts_PTD*J224+Pts_PI*K224+Pts_P2*L224+Pts_RA*M224+Pts_RY*N224+Pts_RTD*O224+Pts_R2*P224+Pts_Res*Q224+Pts_ReY*R224+Pts_ReTD*S224+Pts_Re2*T224+Pts_FL*U224+Pts_FTD*V224</f>
        <v>1.6</v>
      </c>
      <c r="D224" s="7" t="s">
        <v>315</v>
      </c>
      <c r="E224" s="10" t="s">
        <v>420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1.0</v>
      </c>
      <c r="R224" s="7">
        <v>11.0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John Mundt</v>
      </c>
      <c r="B225" s="7" t="str">
        <f>IFERROR(__xludf.DUMMYFUNCTION("INDEX(IFNA(REGEXEXTRACT(D225, ""([^ ]+)$"")))"),"MIN")</f>
        <v>MIN</v>
      </c>
      <c r="C225" s="7">
        <f>Pts_PA*G225+Pts_PC*H225+Pts_PY*I225+Pts_PTD*J225+Pts_PI*K225+Pts_P2*L225+Pts_RA*M225+Pts_RY*N225+Pts_RTD*O225+Pts_R2*P225+Pts_Res*Q225+Pts_ReY*R225+Pts_ReTD*S225+Pts_Re2*T225+Pts_FL*U225+Pts_FTD*V225</f>
        <v>2.5</v>
      </c>
      <c r="D225" s="7" t="s">
        <v>260</v>
      </c>
      <c r="E225" s="10" t="s">
        <v>355</v>
      </c>
      <c r="F225" s="9">
        <v>1.0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0.0</v>
      </c>
      <c r="N225" s="7">
        <v>0.0</v>
      </c>
      <c r="O225" s="7">
        <v>0.0</v>
      </c>
      <c r="P225" s="11">
        <v>0.0</v>
      </c>
      <c r="Q225" s="10">
        <v>2.0</v>
      </c>
      <c r="R225" s="7">
        <v>15.0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Luke Musgrave</v>
      </c>
      <c r="B226" s="7" t="str">
        <f>IFERROR(__xludf.DUMMYFUNCTION("INDEX(IFNA(REGEXEXTRACT(D226, ""([^ ]+)$"")))"),"GB")</f>
        <v>GB</v>
      </c>
      <c r="C226" s="7">
        <f>Pts_PA*G226+Pts_PC*H226+Pts_PY*I226+Pts_PTD*J226+Pts_PI*K226+Pts_P2*L226+Pts_RA*M226+Pts_RY*N226+Pts_RTD*O226+Pts_R2*P226+Pts_Res*Q226+Pts_ReY*R226+Pts_ReTD*S226+Pts_Re2*T226+Pts_FL*U226+Pts_FTD*V226</f>
        <v>2.8</v>
      </c>
      <c r="D226" s="7" t="s">
        <v>410</v>
      </c>
      <c r="E226" s="10" t="s">
        <v>155</v>
      </c>
      <c r="F226" s="9">
        <v>1.0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0.0</v>
      </c>
      <c r="N226" s="7">
        <v>0.0</v>
      </c>
      <c r="O226" s="7">
        <v>0.0</v>
      </c>
      <c r="P226" s="11">
        <v>0.0</v>
      </c>
      <c r="Q226" s="10">
        <v>3.0</v>
      </c>
      <c r="R226" s="7">
        <v>13.0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Rome Odunze</v>
      </c>
      <c r="B227" s="7" t="str">
        <f>IFERROR(__xludf.DUMMYFUNCTION("INDEX(IFNA(REGEXEXTRACT(D227, ""([^ ]+)$"")))"),"CHI")</f>
        <v>CHI</v>
      </c>
      <c r="C227" s="7">
        <f>Pts_PA*G227+Pts_PC*H227+Pts_PY*I227+Pts_PTD*J227+Pts_PI*K227+Pts_P2*L227+Pts_RA*M227+Pts_RY*N227+Pts_RTD*O227+Pts_R2*P227+Pts_Res*Q227+Pts_ReY*R227+Pts_ReTD*S227+Pts_Re2*T227+Pts_FL*U227+Pts_FTD*V227</f>
        <v>1.5</v>
      </c>
      <c r="D227" s="7" t="s">
        <v>261</v>
      </c>
      <c r="E227" s="10" t="s">
        <v>51</v>
      </c>
      <c r="F227" s="9">
        <v>1.0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0.0</v>
      </c>
      <c r="N227" s="7">
        <v>0.0</v>
      </c>
      <c r="O227" s="7">
        <v>0.0</v>
      </c>
      <c r="P227" s="11">
        <v>0.0</v>
      </c>
      <c r="Q227" s="10">
        <v>1.0</v>
      </c>
      <c r="R227" s="7">
        <v>10.0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Calvin Ridley</v>
      </c>
      <c r="B228" s="7" t="str">
        <f>IFERROR(__xludf.DUMMYFUNCTION("INDEX(IFNA(REGEXEXTRACT(D228, ""([^ ]+)$"")))"),"TEN")</f>
        <v>TEN</v>
      </c>
      <c r="C228" s="7">
        <f>Pts_PA*G228+Pts_PC*H228+Pts_PY*I228+Pts_PTD*J228+Pts_PI*K228+Pts_P2*L228+Pts_RA*M228+Pts_RY*N228+Pts_RTD*O228+Pts_R2*P228+Pts_Res*Q228+Pts_ReY*R228+Pts_ReTD*S228+Pts_Re2*T228+Pts_FL*U228+Pts_FTD*V228</f>
        <v>2</v>
      </c>
      <c r="D228" s="7" t="s">
        <v>168</v>
      </c>
      <c r="E228" s="10" t="s">
        <v>92</v>
      </c>
      <c r="F228" s="9">
        <v>1.0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1.0</v>
      </c>
      <c r="N228" s="7">
        <v>10.0</v>
      </c>
      <c r="O228" s="7">
        <v>0.0</v>
      </c>
      <c r="P228" s="11">
        <v>0.0</v>
      </c>
      <c r="Q228" s="10">
        <v>1.0</v>
      </c>
      <c r="R228" s="7">
        <v>5.0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Jeremy Ruckert</v>
      </c>
      <c r="B229" s="7" t="str">
        <f>IFERROR(__xludf.DUMMYFUNCTION("INDEX(IFNA(REGEXEXTRACT(D229, ""([^ ]+)$"")))"),"NYJ")</f>
        <v>NYJ</v>
      </c>
      <c r="C229" s="7">
        <f>Pts_PA*G229+Pts_PC*H229+Pts_PY*I229+Pts_PTD*J229+Pts_PI*K229+Pts_P2*L229+Pts_RA*M229+Pts_RY*N229+Pts_RTD*O229+Pts_R2*P229+Pts_Res*Q229+Pts_ReY*R229+Pts_ReTD*S229+Pts_Re2*T229+Pts_FL*U229+Pts_FTD*V229</f>
        <v>2</v>
      </c>
      <c r="D229" s="7" t="s">
        <v>444</v>
      </c>
      <c r="E229" s="10" t="s">
        <v>49</v>
      </c>
      <c r="F229" s="9">
        <v>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0.0</v>
      </c>
      <c r="N229" s="7">
        <v>0.0</v>
      </c>
      <c r="O229" s="7">
        <v>0.0</v>
      </c>
      <c r="P229" s="11">
        <v>0.0</v>
      </c>
      <c r="Q229" s="10">
        <v>2.0</v>
      </c>
      <c r="R229" s="7">
        <v>10.0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Ja'Tavion Sanders</v>
      </c>
      <c r="B230" s="7" t="str">
        <f>IFERROR(__xludf.DUMMYFUNCTION("INDEX(IFNA(REGEXEXTRACT(D230, ""([^ ]+)$"")))"),"CAR")</f>
        <v>CAR</v>
      </c>
      <c r="C230" s="7">
        <f>Pts_PA*G230+Pts_PC*H230+Pts_PY*I230+Pts_PTD*J230+Pts_PI*K230+Pts_P2*L230+Pts_RA*M230+Pts_RY*N230+Pts_RTD*O230+Pts_R2*P230+Pts_Res*Q230+Pts_ReY*R230+Pts_ReTD*S230+Pts_Re2*T230+Pts_FL*U230+Pts_FTD*V230</f>
        <v>2.6</v>
      </c>
      <c r="D230" s="7" t="s">
        <v>321</v>
      </c>
      <c r="E230" s="10" t="s">
        <v>348</v>
      </c>
      <c r="F230" s="9">
        <v>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2.0</v>
      </c>
      <c r="R230" s="7">
        <v>16.0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Laviska Shenault</v>
      </c>
      <c r="B231" s="7" t="str">
        <f>IFERROR(__xludf.DUMMYFUNCTION("INDEX(IFNA(REGEXEXTRACT(D231, ""([^ ]+)$"")))"),"LAC")</f>
        <v>LAC</v>
      </c>
      <c r="C231" s="7">
        <f>Pts_PA*G231+Pts_PC*H231+Pts_PY*I231+Pts_PTD*J231+Pts_PI*K231+Pts_P2*L231+Pts_RA*M231+Pts_RY*N231+Pts_RTD*O231+Pts_R2*P231+Pts_Res*Q231+Pts_ReY*R231+Pts_ReTD*S231+Pts_Re2*T231+Pts_FL*U231+Pts_FTD*V231</f>
        <v>2.3</v>
      </c>
      <c r="D231" s="7" t="s">
        <v>322</v>
      </c>
      <c r="E231" s="10" t="s">
        <v>56</v>
      </c>
      <c r="F231" s="9">
        <v>1.0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18.0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Brenton Strange</v>
      </c>
      <c r="B232" s="7" t="str">
        <f>IFERROR(__xludf.DUMMYFUNCTION("INDEX(IFNA(REGEXEXTRACT(D232, ""([^ ]+)$"")))"),"JAX")</f>
        <v>JAX</v>
      </c>
      <c r="C232" s="7">
        <f>Pts_PA*G232+Pts_PC*H232+Pts_PY*I232+Pts_PTD*J232+Pts_PI*K232+Pts_P2*L232+Pts_RA*M232+Pts_RY*N232+Pts_RTD*O232+Pts_R2*P232+Pts_Res*Q232+Pts_ReY*R232+Pts_ReTD*S232+Pts_Re2*T232+Pts_FL*U232+Pts_FTD*V232</f>
        <v>3.4</v>
      </c>
      <c r="D232" s="7" t="s">
        <v>363</v>
      </c>
      <c r="E232" s="10" t="s">
        <v>362</v>
      </c>
      <c r="F232" s="9">
        <v>1.0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3.0</v>
      </c>
      <c r="R232" s="7">
        <v>19.0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J.J. Taylor</v>
      </c>
      <c r="B233" s="7" t="str">
        <f>IFERROR(__xludf.DUMMYFUNCTION("INDEX(IFNA(REGEXEXTRACT(D233, ""([^ ]+)$"")))"),"HOU")</f>
        <v>HOU</v>
      </c>
      <c r="C233" s="7">
        <f>Pts_PA*G233+Pts_PC*H233+Pts_PY*I233+Pts_PTD*J233+Pts_PI*K233+Pts_P2*L233+Pts_RA*M233+Pts_RY*N233+Pts_RTD*O233+Pts_R2*P233+Pts_Res*Q233+Pts_ReY*R233+Pts_ReTD*S233+Pts_Re2*T233+Pts_FL*U233+Pts_FTD*V233</f>
        <v>1.8</v>
      </c>
      <c r="D233" s="7" t="s">
        <v>460</v>
      </c>
      <c r="E233" s="10" t="s">
        <v>44</v>
      </c>
      <c r="F233" s="9">
        <v>1.0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6.0</v>
      </c>
      <c r="N233" s="7">
        <v>18.0</v>
      </c>
      <c r="O233" s="7">
        <v>0.0</v>
      </c>
      <c r="P233" s="11">
        <v>0.0</v>
      </c>
      <c r="Q233" s="10">
        <v>0.0</v>
      </c>
      <c r="R233" s="7">
        <v>0.0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Tyrone Tracy</v>
      </c>
      <c r="B234" s="7" t="str">
        <f>IFERROR(__xludf.DUMMYFUNCTION("INDEX(IFNA(REGEXEXTRACT(D234, ""([^ ]+)$"")))"),"NYG")</f>
        <v>NYG</v>
      </c>
      <c r="C234" s="7">
        <f>Pts_PA*G234+Pts_PC*H234+Pts_PY*I234+Pts_PTD*J234+Pts_PI*K234+Pts_P2*L234+Pts_RA*M234+Pts_RY*N234+Pts_RTD*O234+Pts_R2*P234+Pts_Res*Q234+Pts_ReY*R234+Pts_ReTD*S234+Pts_Re2*T234+Pts_FL*U234+Pts_FTD*V234</f>
        <v>2.6</v>
      </c>
      <c r="D234" s="7" t="s">
        <v>327</v>
      </c>
      <c r="E234" s="10" t="s">
        <v>89</v>
      </c>
      <c r="F234" s="9">
        <v>1.0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4.0</v>
      </c>
      <c r="N234" s="7">
        <v>2.0</v>
      </c>
      <c r="O234" s="7">
        <v>0.0</v>
      </c>
      <c r="P234" s="11">
        <v>0.0</v>
      </c>
      <c r="Q234" s="10">
        <v>1.0</v>
      </c>
      <c r="R234" s="7">
        <v>19.0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Sean Tucker</v>
      </c>
      <c r="B235" s="7" t="str">
        <f>IFERROR(__xludf.DUMMYFUNCTION("INDEX(IFNA(REGEXEXTRACT(D235, ""([^ ]+)$"")))"),"TB")</f>
        <v>TB</v>
      </c>
      <c r="C235" s="7">
        <f>Pts_PA*G235+Pts_PC*H235+Pts_PY*I235+Pts_PTD*J235+Pts_PI*K235+Pts_P2*L235+Pts_RA*M235+Pts_RY*N235+Pts_RTD*O235+Pts_R2*P235+Pts_Res*Q235+Pts_ReY*R235+Pts_ReTD*S235+Pts_Re2*T235+Pts_FL*U235+Pts_FTD*V235</f>
        <v>2.2</v>
      </c>
      <c r="D235" s="7" t="s">
        <v>461</v>
      </c>
      <c r="E235" s="10" t="s">
        <v>423</v>
      </c>
      <c r="F235" s="9">
        <v>1.0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1.0</v>
      </c>
      <c r="N235" s="7">
        <v>3.0</v>
      </c>
      <c r="O235" s="7">
        <v>0.0</v>
      </c>
      <c r="P235" s="11">
        <v>0.0</v>
      </c>
      <c r="Q235" s="10">
        <v>1.0</v>
      </c>
      <c r="R235" s="7">
        <v>14.0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Jamaal Williams</v>
      </c>
      <c r="B236" s="7" t="str">
        <f>IFERROR(__xludf.DUMMYFUNCTION("INDEX(IFNA(REGEXEXTRACT(D236, ""([^ ]+)$"")))"),"NO")</f>
        <v>NO</v>
      </c>
      <c r="C236" s="7">
        <f>Pts_PA*G236+Pts_PC*H236+Pts_PY*I236+Pts_PTD*J236+Pts_PI*K236+Pts_P2*L236+Pts_RA*M236+Pts_RY*N236+Pts_RTD*O236+Pts_R2*P236+Pts_Res*Q236+Pts_ReY*R236+Pts_ReTD*S236+Pts_Re2*T236+Pts_FL*U236+Pts_FTD*V236</f>
        <v>2.9</v>
      </c>
      <c r="D236" s="7" t="s">
        <v>123</v>
      </c>
      <c r="E236" s="10" t="s">
        <v>96</v>
      </c>
      <c r="F236" s="9">
        <v>1.0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3.0</v>
      </c>
      <c r="N236" s="7">
        <v>11.0</v>
      </c>
      <c r="O236" s="7">
        <v>0.0</v>
      </c>
      <c r="P236" s="11">
        <v>0.0</v>
      </c>
      <c r="Q236" s="10">
        <v>2.0</v>
      </c>
      <c r="R236" s="7">
        <v>8.0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Robert Woods</v>
      </c>
      <c r="B237" s="7" t="str">
        <f>IFERROR(__xludf.DUMMYFUNCTION("INDEX(IFNA(REGEXEXTRACT(D237, ""([^ ]+)$"")))"),"HOU")</f>
        <v>HOU</v>
      </c>
      <c r="C237" s="7">
        <f>Pts_PA*G237+Pts_PC*H237+Pts_PY*I237+Pts_PTD*J237+Pts_PI*K237+Pts_P2*L237+Pts_RA*M237+Pts_RY*N237+Pts_RTD*O237+Pts_R2*P237+Pts_Res*Q237+Pts_ReY*R237+Pts_ReTD*S237+Pts_Re2*T237+Pts_FL*U237+Pts_FTD*V237</f>
        <v>1.5</v>
      </c>
      <c r="D237" s="7" t="s">
        <v>446</v>
      </c>
      <c r="E237" s="10" t="s">
        <v>44</v>
      </c>
      <c r="F237" s="9">
        <v>1.0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0.0</v>
      </c>
      <c r="N237" s="7">
        <v>0.0</v>
      </c>
      <c r="O237" s="7">
        <v>0.0</v>
      </c>
      <c r="P237" s="11">
        <v>0.0</v>
      </c>
      <c r="Q237" s="10">
        <v>1.0</v>
      </c>
      <c r="R237" s="7">
        <v>10.0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Brock Wright</v>
      </c>
      <c r="B238" s="7" t="str">
        <f>IFERROR(__xludf.DUMMYFUNCTION("INDEX(IFNA(REGEXEXTRACT(D238, ""([^ ]+)$"")))"),"DET")</f>
        <v>DET</v>
      </c>
      <c r="C238" s="7">
        <f>Pts_PA*G238+Pts_PC*H238+Pts_PY*I238+Pts_PTD*J238+Pts_PI*K238+Pts_P2*L238+Pts_RA*M238+Pts_RY*N238+Pts_RTD*O238+Pts_R2*P238+Pts_Res*Q238+Pts_ReY*R238+Pts_ReTD*S238+Pts_Re2*T238+Pts_FL*U238+Pts_FTD*V238</f>
        <v>2.3</v>
      </c>
      <c r="D238" s="7" t="s">
        <v>335</v>
      </c>
      <c r="E238" s="10" t="s">
        <v>353</v>
      </c>
      <c r="F238" s="9">
        <v>1.0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0.0</v>
      </c>
      <c r="N238" s="7">
        <v>0.0</v>
      </c>
      <c r="O238" s="7">
        <v>0.0</v>
      </c>
      <c r="P238" s="11">
        <v>0.0</v>
      </c>
      <c r="Q238" s="10">
        <v>2.0</v>
      </c>
      <c r="R238" s="7">
        <v>13.0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Nate Adkins</v>
      </c>
      <c r="B239" s="7" t="str">
        <f>IFERROR(__xludf.DUMMYFUNCTION("INDEX(IFNA(REGEXEXTRACT(D239, ""([^ ]+)$"")))"),"DEN")</f>
        <v>DEN</v>
      </c>
      <c r="C239" s="7">
        <f>Pts_PA*G239+Pts_PC*H239+Pts_PY*I239+Pts_PTD*J239+Pts_PI*K239+Pts_P2*L239+Pts_RA*M239+Pts_RY*N239+Pts_RTD*O239+Pts_R2*P239+Pts_Res*Q239+Pts_ReY*R239+Pts_ReTD*S239+Pts_Re2*T239+Pts_FL*U239+Pts_FTD*V239</f>
        <v>0.5</v>
      </c>
      <c r="D239" s="7" t="s">
        <v>447</v>
      </c>
      <c r="E239" s="10" t="s">
        <v>428</v>
      </c>
      <c r="F239" s="9">
        <v>0.0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1.0</v>
      </c>
      <c r="R239" s="7">
        <v>0.0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John Bates</v>
      </c>
      <c r="B240" s="7" t="str">
        <f>IFERROR(__xludf.DUMMYFUNCTION("INDEX(IFNA(REGEXEXTRACT(D240, ""([^ ]+)$"")))"),"WAS")</f>
        <v>WAS</v>
      </c>
      <c r="C240" s="7">
        <f>Pts_PA*G240+Pts_PC*H240+Pts_PY*I240+Pts_PTD*J240+Pts_PI*K240+Pts_P2*L240+Pts_RA*M240+Pts_RY*N240+Pts_RTD*O240+Pts_R2*P240+Pts_Res*Q240+Pts_ReY*R240+Pts_ReTD*S240+Pts_Re2*T240+Pts_FL*U240+Pts_FTD*V240</f>
        <v>1.4</v>
      </c>
      <c r="D240" s="7" t="s">
        <v>399</v>
      </c>
      <c r="E240" s="10" t="s">
        <v>359</v>
      </c>
      <c r="F240" s="9">
        <v>0.0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0.0</v>
      </c>
      <c r="N240" s="7">
        <v>0.0</v>
      </c>
      <c r="O240" s="7">
        <v>0.0</v>
      </c>
      <c r="P240" s="11">
        <v>0.0</v>
      </c>
      <c r="Q240" s="10">
        <v>1.0</v>
      </c>
      <c r="R240" s="7">
        <v>9.0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Dyami Brown</v>
      </c>
      <c r="B241" s="7" t="str">
        <f>IFERROR(__xludf.DUMMYFUNCTION("INDEX(IFNA(REGEXEXTRACT(D241, ""([^ ]+)$"")))"),"WAS")</f>
        <v>WAS</v>
      </c>
      <c r="C241" s="7">
        <f>Pts_PA*G241+Pts_PC*H241+Pts_PY*I241+Pts_PTD*J241+Pts_PI*K241+Pts_P2*L241+Pts_RA*M241+Pts_RY*N241+Pts_RTD*O241+Pts_R2*P241+Pts_Res*Q241+Pts_ReY*R241+Pts_ReTD*S241+Pts_Re2*T241+Pts_FL*U241+Pts_FTD*V241</f>
        <v>0.9</v>
      </c>
      <c r="D241" s="7" t="s">
        <v>384</v>
      </c>
      <c r="E241" s="10" t="s">
        <v>359</v>
      </c>
      <c r="F241" s="9">
        <v>0.0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0.0</v>
      </c>
      <c r="N241" s="7">
        <v>0.0</v>
      </c>
      <c r="O241" s="7">
        <v>0.0</v>
      </c>
      <c r="P241" s="11">
        <v>0.0</v>
      </c>
      <c r="Q241" s="10">
        <v>1.0</v>
      </c>
      <c r="R241" s="7">
        <v>4.0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Pharaoh Brown</v>
      </c>
      <c r="B242" s="7" t="str">
        <f>IFERROR(__xludf.DUMMYFUNCTION("INDEX(IFNA(REGEXEXTRACT(D242, ""([^ ]+)$"")))"),"SEA")</f>
        <v>SEA</v>
      </c>
      <c r="C242" s="7">
        <f>Pts_PA*G242+Pts_PC*H242+Pts_PY*I242+Pts_PTD*J242+Pts_PI*K242+Pts_P2*L242+Pts_RA*M242+Pts_RY*N242+Pts_RTD*O242+Pts_R2*P242+Pts_Res*Q242+Pts_ReY*R242+Pts_ReTD*S242+Pts_Re2*T242+Pts_FL*U242+Pts_FTD*V242</f>
        <v>0.8</v>
      </c>
      <c r="D242" s="7" t="s">
        <v>451</v>
      </c>
      <c r="E242" s="10" t="s">
        <v>56</v>
      </c>
      <c r="F242" s="9">
        <v>0.0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0.0</v>
      </c>
      <c r="N242" s="7">
        <v>0.0</v>
      </c>
      <c r="O242" s="7">
        <v>0.0</v>
      </c>
      <c r="P242" s="11">
        <v>0.0</v>
      </c>
      <c r="Q242" s="10">
        <v>1.0</v>
      </c>
      <c r="R242" s="7">
        <v>3.0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Michael Burton</v>
      </c>
      <c r="B243" s="7" t="str">
        <f>IFERROR(__xludf.DUMMYFUNCTION("INDEX(IFNA(REGEXEXTRACT(D243, ""([^ ]+)$"")))"),"DEN")</f>
        <v>DEN</v>
      </c>
      <c r="C243" s="7">
        <f>Pts_PA*G243+Pts_PC*H243+Pts_PY*I243+Pts_PTD*J243+Pts_PI*K243+Pts_P2*L243+Pts_RA*M243+Pts_RY*N243+Pts_RTD*O243+Pts_R2*P243+Pts_Res*Q243+Pts_ReY*R243+Pts_ReTD*S243+Pts_Re2*T243+Pts_FL*U243+Pts_FTD*V243</f>
        <v>0.8</v>
      </c>
      <c r="D243" s="7" t="s">
        <v>286</v>
      </c>
      <c r="E243" s="10" t="s">
        <v>428</v>
      </c>
      <c r="F243" s="9">
        <v>0.0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1.0</v>
      </c>
      <c r="R243" s="7">
        <v>3.0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Ty Chandler</v>
      </c>
      <c r="B244" s="7" t="str">
        <f>IFERROR(__xludf.DUMMYFUNCTION("INDEX(IFNA(REGEXEXTRACT(D244, ""([^ ]+)$"")))"),"MIN")</f>
        <v>MIN</v>
      </c>
      <c r="C244" s="7">
        <f>Pts_PA*G244+Pts_PC*H244+Pts_PY*I244+Pts_PTD*J244+Pts_PI*K244+Pts_P2*L244+Pts_RA*M244+Pts_RY*N244+Pts_RTD*O244+Pts_R2*P244+Pts_Res*Q244+Pts_ReY*R244+Pts_ReTD*S244+Pts_Re2*T244+Pts_FL*U244+Pts_FTD*V244</f>
        <v>1.8</v>
      </c>
      <c r="D244" s="7" t="s">
        <v>186</v>
      </c>
      <c r="E244" s="10" t="s">
        <v>355</v>
      </c>
      <c r="F244" s="9">
        <v>0.0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3.0</v>
      </c>
      <c r="N244" s="7">
        <v>5.0</v>
      </c>
      <c r="O244" s="7">
        <v>0.0</v>
      </c>
      <c r="P244" s="11">
        <v>0.0</v>
      </c>
      <c r="Q244" s="10">
        <v>1.0</v>
      </c>
      <c r="R244" s="7">
        <v>8.0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Gabriel Davis</v>
      </c>
      <c r="B245" s="7" t="str">
        <f>IFERROR(__xludf.DUMMYFUNCTION("INDEX(IFNA(REGEXEXTRACT(D245, ""([^ ]+)$"")))"),"JAX")</f>
        <v>JAX</v>
      </c>
      <c r="C245" s="7">
        <f>Pts_PA*G245+Pts_PC*H245+Pts_PY*I245+Pts_PTD*J245+Pts_PI*K245+Pts_P2*L245+Pts_RA*M245+Pts_RY*N245+Pts_RTD*O245+Pts_R2*P245+Pts_Res*Q245+Pts_ReY*R245+Pts_ReTD*S245+Pts_Re2*T245+Pts_FL*U245+Pts_FTD*V245</f>
        <v>0.3</v>
      </c>
      <c r="D245" s="7" t="s">
        <v>150</v>
      </c>
      <c r="E245" s="10" t="s">
        <v>362</v>
      </c>
      <c r="F245" s="9">
        <v>0.0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1.0</v>
      </c>
      <c r="R245" s="7">
        <v>-2.0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D'Onta Foreman</v>
      </c>
      <c r="B246" s="7" t="str">
        <f>IFERROR(__xludf.DUMMYFUNCTION("INDEX(IFNA(REGEXEXTRACT(D246, ""([^ ]+)$"")))"),"CLE")</f>
        <v>CLE</v>
      </c>
      <c r="C246" s="7">
        <f>Pts_PA*G246+Pts_PC*H246+Pts_PY*I246+Pts_PTD*J246+Pts_PI*K246+Pts_P2*L246+Pts_RA*M246+Pts_RY*N246+Pts_RTD*O246+Pts_R2*P246+Pts_Res*Q246+Pts_ReY*R246+Pts_ReTD*S246+Pts_Re2*T246+Pts_FL*U246+Pts_FTD*V246</f>
        <v>1.2</v>
      </c>
      <c r="D246" s="7" t="s">
        <v>368</v>
      </c>
      <c r="E246" s="10" t="s">
        <v>420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4.0</v>
      </c>
      <c r="N246" s="7">
        <v>2.0</v>
      </c>
      <c r="O246" s="7">
        <v>0.0</v>
      </c>
      <c r="P246" s="11">
        <v>0.0</v>
      </c>
      <c r="Q246" s="10">
        <v>1.0</v>
      </c>
      <c r="R246" s="7">
        <v>5.0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Troy Franklin</v>
      </c>
      <c r="B247" s="7" t="str">
        <f>IFERROR(__xludf.DUMMYFUNCTION("INDEX(IFNA(REGEXEXTRACT(D247, ""([^ ]+)$"")))"),"DEN")</f>
        <v>DEN</v>
      </c>
      <c r="C247" s="7">
        <f>Pts_PA*G247+Pts_PC*H247+Pts_PY*I247+Pts_PTD*J247+Pts_PI*K247+Pts_P2*L247+Pts_RA*M247+Pts_RY*N247+Pts_RTD*O247+Pts_R2*P247+Pts_Res*Q247+Pts_ReY*R247+Pts_ReTD*S247+Pts_Re2*T247+Pts_FL*U247+Pts_FTD*V247</f>
        <v>0.8</v>
      </c>
      <c r="D247" s="7" t="s">
        <v>440</v>
      </c>
      <c r="E247" s="10" t="s">
        <v>428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0.0</v>
      </c>
      <c r="N247" s="7">
        <v>0.0</v>
      </c>
      <c r="O247" s="7">
        <v>0.0</v>
      </c>
      <c r="P247" s="11">
        <v>0.0</v>
      </c>
      <c r="Q247" s="10">
        <v>2.0</v>
      </c>
      <c r="R247" s="7">
        <v>-2.0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Kenny Gainwell</v>
      </c>
      <c r="B248" s="7" t="str">
        <f>IFERROR(__xludf.DUMMYFUNCTION("INDEX(IFNA(REGEXEXTRACT(D248, ""([^ ]+)$"")))"),"PHI")</f>
        <v>PHI</v>
      </c>
      <c r="C248" s="7">
        <f>Pts_PA*G248+Pts_PC*H248+Pts_PY*I248+Pts_PTD*J248+Pts_PI*K248+Pts_P2*L248+Pts_RA*M248+Pts_RY*N248+Pts_RTD*O248+Pts_R2*P248+Pts_Res*Q248+Pts_ReY*R248+Pts_ReTD*S248+Pts_Re2*T248+Pts_FL*U248+Pts_FTD*V248</f>
        <v>0.9</v>
      </c>
      <c r="D248" s="7" t="s">
        <v>241</v>
      </c>
      <c r="E248" s="10" t="s">
        <v>31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2.0</v>
      </c>
      <c r="N248" s="7">
        <v>9.0</v>
      </c>
      <c r="O248" s="7">
        <v>0.0</v>
      </c>
      <c r="P248" s="11">
        <v>0.0</v>
      </c>
      <c r="Q248" s="10">
        <v>0.0</v>
      </c>
      <c r="R248" s="7">
        <v>0.0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Mike Gesicki</v>
      </c>
      <c r="B249" s="7" t="str">
        <f>IFERROR(__xludf.DUMMYFUNCTION("INDEX(IFNA(REGEXEXTRACT(D249, ""([^ ]+)$"")))"),"CIN")</f>
        <v>CIN</v>
      </c>
      <c r="C249" s="7">
        <f>Pts_PA*G249+Pts_PC*H249+Pts_PY*I249+Pts_PTD*J249+Pts_PI*K249+Pts_P2*L249+Pts_RA*M249+Pts_RY*N249+Pts_RTD*O249+Pts_R2*P249+Pts_Res*Q249+Pts_ReY*R249+Pts_ReTD*S249+Pts_Re2*T249+Pts_FL*U249+Pts_FTD*V249</f>
        <v>-0.4</v>
      </c>
      <c r="D249" s="7" t="s">
        <v>242</v>
      </c>
      <c r="E249" s="10" t="s">
        <v>344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0.0</v>
      </c>
      <c r="N249" s="7">
        <v>0.0</v>
      </c>
      <c r="O249" s="7">
        <v>0.0</v>
      </c>
      <c r="P249" s="11">
        <v>0.0</v>
      </c>
      <c r="Q249" s="10">
        <v>1.0</v>
      </c>
      <c r="R249" s="7">
        <v>-9.0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Xavier Gipson</v>
      </c>
      <c r="B250" s="7" t="str">
        <f>IFERROR(__xludf.DUMMYFUNCTION("INDEX(IFNA(REGEXEXTRACT(D250, ""([^ ]+)$"")))"),"NYJ")</f>
        <v>NYJ</v>
      </c>
      <c r="C250" s="7">
        <f>Pts_PA*G250+Pts_PC*H250+Pts_PY*I250+Pts_PTD*J250+Pts_PI*K250+Pts_P2*L250+Pts_RA*M250+Pts_RY*N250+Pts_RTD*O250+Pts_R2*P250+Pts_Res*Q250+Pts_ReY*R250+Pts_ReTD*S250+Pts_Re2*T250+Pts_FL*U250+Pts_FTD*V250</f>
        <v>1.1</v>
      </c>
      <c r="D250" s="7" t="s">
        <v>441</v>
      </c>
      <c r="E250" s="10" t="s">
        <v>49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0.0</v>
      </c>
      <c r="N250" s="7">
        <v>0.0</v>
      </c>
      <c r="O250" s="7">
        <v>0.0</v>
      </c>
      <c r="P250" s="11">
        <v>0.0</v>
      </c>
      <c r="Q250" s="10">
        <v>1.0</v>
      </c>
      <c r="R250" s="7">
        <v>6.0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Eric Gray</v>
      </c>
      <c r="B251" s="7" t="str">
        <f>IFERROR(__xludf.DUMMYFUNCTION("INDEX(IFNA(REGEXEXTRACT(D251, ""([^ ]+)$"")))"),"NYG")</f>
        <v>NYG</v>
      </c>
      <c r="C251" s="7">
        <f>Pts_PA*G251+Pts_PC*H251+Pts_PY*I251+Pts_PTD*J251+Pts_PI*K251+Pts_P2*L251+Pts_RA*M251+Pts_RY*N251+Pts_RTD*O251+Pts_R2*P251+Pts_Res*Q251+Pts_ReY*R251+Pts_ReTD*S251+Pts_Re2*T251+Pts_FL*U251+Pts_FTD*V251</f>
        <v>0.1</v>
      </c>
      <c r="D251" s="7" t="s">
        <v>296</v>
      </c>
      <c r="E251" s="10" t="s">
        <v>89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1.0</v>
      </c>
      <c r="N251" s="7">
        <v>1.0</v>
      </c>
      <c r="O251" s="7">
        <v>0.0</v>
      </c>
      <c r="P251" s="11">
        <v>0.0</v>
      </c>
      <c r="Q251" s="10">
        <v>0.0</v>
      </c>
      <c r="R251" s="7">
        <v>0.0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Mack Hollins</v>
      </c>
      <c r="B252" s="7" t="str">
        <f>IFERROR(__xludf.DUMMYFUNCTION("INDEX(IFNA(REGEXEXTRACT(D252, ""([^ ]+)$"")))"),"BUF")</f>
        <v>BUF</v>
      </c>
      <c r="C252" s="7">
        <f>Pts_PA*G252+Pts_PC*H252+Pts_PY*I252+Pts_PTD*J252+Pts_PI*K252+Pts_P2*L252+Pts_RA*M252+Pts_RY*N252+Pts_RTD*O252+Pts_R2*P252+Pts_Res*Q252+Pts_ReY*R252+Pts_ReTD*S252+Pts_Re2*T252+Pts_FL*U252+Pts_FTD*V252</f>
        <v>1</v>
      </c>
      <c r="D252" s="7" t="s">
        <v>131</v>
      </c>
      <c r="E252" s="10" t="s">
        <v>347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0.0</v>
      </c>
      <c r="N252" s="7">
        <v>0.0</v>
      </c>
      <c r="O252" s="7">
        <v>0.0</v>
      </c>
      <c r="P252" s="11">
        <v>0.0</v>
      </c>
      <c r="Q252" s="10">
        <v>1.0</v>
      </c>
      <c r="R252" s="7">
        <v>5.0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Hayden Hurst</v>
      </c>
      <c r="B253" s="7" t="str">
        <f>IFERROR(__xludf.DUMMYFUNCTION("INDEX(IFNA(REGEXEXTRACT(D253, ""([^ ]+)$"")))"),"LAC")</f>
        <v>LAC</v>
      </c>
      <c r="C253" s="7">
        <f>Pts_PA*G253+Pts_PC*H253+Pts_PY*I253+Pts_PTD*J253+Pts_PI*K253+Pts_P2*L253+Pts_RA*M253+Pts_RY*N253+Pts_RTD*O253+Pts_R2*P253+Pts_Res*Q253+Pts_ReY*R253+Pts_ReTD*S253+Pts_Re2*T253+Pts_FL*U253+Pts_FTD*V253</f>
        <v>1.1</v>
      </c>
      <c r="D253" s="7" t="s">
        <v>191</v>
      </c>
      <c r="E253" s="10" t="s">
        <v>424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0.0</v>
      </c>
      <c r="N253" s="7">
        <v>0.0</v>
      </c>
      <c r="O253" s="7">
        <v>0.0</v>
      </c>
      <c r="P253" s="11">
        <v>0.0</v>
      </c>
      <c r="Q253" s="10">
        <v>1.0</v>
      </c>
      <c r="R253" s="7">
        <v>6.0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D'Ernest Johnson</v>
      </c>
      <c r="B254" s="7" t="str">
        <f>IFERROR(__xludf.DUMMYFUNCTION("INDEX(IFNA(REGEXEXTRACT(D254, ""([^ ]+)$"")))"),"JAX")</f>
        <v>JAX</v>
      </c>
      <c r="C254" s="7">
        <f>Pts_PA*G254+Pts_PC*H254+Pts_PY*I254+Pts_PTD*J254+Pts_PI*K254+Pts_P2*L254+Pts_RA*M254+Pts_RY*N254+Pts_RTD*O254+Pts_R2*P254+Pts_Res*Q254+Pts_ReY*R254+Pts_ReTD*S254+Pts_Re2*T254+Pts_FL*U254+Pts_FTD*V254</f>
        <v>0</v>
      </c>
      <c r="D254" s="7" t="s">
        <v>377</v>
      </c>
      <c r="E254" s="10" t="s">
        <v>362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2.0</v>
      </c>
      <c r="N254" s="7">
        <v>0.0</v>
      </c>
      <c r="O254" s="7">
        <v>0.0</v>
      </c>
      <c r="P254" s="11">
        <v>0.0</v>
      </c>
      <c r="Q254" s="10">
        <v>0.0</v>
      </c>
      <c r="R254" s="7">
        <v>0.0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Josh Johnson</v>
      </c>
      <c r="B255" s="7" t="str">
        <f>IFERROR(__xludf.DUMMYFUNCTION("INDEX(IFNA(REGEXEXTRACT(D255, ""([^ ]+)$"")))"),"BAL")</f>
        <v>BAL</v>
      </c>
      <c r="C255" s="7">
        <f>Pts_PA*G255+Pts_PC*H255+Pts_PY*I255+Pts_PTD*J255+Pts_PI*K255+Pts_P2*L255+Pts_RA*M255+Pts_RY*N255+Pts_RTD*O255+Pts_R2*P255+Pts_Res*Q255+Pts_ReY*R255+Pts_ReTD*S255+Pts_Re2*T255+Pts_FL*U255+Pts_FTD*V255</f>
        <v>0.04</v>
      </c>
      <c r="D255" s="7" t="s">
        <v>474</v>
      </c>
      <c r="E255" s="10" t="s">
        <v>342</v>
      </c>
      <c r="F255" s="9">
        <v>0.0</v>
      </c>
      <c r="G255" s="10">
        <v>1.0</v>
      </c>
      <c r="H255" s="7">
        <v>1.0</v>
      </c>
      <c r="I255" s="7">
        <v>1.0</v>
      </c>
      <c r="J255" s="7">
        <v>0.0</v>
      </c>
      <c r="K255" s="7">
        <v>0.0</v>
      </c>
      <c r="L255" s="11">
        <v>0.0</v>
      </c>
      <c r="M255" s="10">
        <v>0.0</v>
      </c>
      <c r="N255" s="7">
        <v>0.0</v>
      </c>
      <c r="O255" s="7">
        <v>0.0</v>
      </c>
      <c r="P255" s="11">
        <v>0.0</v>
      </c>
      <c r="Q255" s="10">
        <v>0.0</v>
      </c>
      <c r="R255" s="7">
        <v>0.0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Theo Johnson</v>
      </c>
      <c r="B256" s="7" t="str">
        <f>IFERROR(__xludf.DUMMYFUNCTION("INDEX(IFNA(REGEXEXTRACT(D256, ""([^ ]+)$"")))"),"NYG")</f>
        <v>NYG</v>
      </c>
      <c r="C256" s="7">
        <f>Pts_PA*G256+Pts_PC*H256+Pts_PY*I256+Pts_PTD*J256+Pts_PI*K256+Pts_P2*L256+Pts_RA*M256+Pts_RY*N256+Pts_RTD*O256+Pts_R2*P256+Pts_Res*Q256+Pts_ReY*R256+Pts_ReTD*S256+Pts_Re2*T256+Pts_FL*U256+Pts_FTD*V256</f>
        <v>1.1</v>
      </c>
      <c r="D256" s="7" t="s">
        <v>249</v>
      </c>
      <c r="E256" s="10" t="s">
        <v>89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0.0</v>
      </c>
      <c r="N256" s="7">
        <v>0.0</v>
      </c>
      <c r="O256" s="7">
        <v>0.0</v>
      </c>
      <c r="P256" s="11">
        <v>0.0</v>
      </c>
      <c r="Q256" s="10">
        <v>1.0</v>
      </c>
      <c r="R256" s="7">
        <v>6.0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Quentin Johnston</v>
      </c>
      <c r="B257" s="7" t="str">
        <f>IFERROR(__xludf.DUMMYFUNCTION("INDEX(IFNA(REGEXEXTRACT(D257, ""([^ ]+)$"")))"),"LAC")</f>
        <v>LAC</v>
      </c>
      <c r="C257" s="7">
        <f>Pts_PA*G257+Pts_PC*H257+Pts_PY*I257+Pts_PTD*J257+Pts_PI*K257+Pts_P2*L257+Pts_RA*M257+Pts_RY*N257+Pts_RTD*O257+Pts_R2*P257+Pts_Res*Q257+Pts_ReY*R257+Pts_ReTD*S257+Pts_Re2*T257+Pts_FL*U257+Pts_FTD*V257</f>
        <v>1.8</v>
      </c>
      <c r="D257" s="7" t="s">
        <v>192</v>
      </c>
      <c r="E257" s="10" t="s">
        <v>424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1.0</v>
      </c>
      <c r="N257" s="7">
        <v>4.0</v>
      </c>
      <c r="O257" s="7">
        <v>0.0</v>
      </c>
      <c r="P257" s="11">
        <v>0.0</v>
      </c>
      <c r="Q257" s="10">
        <v>1.0</v>
      </c>
      <c r="R257" s="7">
        <v>9.0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Dawson Knox</v>
      </c>
      <c r="B258" s="7" t="str">
        <f>IFERROR(__xludf.DUMMYFUNCTION("INDEX(IFNA(REGEXEXTRACT(D258, ""([^ ]+)$"")))"),"BUF")</f>
        <v>BUF</v>
      </c>
      <c r="C258" s="7">
        <f>Pts_PA*G258+Pts_PC*H258+Pts_PY*I258+Pts_PTD*J258+Pts_PI*K258+Pts_P2*L258+Pts_RA*M258+Pts_RY*N258+Pts_RTD*O258+Pts_R2*P258+Pts_Res*Q258+Pts_ReY*R258+Pts_ReTD*S258+Pts_Re2*T258+Pts_FL*U258+Pts_FTD*V258</f>
        <v>0.5</v>
      </c>
      <c r="D258" s="7" t="s">
        <v>218</v>
      </c>
      <c r="E258" s="10" t="s">
        <v>347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0.0</v>
      </c>
      <c r="N258" s="7">
        <v>0.0</v>
      </c>
      <c r="O258" s="7">
        <v>0.0</v>
      </c>
      <c r="P258" s="11">
        <v>0.0</v>
      </c>
      <c r="Q258" s="10">
        <v>1.0</v>
      </c>
      <c r="R258" s="7">
        <v>0.0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Scott Matlock</v>
      </c>
      <c r="B259" s="7" t="str">
        <f>IFERROR(__xludf.DUMMYFUNCTION("INDEX(IFNA(REGEXEXTRACT(D259, ""([^ ]+)$"")))"),"LAC")</f>
        <v>LAC</v>
      </c>
      <c r="C259" s="7">
        <f>Pts_PA*G259+Pts_PC*H259+Pts_PY*I259+Pts_PTD*J259+Pts_PI*K259+Pts_P2*L259+Pts_RA*M259+Pts_RY*N259+Pts_RTD*O259+Pts_R2*P259+Pts_Res*Q259+Pts_ReY*R259+Pts_ReTD*S259+Pts_Re2*T259+Pts_FL*U259+Pts_FTD*V259</f>
        <v>1.2</v>
      </c>
      <c r="D259" s="7" t="s">
        <v>475</v>
      </c>
      <c r="E259" s="10" t="s">
        <v>424</v>
      </c>
      <c r="F259" s="9">
        <v>0.0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0.0</v>
      </c>
      <c r="N259" s="7">
        <v>0.0</v>
      </c>
      <c r="O259" s="7">
        <v>0.0</v>
      </c>
      <c r="P259" s="11">
        <v>0.0</v>
      </c>
      <c r="Q259" s="10">
        <v>1.0</v>
      </c>
      <c r="R259" s="7">
        <v>7.0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John Metchie</v>
      </c>
      <c r="B260" s="7" t="str">
        <f>IFERROR(__xludf.DUMMYFUNCTION("INDEX(IFNA(REGEXEXTRACT(D260, ""([^ ]+)$"")))"),"HOU")</f>
        <v>HOU</v>
      </c>
      <c r="C260" s="7">
        <f>Pts_PA*G260+Pts_PC*H260+Pts_PY*I260+Pts_PTD*J260+Pts_PI*K260+Pts_P2*L260+Pts_RA*M260+Pts_RY*N260+Pts_RTD*O260+Pts_R2*P260+Pts_Res*Q260+Pts_ReY*R260+Pts_ReTD*S260+Pts_Re2*T260+Pts_FL*U260+Pts_FTD*V260</f>
        <v>1.2</v>
      </c>
      <c r="D260" s="7" t="s">
        <v>476</v>
      </c>
      <c r="E260" s="10" t="s">
        <v>44</v>
      </c>
      <c r="F260" s="9">
        <v>0.0</v>
      </c>
      <c r="G260" s="10">
        <v>0.0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0.0</v>
      </c>
      <c r="N260" s="7">
        <v>0.0</v>
      </c>
      <c r="O260" s="7">
        <v>0.0</v>
      </c>
      <c r="P260" s="11">
        <v>0.0</v>
      </c>
      <c r="Q260" s="10">
        <v>1.0</v>
      </c>
      <c r="R260" s="7">
        <v>7.0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Chigoziem Okonkwo</v>
      </c>
      <c r="B261" s="7" t="str">
        <f>IFERROR(__xludf.DUMMYFUNCTION("INDEX(IFNA(REGEXEXTRACT(D261, ""([^ ]+)$"")))"),"TEN")</f>
        <v>TEN</v>
      </c>
      <c r="C261" s="7">
        <f>Pts_PA*G261+Pts_PC*H261+Pts_PY*I261+Pts_PTD*J261+Pts_PI*K261+Pts_P2*L261+Pts_RA*M261+Pts_RY*N261+Pts_RTD*O261+Pts_R2*P261+Pts_Res*Q261+Pts_ReY*R261+Pts_ReTD*S261+Pts_Re2*T261+Pts_FL*U261+Pts_FTD*V261</f>
        <v>1</v>
      </c>
      <c r="D261" s="7" t="s">
        <v>146</v>
      </c>
      <c r="E261" s="10" t="s">
        <v>92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0.0</v>
      </c>
      <c r="N261" s="7">
        <v>0.0</v>
      </c>
      <c r="O261" s="7">
        <v>0.0</v>
      </c>
      <c r="P261" s="11">
        <v>0.0</v>
      </c>
      <c r="Q261" s="10">
        <v>1.0</v>
      </c>
      <c r="R261" s="7">
        <v>5.0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K.J. Osborn</v>
      </c>
      <c r="B262" s="7" t="str">
        <f>IFERROR(__xludf.DUMMYFUNCTION("INDEX(IFNA(REGEXEXTRACT(D262, ""([^ ]+)$"")))"),"WAS")</f>
        <v>WAS</v>
      </c>
      <c r="C262" s="7">
        <f>Pts_PA*G262+Pts_PC*H262+Pts_PY*I262+Pts_PTD*J262+Pts_PI*K262+Pts_P2*L262+Pts_RA*M262+Pts_RY*N262+Pts_RTD*O262+Pts_R2*P262+Pts_Res*Q262+Pts_ReY*R262+Pts_ReTD*S262+Pts_Re2*T262+Pts_FL*U262+Pts_FTD*V262</f>
        <v>0.8</v>
      </c>
      <c r="D262" s="7" t="s">
        <v>221</v>
      </c>
      <c r="E262" s="10" t="s">
        <v>39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0.0</v>
      </c>
      <c r="N262" s="7">
        <v>0.0</v>
      </c>
      <c r="O262" s="7">
        <v>0.0</v>
      </c>
      <c r="P262" s="11">
        <v>0.0</v>
      </c>
      <c r="Q262" s="10">
        <v>1.0</v>
      </c>
      <c r="R262" s="7">
        <v>3.0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Alec Pierce</v>
      </c>
      <c r="B263" s="7" t="str">
        <f>IFERROR(__xludf.DUMMYFUNCTION("INDEX(IFNA(REGEXEXTRACT(D263, ""([^ ]+)$"")))"),"IND")</f>
        <v>IND</v>
      </c>
      <c r="C263" s="7">
        <f>Pts_PA*G263+Pts_PC*H263+Pts_PY*I263+Pts_PTD*J263+Pts_PI*K263+Pts_P2*L263+Pts_RA*M263+Pts_RY*N263+Pts_RTD*O263+Pts_R2*P263+Pts_Res*Q263+Pts_ReY*R263+Pts_ReTD*S263+Pts_Re2*T263+Pts_FL*U263+Pts_FTD*V263</f>
        <v>1.4</v>
      </c>
      <c r="D263" s="7" t="s">
        <v>57</v>
      </c>
      <c r="E263" s="10" t="s">
        <v>116</v>
      </c>
      <c r="F263" s="9">
        <v>0.0</v>
      </c>
      <c r="G263" s="10">
        <v>0.0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0.0</v>
      </c>
      <c r="N263" s="7">
        <v>0.0</v>
      </c>
      <c r="O263" s="7">
        <v>0.0</v>
      </c>
      <c r="P263" s="11">
        <v>0.0</v>
      </c>
      <c r="Q263" s="10">
        <v>1.0</v>
      </c>
      <c r="R263" s="7">
        <v>9.0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James Proche</v>
      </c>
      <c r="B264" s="7" t="str">
        <f>IFERROR(__xludf.DUMMYFUNCTION("INDEX(IFNA(REGEXEXTRACT(D264, ""([^ ]+)$"")))"),"CLE")</f>
        <v>CLE</v>
      </c>
      <c r="C264" s="7">
        <f>Pts_PA*G264+Pts_PC*H264+Pts_PY*I264+Pts_PTD*J264+Pts_PI*K264+Pts_P2*L264+Pts_RA*M264+Pts_RY*N264+Pts_RTD*O264+Pts_R2*P264+Pts_Res*Q264+Pts_ReY*R264+Pts_ReTD*S264+Pts_Re2*T264+Pts_FL*U264+Pts_FTD*V264</f>
        <v>0.8</v>
      </c>
      <c r="D264" s="7" t="s">
        <v>477</v>
      </c>
      <c r="E264" s="10" t="s">
        <v>420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0.0</v>
      </c>
      <c r="N264" s="7">
        <v>0.0</v>
      </c>
      <c r="O264" s="7">
        <v>0.0</v>
      </c>
      <c r="P264" s="11">
        <v>0.0</v>
      </c>
      <c r="Q264" s="10">
        <v>1.0</v>
      </c>
      <c r="R264" s="7">
        <v>3.0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Kalif Raymond</v>
      </c>
      <c r="B265" s="7" t="str">
        <f>IFERROR(__xludf.DUMMYFUNCTION("INDEX(IFNA(REGEXEXTRACT(D265, ""([^ ]+)$"")))"),"DET")</f>
        <v>DET</v>
      </c>
      <c r="C265" s="7">
        <f>Pts_PA*G265+Pts_PC*H265+Pts_PY*I265+Pts_PTD*J265+Pts_PI*K265+Pts_P2*L265+Pts_RA*M265+Pts_RY*N265+Pts_RTD*O265+Pts_R2*P265+Pts_Res*Q265+Pts_ReY*R265+Pts_ReTD*S265+Pts_Re2*T265+Pts_FL*U265+Pts_FTD*V265</f>
        <v>1.4</v>
      </c>
      <c r="D265" s="7" t="s">
        <v>268</v>
      </c>
      <c r="E265" s="10" t="s">
        <v>353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0.0</v>
      </c>
      <c r="N265" s="7">
        <v>0.0</v>
      </c>
      <c r="O265" s="7">
        <v>0.0</v>
      </c>
      <c r="P265" s="11">
        <v>0.0</v>
      </c>
      <c r="Q265" s="10">
        <v>1.0</v>
      </c>
      <c r="R265" s="7">
        <v>9.0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John Ross</v>
      </c>
      <c r="B266" s="7" t="str">
        <f>IFERROR(__xludf.DUMMYFUNCTION("INDEX(IFNA(REGEXEXTRACT(D266, ""([^ ]+)$"")))"),"PHI")</f>
        <v>PHI</v>
      </c>
      <c r="C266" s="7">
        <f>Pts_PA*G266+Pts_PC*H266+Pts_PY*I266+Pts_PTD*J266+Pts_PI*K266+Pts_P2*L266+Pts_RA*M266+Pts_RY*N266+Pts_RTD*O266+Pts_R2*P266+Pts_Res*Q266+Pts_ReY*R266+Pts_ReTD*S266+Pts_Re2*T266+Pts_FL*U266+Pts_FTD*V266</f>
        <v>1.1</v>
      </c>
      <c r="D266" s="7" t="s">
        <v>478</v>
      </c>
      <c r="E266" s="10" t="s">
        <v>31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0.0</v>
      </c>
      <c r="N266" s="7">
        <v>0.0</v>
      </c>
      <c r="O266" s="7">
        <v>0.0</v>
      </c>
      <c r="P266" s="11">
        <v>0.0</v>
      </c>
      <c r="Q266" s="10">
        <v>1.0</v>
      </c>
      <c r="R266" s="7">
        <v>6.0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Drew Sample</v>
      </c>
      <c r="B267" s="7" t="str">
        <f>IFERROR(__xludf.DUMMYFUNCTION("INDEX(IFNA(REGEXEXTRACT(D267, ""([^ ]+)$"")))"),"CIN")</f>
        <v>CIN</v>
      </c>
      <c r="C267" s="7">
        <f>Pts_PA*G267+Pts_PC*H267+Pts_PY*I267+Pts_PTD*J267+Pts_PI*K267+Pts_P2*L267+Pts_RA*M267+Pts_RY*N267+Pts_RTD*O267+Pts_R2*P267+Pts_Res*Q267+Pts_ReY*R267+Pts_ReTD*S267+Pts_Re2*T267+Pts_FL*U267+Pts_FTD*V267</f>
        <v>0.5</v>
      </c>
      <c r="D267" s="7" t="s">
        <v>378</v>
      </c>
      <c r="E267" s="10" t="s">
        <v>344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0.0</v>
      </c>
      <c r="N267" s="7">
        <v>0.0</v>
      </c>
      <c r="O267" s="7">
        <v>0.0</v>
      </c>
      <c r="P267" s="11">
        <v>0.0</v>
      </c>
      <c r="Q267" s="10">
        <v>1.0</v>
      </c>
      <c r="R267" s="7">
        <v>0.0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Curtis Samuel</v>
      </c>
      <c r="B268" s="7" t="str">
        <f>IFERROR(__xludf.DUMMYFUNCTION("INDEX(IFNA(REGEXEXTRACT(D268, ""([^ ]+)$"")))"),"BUF")</f>
        <v>BUF</v>
      </c>
      <c r="C268" s="7">
        <f>Pts_PA*G268+Pts_PC*H268+Pts_PY*I268+Pts_PTD*J268+Pts_PI*K268+Pts_P2*L268+Pts_RA*M268+Pts_RY*N268+Pts_RTD*O268+Pts_R2*P268+Pts_Res*Q268+Pts_ReY*R268+Pts_ReTD*S268+Pts_Re2*T268+Pts_FL*U268+Pts_FTD*V268</f>
        <v>2.5</v>
      </c>
      <c r="D268" s="7" t="s">
        <v>270</v>
      </c>
      <c r="E268" s="10" t="s">
        <v>347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1.0</v>
      </c>
      <c r="N268" s="7">
        <v>7.0</v>
      </c>
      <c r="O268" s="7">
        <v>0.0</v>
      </c>
      <c r="P268" s="11">
        <v>0.0</v>
      </c>
      <c r="Q268" s="10">
        <v>2.0</v>
      </c>
      <c r="R268" s="7">
        <v>8.0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Trey Sermon</v>
      </c>
      <c r="B269" s="7" t="str">
        <f>IFERROR(__xludf.DUMMYFUNCTION("INDEX(IFNA(REGEXEXTRACT(D269, ""([^ ]+)$"")))"),"IND")</f>
        <v>IND</v>
      </c>
      <c r="C269" s="7">
        <f>Pts_PA*G269+Pts_PC*H269+Pts_PY*I269+Pts_PTD*J269+Pts_PI*K269+Pts_P2*L269+Pts_RA*M269+Pts_RY*N269+Pts_RTD*O269+Pts_R2*P269+Pts_Res*Q269+Pts_ReY*R269+Pts_ReTD*S269+Pts_Re2*T269+Pts_FL*U269+Pts_FTD*V269</f>
        <v>0.8</v>
      </c>
      <c r="D269" s="7" t="s">
        <v>411</v>
      </c>
      <c r="E269" s="10" t="s">
        <v>116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5.0</v>
      </c>
      <c r="N269" s="7">
        <v>8.0</v>
      </c>
      <c r="O269" s="7">
        <v>0.0</v>
      </c>
      <c r="P269" s="11">
        <v>0.0</v>
      </c>
      <c r="Q269" s="10">
        <v>0.0</v>
      </c>
      <c r="R269" s="7">
        <v>0.0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Aaron Shampklin</v>
      </c>
      <c r="B270" s="7" t="str">
        <f>IFERROR(__xludf.DUMMYFUNCTION("INDEX(IFNA(REGEXEXTRACT(D270, ""([^ ]+)$"")))"),"PIT")</f>
        <v>PIT</v>
      </c>
      <c r="C270" s="7">
        <f>Pts_PA*G270+Pts_PC*H270+Pts_PY*I270+Pts_PTD*J270+Pts_PI*K270+Pts_P2*L270+Pts_RA*M270+Pts_RY*N270+Pts_RTD*O270+Pts_R2*P270+Pts_Res*Q270+Pts_ReY*R270+Pts_ReTD*S270+Pts_Re2*T270+Pts_FL*U270+Pts_FTD*V270</f>
        <v>0.5</v>
      </c>
      <c r="D270" s="7" t="s">
        <v>479</v>
      </c>
      <c r="E270" s="10" t="s">
        <v>35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1.0</v>
      </c>
      <c r="N270" s="7">
        <v>5.0</v>
      </c>
      <c r="O270" s="7">
        <v>0.0</v>
      </c>
      <c r="P270" s="11">
        <v>0.0</v>
      </c>
      <c r="Q270" s="10">
        <v>0.0</v>
      </c>
      <c r="R270" s="7">
        <v>0.0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Trent Sherfield</v>
      </c>
      <c r="B271" s="7" t="str">
        <f>IFERROR(__xludf.DUMMYFUNCTION("INDEX(IFNA(REGEXEXTRACT(D271, ""([^ ]+)$"")))"),"MIN")</f>
        <v>MIN</v>
      </c>
      <c r="C271" s="7">
        <f>Pts_PA*G271+Pts_PC*H271+Pts_PY*I271+Pts_PTD*J271+Pts_PI*K271+Pts_P2*L271+Pts_RA*M271+Pts_RY*N271+Pts_RTD*O271+Pts_R2*P271+Pts_Res*Q271+Pts_ReY*R271+Pts_ReTD*S271+Pts_Re2*T271+Pts_FL*U271+Pts_FTD*V271</f>
        <v>1.3</v>
      </c>
      <c r="D271" s="7" t="s">
        <v>393</v>
      </c>
      <c r="E271" s="10" t="s">
        <v>355</v>
      </c>
      <c r="F271" s="9">
        <v>0.0</v>
      </c>
      <c r="G271" s="10">
        <v>0.0</v>
      </c>
      <c r="H271" s="7">
        <v>0.0</v>
      </c>
      <c r="I271" s="7">
        <v>0.0</v>
      </c>
      <c r="J271" s="7">
        <v>0.0</v>
      </c>
      <c r="K271" s="7">
        <v>0.0</v>
      </c>
      <c r="L271" s="11">
        <v>0.0</v>
      </c>
      <c r="M271" s="10">
        <v>0.0</v>
      </c>
      <c r="N271" s="7">
        <v>0.0</v>
      </c>
      <c r="O271" s="7">
        <v>0.0</v>
      </c>
      <c r="P271" s="11">
        <v>0.0</v>
      </c>
      <c r="Q271" s="10">
        <v>1.0</v>
      </c>
      <c r="R271" s="7">
        <v>8.0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Jack Stoll</v>
      </c>
      <c r="B272" s="7" t="str">
        <f>IFERROR(__xludf.DUMMYFUNCTION("INDEX(IFNA(REGEXEXTRACT(D272, ""([^ ]+)$"")))"),"MIA")</f>
        <v>MIA</v>
      </c>
      <c r="C272" s="7">
        <f>Pts_PA*G272+Pts_PC*H272+Pts_PY*I272+Pts_PTD*J272+Pts_PI*K272+Pts_P2*L272+Pts_RA*M272+Pts_RY*N272+Pts_RTD*O272+Pts_R2*P272+Pts_Res*Q272+Pts_ReY*R272+Pts_ReTD*S272+Pts_Re2*T272+Pts_FL*U272+Pts_FTD*V272</f>
        <v>0.9</v>
      </c>
      <c r="D272" s="7" t="s">
        <v>480</v>
      </c>
      <c r="E272" s="10" t="s">
        <v>31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0.0</v>
      </c>
      <c r="N272" s="7">
        <v>0.0</v>
      </c>
      <c r="O272" s="7">
        <v>0.0</v>
      </c>
      <c r="P272" s="11">
        <v>0.0</v>
      </c>
      <c r="Q272" s="10">
        <v>1.0</v>
      </c>
      <c r="R272" s="7">
        <v>4.0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Mason Tipton</v>
      </c>
      <c r="B273" s="7" t="str">
        <f>IFERROR(__xludf.DUMMYFUNCTION("INDEX(IFNA(REGEXEXTRACT(D273, ""([^ ]+)$"")))"),"NO")</f>
        <v>NO</v>
      </c>
      <c r="C273" s="7">
        <f>Pts_PA*G273+Pts_PC*H273+Pts_PY*I273+Pts_PTD*J273+Pts_PI*K273+Pts_P2*L273+Pts_RA*M273+Pts_RY*N273+Pts_RTD*O273+Pts_R2*P273+Pts_Res*Q273+Pts_ReY*R273+Pts_ReTD*S273+Pts_Re2*T273+Pts_FL*U273+Pts_FTD*V273</f>
        <v>1.1</v>
      </c>
      <c r="D273" s="7" t="s">
        <v>326</v>
      </c>
      <c r="E273" s="10" t="s">
        <v>96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0.0</v>
      </c>
      <c r="N273" s="7">
        <v>0.0</v>
      </c>
      <c r="O273" s="7">
        <v>0.0</v>
      </c>
      <c r="P273" s="11">
        <v>0.0</v>
      </c>
      <c r="Q273" s="10">
        <v>1.0</v>
      </c>
      <c r="R273" s="7">
        <v>6.0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Mitchell Trubisky</v>
      </c>
      <c r="B274" s="7" t="str">
        <f>IFERROR(__xludf.DUMMYFUNCTION("INDEX(IFNA(REGEXEXTRACT(D274, ""([^ ]+)$"")))"),"BUF")</f>
        <v>BUF</v>
      </c>
      <c r="C274" s="7">
        <f>Pts_PA*G274+Pts_PC*H274+Pts_PY*I274+Pts_PTD*J274+Pts_PI*K274+Pts_P2*L274+Pts_RA*M274+Pts_RY*N274+Pts_RTD*O274+Pts_R2*P274+Pts_Res*Q274+Pts_ReY*R274+Pts_ReTD*S274+Pts_Re2*T274+Pts_FL*U274+Pts_FTD*V274</f>
        <v>0.08</v>
      </c>
      <c r="D274" s="7" t="s">
        <v>413</v>
      </c>
      <c r="E274" s="10" t="s">
        <v>347</v>
      </c>
      <c r="F274" s="9">
        <v>0.0</v>
      </c>
      <c r="G274" s="10">
        <v>2.0</v>
      </c>
      <c r="H274" s="7">
        <v>1.0</v>
      </c>
      <c r="I274" s="7">
        <v>2.0</v>
      </c>
      <c r="J274" s="7">
        <v>0.0</v>
      </c>
      <c r="K274" s="7">
        <v>0.0</v>
      </c>
      <c r="L274" s="11">
        <v>0.0</v>
      </c>
      <c r="M274" s="10">
        <v>0.0</v>
      </c>
      <c r="N274" s="7">
        <v>0.0</v>
      </c>
      <c r="O274" s="7">
        <v>0.0</v>
      </c>
      <c r="P274" s="11">
        <v>0.0</v>
      </c>
      <c r="Q274" s="10">
        <v>0.0</v>
      </c>
      <c r="R274" s="7">
        <v>0.0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Malik Washington</v>
      </c>
      <c r="B275" s="7" t="str">
        <f>IFERROR(__xludf.DUMMYFUNCTION("INDEX(IFNA(REGEXEXTRACT(D275, ""([^ ]+)$"")))"),"MIA")</f>
        <v>MIA</v>
      </c>
      <c r="C275" s="7">
        <f>Pts_PA*G275+Pts_PC*H275+Pts_PY*I275+Pts_PTD*J275+Pts_PI*K275+Pts_P2*L275+Pts_RA*M275+Pts_RY*N275+Pts_RTD*O275+Pts_R2*P275+Pts_Res*Q275+Pts_ReY*R275+Pts_ReTD*S275+Pts_Re2*T275+Pts_FL*U275+Pts_FTD*V275</f>
        <v>1.3</v>
      </c>
      <c r="D275" s="7" t="s">
        <v>481</v>
      </c>
      <c r="E275" s="10" t="s">
        <v>157</v>
      </c>
      <c r="F275" s="9">
        <v>0.0</v>
      </c>
      <c r="G275" s="10">
        <v>0.0</v>
      </c>
      <c r="H275" s="7">
        <v>0.0</v>
      </c>
      <c r="I275" s="7">
        <v>0.0</v>
      </c>
      <c r="J275" s="7">
        <v>0.0</v>
      </c>
      <c r="K275" s="7">
        <v>0.0</v>
      </c>
      <c r="L275" s="11">
        <v>0.0</v>
      </c>
      <c r="M275" s="10">
        <v>0.0</v>
      </c>
      <c r="N275" s="7">
        <v>0.0</v>
      </c>
      <c r="O275" s="7">
        <v>0.0</v>
      </c>
      <c r="P275" s="11">
        <v>0.0</v>
      </c>
      <c r="Q275" s="10">
        <v>1.0</v>
      </c>
      <c r="R275" s="7">
        <v>8.0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Josh Whyle</v>
      </c>
      <c r="B276" s="7" t="str">
        <f>IFERROR(__xludf.DUMMYFUNCTION("INDEX(IFNA(REGEXEXTRACT(D276, ""([^ ]+)$"")))"),"TEN")</f>
        <v>TEN</v>
      </c>
      <c r="C276" s="7">
        <f>Pts_PA*G276+Pts_PC*H276+Pts_PY*I276+Pts_PTD*J276+Pts_PI*K276+Pts_P2*L276+Pts_RA*M276+Pts_RY*N276+Pts_RTD*O276+Pts_R2*P276+Pts_Res*Q276+Pts_ReY*R276+Pts_ReTD*S276+Pts_Re2*T276+Pts_FL*U276+Pts_FTD*V276</f>
        <v>1</v>
      </c>
      <c r="D276" s="7" t="s">
        <v>396</v>
      </c>
      <c r="E276" s="10" t="s">
        <v>92</v>
      </c>
      <c r="F276" s="9">
        <v>0.0</v>
      </c>
      <c r="G276" s="10">
        <v>0.0</v>
      </c>
      <c r="H276" s="7">
        <v>0.0</v>
      </c>
      <c r="I276" s="7">
        <v>0.0</v>
      </c>
      <c r="J276" s="7">
        <v>0.0</v>
      </c>
      <c r="K276" s="7">
        <v>0.0</v>
      </c>
      <c r="L276" s="11">
        <v>0.0</v>
      </c>
      <c r="M276" s="10">
        <v>0.0</v>
      </c>
      <c r="N276" s="7">
        <v>0.0</v>
      </c>
      <c r="O276" s="7">
        <v>0.0</v>
      </c>
      <c r="P276" s="11">
        <v>0.0</v>
      </c>
      <c r="Q276" s="10">
        <v>1.0</v>
      </c>
      <c r="R276" s="7">
        <v>5.0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Tyler Badie</v>
      </c>
      <c r="B277" s="7" t="str">
        <f>IFERROR(__xludf.DUMMYFUNCTION("INDEX(IFNA(REGEXEXTRACT(D277, ""([^ ]+)$"")))"),"DEN")</f>
        <v>DEN</v>
      </c>
      <c r="C277" s="7">
        <f>Pts_PA*G277+Pts_PC*H277+Pts_PY*I277+Pts_PTD*J277+Pts_PI*K277+Pts_P2*L277+Pts_RA*M277+Pts_RY*N277+Pts_RTD*O277+Pts_R2*P277+Pts_Res*Q277+Pts_ReY*R277+Pts_ReTD*S277+Pts_Re2*T277+Pts_FL*U277+Pts_FTD*V277</f>
        <v>-1.4</v>
      </c>
      <c r="D277" s="7" t="s">
        <v>382</v>
      </c>
      <c r="E277" s="10" t="s">
        <v>428</v>
      </c>
      <c r="F277" s="9">
        <v>-1.0</v>
      </c>
      <c r="G277" s="10">
        <v>0.0</v>
      </c>
      <c r="H277" s="7">
        <v>0.0</v>
      </c>
      <c r="I277" s="7">
        <v>0.0</v>
      </c>
      <c r="J277" s="7">
        <v>0.0</v>
      </c>
      <c r="K277" s="7">
        <v>0.0</v>
      </c>
      <c r="L277" s="11">
        <v>0.0</v>
      </c>
      <c r="M277" s="10">
        <v>1.0</v>
      </c>
      <c r="N277" s="7">
        <v>0.0</v>
      </c>
      <c r="O277" s="7">
        <v>0.0</v>
      </c>
      <c r="P277" s="11">
        <v>0.0</v>
      </c>
      <c r="Q277" s="10">
        <v>2.0</v>
      </c>
      <c r="R277" s="7">
        <v>-4.0</v>
      </c>
      <c r="S277" s="7">
        <v>0.0</v>
      </c>
      <c r="T277" s="11">
        <v>0.0</v>
      </c>
      <c r="U277" s="10">
        <v>1.0</v>
      </c>
      <c r="V277" s="11">
        <v>0.0</v>
      </c>
    </row>
    <row r="278">
      <c r="A278" s="7" t="str">
        <f t="shared" si="1"/>
        <v>Isaac Guerendo</v>
      </c>
      <c r="B278" s="7" t="str">
        <f>IFERROR(__xludf.DUMMYFUNCTION("INDEX(IFNA(REGEXEXTRACT(D278, ""([^ ]+)$"")))"),"SF")</f>
        <v>SF</v>
      </c>
      <c r="C278" s="7">
        <f>Pts_PA*G278+Pts_PC*H278+Pts_PY*I278+Pts_PTD*J278+Pts_PI*K278+Pts_P2*L278+Pts_RA*M278+Pts_RY*N278+Pts_RTD*O278+Pts_R2*P278+Pts_Res*Q278+Pts_ReY*R278+Pts_ReTD*S278+Pts_Re2*T278+Pts_FL*U278+Pts_FTD*V278</f>
        <v>-2</v>
      </c>
      <c r="D278" s="7" t="s">
        <v>406</v>
      </c>
      <c r="E278" s="10" t="s">
        <v>101</v>
      </c>
      <c r="F278" s="9">
        <v>-1.0</v>
      </c>
      <c r="G278" s="10">
        <v>0.0</v>
      </c>
      <c r="H278" s="7">
        <v>0.0</v>
      </c>
      <c r="I278" s="7">
        <v>0.0</v>
      </c>
      <c r="J278" s="7">
        <v>0.0</v>
      </c>
      <c r="K278" s="7">
        <v>0.0</v>
      </c>
      <c r="L278" s="11">
        <v>0.0</v>
      </c>
      <c r="M278" s="10">
        <v>1.0</v>
      </c>
      <c r="N278" s="7">
        <v>0.0</v>
      </c>
      <c r="O278" s="7">
        <v>0.0</v>
      </c>
      <c r="P278" s="11">
        <v>0.0</v>
      </c>
      <c r="Q278" s="10">
        <v>0.0</v>
      </c>
      <c r="R278" s="7">
        <v>0.0</v>
      </c>
      <c r="S278" s="7">
        <v>0.0</v>
      </c>
      <c r="T278" s="11">
        <v>0.0</v>
      </c>
      <c r="U278" s="10">
        <v>1.0</v>
      </c>
      <c r="V278" s="11">
        <v>0.0</v>
      </c>
    </row>
    <row r="279">
      <c r="A279" s="7" t="str">
        <f t="shared" si="1"/>
        <v>Will Levis</v>
      </c>
      <c r="B279" s="7" t="str">
        <f>IFERROR(__xludf.DUMMYFUNCTION("INDEX(IFNA(REGEXEXTRACT(D279, ""([^ ]+)$"")))"),"TEN")</f>
        <v>TEN</v>
      </c>
      <c r="C279" s="7">
        <f>Pts_PA*G279+Pts_PC*H279+Pts_PY*I279+Pts_PTD*J279+Pts_PI*K279+Pts_P2*L279+Pts_RA*M279+Pts_RY*N279+Pts_RTD*O279+Pts_R2*P279+Pts_Res*Q279+Pts_ReY*R279+Pts_ReTD*S279+Pts_Re2*T279+Pts_FL*U279+Pts_FTD*V279</f>
        <v>-0.5</v>
      </c>
      <c r="D279" s="7" t="s">
        <v>125</v>
      </c>
      <c r="E279" s="10" t="s">
        <v>92</v>
      </c>
      <c r="F279" s="9">
        <v>-1.0</v>
      </c>
      <c r="G279" s="10">
        <v>4.0</v>
      </c>
      <c r="H279" s="7">
        <v>3.0</v>
      </c>
      <c r="I279" s="7">
        <v>25.0</v>
      </c>
      <c r="J279" s="7">
        <v>0.0</v>
      </c>
      <c r="K279" s="7">
        <v>1.0</v>
      </c>
      <c r="L279" s="11">
        <v>0.0</v>
      </c>
      <c r="M279" s="10">
        <v>2.0</v>
      </c>
      <c r="N279" s="7">
        <v>5.0</v>
      </c>
      <c r="O279" s="7">
        <v>0.0</v>
      </c>
      <c r="P279" s="11">
        <v>0.0</v>
      </c>
      <c r="Q279" s="10">
        <v>0.0</v>
      </c>
      <c r="R279" s="7">
        <v>0.0</v>
      </c>
      <c r="S279" s="7">
        <v>0.0</v>
      </c>
      <c r="T279" s="11">
        <v>0.0</v>
      </c>
      <c r="U279" s="10">
        <v>0.0</v>
      </c>
      <c r="V279" s="11">
        <v>0.0</v>
      </c>
    </row>
    <row r="280">
      <c r="A280" s="7" t="str">
        <f t="shared" si="1"/>
        <v>Steven Sims</v>
      </c>
      <c r="B280" s="7" t="str">
        <f>IFERROR(__xludf.DUMMYFUNCTION("INDEX(IFNA(REGEXEXTRACT(D280, ""([^ ]+)$"")))"),"BAL")</f>
        <v>BAL</v>
      </c>
      <c r="C280" s="7">
        <f>Pts_PA*G280+Pts_PC*H280+Pts_PY*I280+Pts_PTD*J280+Pts_PI*K280+Pts_P2*L280+Pts_RA*M280+Pts_RY*N280+Pts_RTD*O280+Pts_R2*P280+Pts_Res*Q280+Pts_ReY*R280+Pts_ReTD*S280+Pts_Re2*T280+Pts_FL*U280+Pts_FTD*V280</f>
        <v>-2</v>
      </c>
      <c r="D280" s="7" t="s">
        <v>482</v>
      </c>
      <c r="E280" s="10" t="s">
        <v>362</v>
      </c>
      <c r="F280" s="9">
        <v>-1.0</v>
      </c>
      <c r="G280" s="10">
        <v>0.0</v>
      </c>
      <c r="H280" s="7">
        <v>0.0</v>
      </c>
      <c r="I280" s="7">
        <v>0.0</v>
      </c>
      <c r="J280" s="7">
        <v>0.0</v>
      </c>
      <c r="K280" s="7">
        <v>0.0</v>
      </c>
      <c r="L280" s="11">
        <v>0.0</v>
      </c>
      <c r="M280" s="10">
        <v>1.0</v>
      </c>
      <c r="N280" s="7">
        <v>0.0</v>
      </c>
      <c r="O280" s="7">
        <v>0.0</v>
      </c>
      <c r="P280" s="11">
        <v>0.0</v>
      </c>
      <c r="Q280" s="10">
        <v>0.0</v>
      </c>
      <c r="R280" s="7">
        <v>0.0</v>
      </c>
      <c r="S280" s="7">
        <v>0.0</v>
      </c>
      <c r="T280" s="11">
        <v>0.0</v>
      </c>
      <c r="U280" s="10">
        <v>1.0</v>
      </c>
      <c r="V280" s="11">
        <v>0.0</v>
      </c>
    </row>
    <row r="281">
      <c r="A281" s="7" t="str">
        <f t="shared" si="1"/>
        <v>Carson Steele</v>
      </c>
      <c r="B281" s="7" t="str">
        <f>IFERROR(__xludf.DUMMYFUNCTION("INDEX(IFNA(REGEXEXTRACT(D281, ""([^ ]+)$"")))"),"KC")</f>
        <v>KC</v>
      </c>
      <c r="C281" s="7">
        <f>Pts_PA*G281+Pts_PC*H281+Pts_PY*I281+Pts_PTD*J281+Pts_PI*K281+Pts_P2*L281+Pts_RA*M281+Pts_RY*N281+Pts_RTD*O281+Pts_R2*P281+Pts_Res*Q281+Pts_ReY*R281+Pts_ReTD*S281+Pts_Re2*T281+Pts_FL*U281+Pts_FTD*V281</f>
        <v>-0.9</v>
      </c>
      <c r="D281" s="7" t="s">
        <v>324</v>
      </c>
      <c r="E281" s="10" t="s">
        <v>82</v>
      </c>
      <c r="F281" s="9">
        <v>-1.0</v>
      </c>
      <c r="G281" s="10">
        <v>0.0</v>
      </c>
      <c r="H281" s="7">
        <v>0.0</v>
      </c>
      <c r="I281" s="7">
        <v>0.0</v>
      </c>
      <c r="J281" s="7">
        <v>0.0</v>
      </c>
      <c r="K281" s="7">
        <v>0.0</v>
      </c>
      <c r="L281" s="11">
        <v>0.0</v>
      </c>
      <c r="M281" s="10">
        <v>2.0</v>
      </c>
      <c r="N281" s="7">
        <v>6.0</v>
      </c>
      <c r="O281" s="7">
        <v>0.0</v>
      </c>
      <c r="P281" s="11">
        <v>0.0</v>
      </c>
      <c r="Q281" s="10">
        <v>1.0</v>
      </c>
      <c r="R281" s="7">
        <v>0.0</v>
      </c>
      <c r="S281" s="7">
        <v>0.0</v>
      </c>
      <c r="T281" s="11">
        <v>0.0</v>
      </c>
      <c r="U281" s="10">
        <v>1.0</v>
      </c>
      <c r="V281" s="11">
        <v>0.0</v>
      </c>
    </row>
    <row r="282">
      <c r="A282" s="7"/>
      <c r="B282" s="7"/>
      <c r="C282" s="7"/>
      <c r="D282" s="13"/>
      <c r="E282" s="14"/>
      <c r="F282" s="14"/>
      <c r="G282" s="14"/>
      <c r="H282" s="13"/>
      <c r="I282" s="13"/>
      <c r="J282" s="13"/>
      <c r="K282" s="13"/>
      <c r="L282" s="15"/>
      <c r="M282" s="14"/>
      <c r="N282" s="13"/>
      <c r="O282" s="13"/>
      <c r="P282" s="15"/>
      <c r="Q282" s="14"/>
      <c r="R282" s="13"/>
      <c r="S282" s="13"/>
      <c r="T282" s="15"/>
      <c r="U282" s="14"/>
      <c r="V282" s="15"/>
    </row>
    <row r="283">
      <c r="A283" s="7"/>
      <c r="B283" s="7"/>
      <c r="C283" s="7"/>
      <c r="D283" s="13"/>
      <c r="E283" s="14"/>
      <c r="F283" s="14"/>
      <c r="G283" s="14"/>
      <c r="H283" s="13"/>
      <c r="I283" s="13"/>
      <c r="J283" s="13"/>
      <c r="K283" s="13"/>
      <c r="L283" s="15"/>
      <c r="M283" s="14"/>
      <c r="N283" s="13"/>
      <c r="O283" s="13"/>
      <c r="P283" s="15"/>
      <c r="Q283" s="14"/>
      <c r="R283" s="13"/>
      <c r="S283" s="13"/>
      <c r="T283" s="15"/>
      <c r="U283" s="14"/>
      <c r="V283" s="15"/>
    </row>
    <row r="284">
      <c r="A284" s="7"/>
      <c r="B284" s="7"/>
      <c r="C284" s="7"/>
      <c r="D284" s="13"/>
      <c r="E284" s="14"/>
      <c r="F284" s="14"/>
      <c r="G284" s="14"/>
      <c r="H284" s="13"/>
      <c r="I284" s="13"/>
      <c r="J284" s="13"/>
      <c r="K284" s="13"/>
      <c r="L284" s="15"/>
      <c r="M284" s="14"/>
      <c r="N284" s="13"/>
      <c r="O284" s="13"/>
      <c r="P284" s="15"/>
      <c r="Q284" s="14"/>
      <c r="R284" s="13"/>
      <c r="S284" s="13"/>
      <c r="T284" s="15"/>
      <c r="U284" s="14"/>
      <c r="V284" s="15"/>
    </row>
    <row r="285">
      <c r="A285" s="7"/>
      <c r="B285" s="7"/>
      <c r="C285" s="7"/>
      <c r="D285" s="13"/>
      <c r="E285" s="14"/>
      <c r="F285" s="14"/>
      <c r="G285" s="14"/>
      <c r="H285" s="13"/>
      <c r="I285" s="13"/>
      <c r="J285" s="13"/>
      <c r="K285" s="13"/>
      <c r="L285" s="15"/>
      <c r="M285" s="14"/>
      <c r="N285" s="13"/>
      <c r="O285" s="13"/>
      <c r="P285" s="15"/>
      <c r="Q285" s="14"/>
      <c r="R285" s="13"/>
      <c r="S285" s="13"/>
      <c r="T285" s="15"/>
      <c r="U285" s="14"/>
      <c r="V285" s="15"/>
    </row>
    <row r="286">
      <c r="A286" s="7"/>
      <c r="B286" s="7"/>
      <c r="C286" s="7"/>
      <c r="D286" s="13"/>
      <c r="E286" s="14"/>
      <c r="F286" s="14"/>
      <c r="G286" s="14"/>
      <c r="H286" s="13"/>
      <c r="I286" s="13"/>
      <c r="J286" s="13"/>
      <c r="K286" s="13"/>
      <c r="L286" s="15"/>
      <c r="M286" s="14"/>
      <c r="N286" s="13"/>
      <c r="O286" s="13"/>
      <c r="P286" s="15"/>
      <c r="Q286" s="14"/>
      <c r="R286" s="13"/>
      <c r="S286" s="13"/>
      <c r="T286" s="15"/>
      <c r="U286" s="14"/>
      <c r="V286" s="15"/>
    </row>
    <row r="287">
      <c r="A287" s="7"/>
      <c r="B287" s="7"/>
      <c r="C287" s="7"/>
      <c r="D287" s="13"/>
      <c r="E287" s="14"/>
      <c r="F287" s="14"/>
      <c r="G287" s="14"/>
      <c r="H287" s="13"/>
      <c r="I287" s="13"/>
      <c r="J287" s="13"/>
      <c r="K287" s="13"/>
      <c r="L287" s="15"/>
      <c r="M287" s="14"/>
      <c r="N287" s="13"/>
      <c r="O287" s="13"/>
      <c r="P287" s="15"/>
      <c r="Q287" s="14"/>
      <c r="R287" s="13"/>
      <c r="S287" s="13"/>
      <c r="T287" s="15"/>
      <c r="U287" s="14"/>
      <c r="V287" s="15"/>
    </row>
    <row r="288">
      <c r="A288" s="7"/>
      <c r="B288" s="7"/>
      <c r="C288" s="7"/>
      <c r="D288" s="13"/>
      <c r="E288" s="14"/>
      <c r="F288" s="14"/>
      <c r="G288" s="14"/>
      <c r="H288" s="13"/>
      <c r="I288" s="13"/>
      <c r="J288" s="13"/>
      <c r="K288" s="13"/>
      <c r="L288" s="15"/>
      <c r="M288" s="14"/>
      <c r="N288" s="13"/>
      <c r="O288" s="13"/>
      <c r="P288" s="15"/>
      <c r="Q288" s="14"/>
      <c r="R288" s="13"/>
      <c r="S288" s="13"/>
      <c r="T288" s="15"/>
      <c r="U288" s="14"/>
      <c r="V288" s="15"/>
    </row>
    <row r="289">
      <c r="A289" s="7"/>
      <c r="B289" s="7"/>
      <c r="C289" s="7"/>
      <c r="D289" s="13"/>
      <c r="E289" s="14"/>
      <c r="F289" s="14"/>
      <c r="G289" s="14"/>
      <c r="H289" s="13"/>
      <c r="I289" s="13"/>
      <c r="J289" s="13"/>
      <c r="K289" s="13"/>
      <c r="L289" s="15"/>
      <c r="M289" s="14"/>
      <c r="N289" s="13"/>
      <c r="O289" s="13"/>
      <c r="P289" s="15"/>
      <c r="Q289" s="14"/>
      <c r="R289" s="13"/>
      <c r="S289" s="13"/>
      <c r="T289" s="15"/>
      <c r="U289" s="14"/>
      <c r="V289" s="15"/>
    </row>
    <row r="290">
      <c r="A290" s="7"/>
      <c r="B290" s="7"/>
      <c r="C290" s="7"/>
      <c r="D290" s="13"/>
      <c r="E290" s="14"/>
      <c r="F290" s="14"/>
      <c r="G290" s="14"/>
      <c r="H290" s="13"/>
      <c r="I290" s="13"/>
      <c r="J290" s="13"/>
      <c r="K290" s="13"/>
      <c r="L290" s="15"/>
      <c r="M290" s="14"/>
      <c r="N290" s="13"/>
      <c r="O290" s="13"/>
      <c r="P290" s="15"/>
      <c r="Q290" s="14"/>
      <c r="R290" s="13"/>
      <c r="S290" s="13"/>
      <c r="T290" s="15"/>
      <c r="U290" s="14"/>
      <c r="V290" s="15"/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81"/>
  <mergeCells count="4">
    <mergeCell ref="G1:L1"/>
    <mergeCell ref="M1:P1"/>
    <mergeCell ref="Q1:T1"/>
    <mergeCell ref="U1:V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81" si="1">LEFT(D3,LEN(D3)-LEN(B3)-1)</f>
        <v>Joe Burrow</v>
      </c>
      <c r="B3" s="7" t="str">
        <f>IFERROR(__xludf.DUMMYFUNCTION("INDEX(IFNA(REGEXEXTRACT(D3, ""([^ ]+)$"")))"),"CIN")</f>
        <v>CIN</v>
      </c>
      <c r="C3" s="7">
        <f>Pts_PA*G3+Pts_PC*H3+Pts_PY*I3+Pts_PTD*J3+Pts_PI*K3+Pts_P2*L3+Pts_RA*M3+Pts_RY*N3+Pts_RTD*O3+Pts_R2*P3+Pts_Res*Q3+Pts_ReY*R3+Pts_ReTD*S3+Pts_Re2*T3+Pts_FL*U3+Pts_FTD*V3</f>
        <v>33.78</v>
      </c>
      <c r="D3" s="7" t="s">
        <v>141</v>
      </c>
      <c r="E3" s="10" t="s">
        <v>61</v>
      </c>
      <c r="F3" s="9">
        <v>43.0</v>
      </c>
      <c r="G3" s="10">
        <v>39.0</v>
      </c>
      <c r="H3" s="7">
        <v>30.0</v>
      </c>
      <c r="I3" s="7">
        <v>392.0</v>
      </c>
      <c r="J3" s="7">
        <v>5.0</v>
      </c>
      <c r="K3" s="7">
        <v>1.0</v>
      </c>
      <c r="L3" s="11">
        <v>0.0</v>
      </c>
      <c r="M3" s="10">
        <v>2.0</v>
      </c>
      <c r="N3" s="7">
        <v>1.0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Kirk Cousins</v>
      </c>
      <c r="B4" s="7" t="str">
        <f>IFERROR(__xludf.DUMMYFUNCTION("INDEX(IFNA(REGEXEXTRACT(D4, ""([^ ]+)$"")))"),"ATL")</f>
        <v>ATL</v>
      </c>
      <c r="C4" s="7">
        <f>Pts_PA*G4+Pts_PC*H4+Pts_PY*I4+Pts_PTD*J4+Pts_PI*K4+Pts_P2*L4+Pts_RA*M4+Pts_RY*N4+Pts_RTD*O4+Pts_R2*P4+Pts_Res*Q4+Pts_ReY*R4+Pts_ReTD*S4+Pts_Re2*T4+Pts_FL*U4+Pts_FTD*V4</f>
        <v>34.36</v>
      </c>
      <c r="D4" s="7" t="s">
        <v>130</v>
      </c>
      <c r="E4" s="10" t="s">
        <v>358</v>
      </c>
      <c r="F4" s="9">
        <v>42.0</v>
      </c>
      <c r="G4" s="10">
        <v>58.0</v>
      </c>
      <c r="H4" s="7">
        <v>42.0</v>
      </c>
      <c r="I4" s="7">
        <v>509.0</v>
      </c>
      <c r="J4" s="7">
        <v>4.0</v>
      </c>
      <c r="K4" s="7">
        <v>1.0</v>
      </c>
      <c r="L4" s="11">
        <v>0.0</v>
      </c>
      <c r="M4" s="10">
        <v>0.0</v>
      </c>
      <c r="N4" s="7">
        <v>0.0</v>
      </c>
      <c r="O4" s="7">
        <v>0.0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Lamar Jackson</v>
      </c>
      <c r="B5" s="7" t="str">
        <f>IFERROR(__xludf.DUMMYFUNCTION("INDEX(IFNA(REGEXEXTRACT(D5, ""([^ ]+)$"")))"),"BAL")</f>
        <v>BAL</v>
      </c>
      <c r="C5" s="7">
        <f>Pts_PA*G5+Pts_PC*H5+Pts_PY*I5+Pts_PTD*J5+Pts_PI*K5+Pts_P2*L5+Pts_RA*M5+Pts_RY*N5+Pts_RTD*O5+Pts_R2*P5+Pts_Res*Q5+Pts_ReY*R5+Pts_ReTD*S5+Pts_Re2*T5+Pts_FL*U5+Pts_FTD*V5</f>
        <v>33.42</v>
      </c>
      <c r="D5" s="7" t="s">
        <v>32</v>
      </c>
      <c r="E5" s="10" t="s">
        <v>59</v>
      </c>
      <c r="F5" s="9">
        <v>41.0</v>
      </c>
      <c r="G5" s="10">
        <v>42.0</v>
      </c>
      <c r="H5" s="7">
        <v>26.0</v>
      </c>
      <c r="I5" s="7">
        <v>348.0</v>
      </c>
      <c r="J5" s="7">
        <v>4.0</v>
      </c>
      <c r="K5" s="7">
        <v>0.0</v>
      </c>
      <c r="L5" s="11">
        <v>0.0</v>
      </c>
      <c r="M5" s="10">
        <v>12.0</v>
      </c>
      <c r="N5" s="7">
        <v>55.0</v>
      </c>
      <c r="O5" s="7">
        <v>0.0</v>
      </c>
      <c r="P5" s="11">
        <v>0.0</v>
      </c>
      <c r="Q5" s="10">
        <v>0.0</v>
      </c>
      <c r="R5" s="7">
        <v>0.0</v>
      </c>
      <c r="S5" s="7">
        <v>0.0</v>
      </c>
      <c r="T5" s="11">
        <v>0.0</v>
      </c>
      <c r="U5" s="10">
        <v>1.0</v>
      </c>
      <c r="V5" s="11">
        <v>0.0</v>
      </c>
    </row>
    <row r="6">
      <c r="A6" s="7" t="str">
        <f t="shared" si="1"/>
        <v>Joe Flacco</v>
      </c>
      <c r="B6" s="7" t="str">
        <f>IFERROR(__xludf.DUMMYFUNCTION("INDEX(IFNA(REGEXEXTRACT(D6, ""([^ ]+)$"")))"),"IND")</f>
        <v>IND</v>
      </c>
      <c r="C6" s="7">
        <f>Pts_PA*G6+Pts_PC*H6+Pts_PY*I6+Pts_PTD*J6+Pts_PI*K6+Pts_P2*L6+Pts_RA*M6+Pts_RY*N6+Pts_RTD*O6+Pts_R2*P6+Pts_Res*Q6+Pts_ReY*R6+Pts_ReTD*S6+Pts_Re2*T6+Pts_FL*U6+Pts_FTD*V6</f>
        <v>26.56</v>
      </c>
      <c r="D6" s="7" t="s">
        <v>464</v>
      </c>
      <c r="E6" s="10" t="s">
        <v>351</v>
      </c>
      <c r="F6" s="9">
        <v>33.0</v>
      </c>
      <c r="G6" s="10">
        <v>44.0</v>
      </c>
      <c r="H6" s="7">
        <v>33.0</v>
      </c>
      <c r="I6" s="7">
        <v>359.0</v>
      </c>
      <c r="J6" s="7">
        <v>3.0</v>
      </c>
      <c r="K6" s="7">
        <v>0.0</v>
      </c>
      <c r="L6" s="11">
        <v>0.0</v>
      </c>
      <c r="M6" s="10">
        <v>3.0</v>
      </c>
      <c r="N6" s="7">
        <v>22.0</v>
      </c>
      <c r="O6" s="7">
        <v>0.0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1.0</v>
      </c>
      <c r="V6" s="11">
        <v>0.0</v>
      </c>
    </row>
    <row r="7">
      <c r="A7" s="7" t="str">
        <f t="shared" si="1"/>
        <v>Ja'Marr Chase</v>
      </c>
      <c r="B7" s="7" t="str">
        <f>IFERROR(__xludf.DUMMYFUNCTION("INDEX(IFNA(REGEXEXTRACT(D7, ""([^ ]+)$"")))"),"CIN")</f>
        <v>CIN</v>
      </c>
      <c r="C7" s="7">
        <f>Pts_PA*G7+Pts_PC*H7+Pts_PY*I7+Pts_PTD*J7+Pts_PI*K7+Pts_P2*L7+Pts_RA*M7+Pts_RY*N7+Pts_RTD*O7+Pts_R2*P7+Pts_Res*Q7+Pts_ReY*R7+Pts_ReTD*S7+Pts_Re2*T7+Pts_FL*U7+Pts_FTD*V7</f>
        <v>36.3</v>
      </c>
      <c r="D7" s="7" t="s">
        <v>149</v>
      </c>
      <c r="E7" s="10" t="s">
        <v>61</v>
      </c>
      <c r="F7" s="9">
        <v>31.0</v>
      </c>
      <c r="G7" s="10">
        <v>0.0</v>
      </c>
      <c r="H7" s="7">
        <v>0.0</v>
      </c>
      <c r="I7" s="7">
        <v>0.0</v>
      </c>
      <c r="J7" s="7">
        <v>0.0</v>
      </c>
      <c r="K7" s="7">
        <v>0.0</v>
      </c>
      <c r="L7" s="11">
        <v>0.0</v>
      </c>
      <c r="M7" s="10">
        <v>0.0</v>
      </c>
      <c r="N7" s="7">
        <v>0.0</v>
      </c>
      <c r="O7" s="7">
        <v>0.0</v>
      </c>
      <c r="P7" s="11">
        <v>0.0</v>
      </c>
      <c r="Q7" s="10">
        <v>10.0</v>
      </c>
      <c r="R7" s="7">
        <v>193.0</v>
      </c>
      <c r="S7" s="7">
        <v>2.0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Baker Mayfield</v>
      </c>
      <c r="B8" s="7" t="str">
        <f>IFERROR(__xludf.DUMMYFUNCTION("INDEX(IFNA(REGEXEXTRACT(D8, ""([^ ]+)$"")))"),"TB")</f>
        <v>TB</v>
      </c>
      <c r="C8" s="7">
        <f>Pts_PA*G8+Pts_PC*H8+Pts_PY*I8+Pts_PTD*J8+Pts_PI*K8+Pts_P2*L8+Pts_RA*M8+Pts_RY*N8+Pts_RTD*O8+Pts_R2*P8+Pts_Res*Q8+Pts_ReY*R8+Pts_ReTD*S8+Pts_Re2*T8+Pts_FL*U8+Pts_FTD*V8</f>
        <v>23.4</v>
      </c>
      <c r="D8" s="7" t="s">
        <v>18</v>
      </c>
      <c r="E8" s="10" t="s">
        <v>96</v>
      </c>
      <c r="F8" s="9">
        <v>29.0</v>
      </c>
      <c r="G8" s="10">
        <v>24.0</v>
      </c>
      <c r="H8" s="7">
        <v>19.0</v>
      </c>
      <c r="I8" s="7">
        <v>180.0</v>
      </c>
      <c r="J8" s="7">
        <v>3.0</v>
      </c>
      <c r="K8" s="7">
        <v>0.0</v>
      </c>
      <c r="L8" s="11">
        <v>0.0</v>
      </c>
      <c r="M8" s="10">
        <v>6.0</v>
      </c>
      <c r="N8" s="7">
        <v>42.0</v>
      </c>
      <c r="O8" s="7">
        <v>0.0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Caleb Williams</v>
      </c>
      <c r="B9" s="7" t="str">
        <f>IFERROR(__xludf.DUMMYFUNCTION("INDEX(IFNA(REGEXEXTRACT(D9, ""([^ ]+)$"")))"),"CHI")</f>
        <v>CHI</v>
      </c>
      <c r="C9" s="7">
        <f>Pts_PA*G9+Pts_PC*H9+Pts_PY*I9+Pts_PTD*J9+Pts_PI*K9+Pts_P2*L9+Pts_RA*M9+Pts_RY*N9+Pts_RTD*O9+Pts_R2*P9+Pts_Res*Q9+Pts_ReY*R9+Pts_ReTD*S9+Pts_Re2*T9+Pts_FL*U9+Pts_FTD*V9</f>
        <v>23.56</v>
      </c>
      <c r="D9" s="7" t="s">
        <v>156</v>
      </c>
      <c r="E9" s="10" t="s">
        <v>29</v>
      </c>
      <c r="F9" s="9">
        <v>27.0</v>
      </c>
      <c r="G9" s="10">
        <v>29.0</v>
      </c>
      <c r="H9" s="7">
        <v>20.0</v>
      </c>
      <c r="I9" s="7">
        <v>304.0</v>
      </c>
      <c r="J9" s="7">
        <v>2.0</v>
      </c>
      <c r="K9" s="7">
        <v>0.0</v>
      </c>
      <c r="L9" s="11">
        <v>0.0</v>
      </c>
      <c r="M9" s="10">
        <v>5.0</v>
      </c>
      <c r="N9" s="7">
        <v>34.0</v>
      </c>
      <c r="O9" s="7">
        <v>0.0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Bo Nix</v>
      </c>
      <c r="B10" s="7" t="str">
        <f>IFERROR(__xludf.DUMMYFUNCTION("INDEX(IFNA(REGEXEXTRACT(D10, ""([^ ]+)$"")))"),"DEN")</f>
        <v>DEN</v>
      </c>
      <c r="C10" s="7">
        <f>Pts_PA*G10+Pts_PC*H10+Pts_PY*I10+Pts_PTD*J10+Pts_PI*K10+Pts_P2*L10+Pts_RA*M10+Pts_RY*N10+Pts_RTD*O10+Pts_R2*P10+Pts_Res*Q10+Pts_ReY*R10+Pts_ReTD*S10+Pts_Re2*T10+Pts_FL*U10+Pts_FTD*V10</f>
        <v>23.14</v>
      </c>
      <c r="D10" s="7" t="s">
        <v>111</v>
      </c>
      <c r="E10" s="10" t="s">
        <v>46</v>
      </c>
      <c r="F10" s="9">
        <v>26.0</v>
      </c>
      <c r="G10" s="10">
        <v>27.0</v>
      </c>
      <c r="H10" s="7">
        <v>19.0</v>
      </c>
      <c r="I10" s="7">
        <v>206.0</v>
      </c>
      <c r="J10" s="7">
        <v>2.0</v>
      </c>
      <c r="K10" s="7">
        <v>0.0</v>
      </c>
      <c r="L10" s="11">
        <v>0.0</v>
      </c>
      <c r="M10" s="10">
        <v>8.0</v>
      </c>
      <c r="N10" s="7">
        <v>9.0</v>
      </c>
      <c r="O10" s="7">
        <v>1.0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Daniel Jones</v>
      </c>
      <c r="B11" s="7" t="str">
        <f>IFERROR(__xludf.DUMMYFUNCTION("INDEX(IFNA(REGEXEXTRACT(D11, ""([^ ]+)$"")))"),"MIN")</f>
        <v>MIN</v>
      </c>
      <c r="C11" s="7">
        <f>Pts_PA*G11+Pts_PC*H11+Pts_PY*I11+Pts_PTD*J11+Pts_PI*K11+Pts_P2*L11+Pts_RA*M11+Pts_RY*N11+Pts_RTD*O11+Pts_R2*P11+Pts_Res*Q11+Pts_ReY*R11+Pts_ReTD*S11+Pts_Re2*T11+Pts_FL*U11+Pts_FTD*V11</f>
        <v>22.08</v>
      </c>
      <c r="D11" s="7" t="s">
        <v>173</v>
      </c>
      <c r="E11" s="10" t="s">
        <v>112</v>
      </c>
      <c r="F11" s="9">
        <v>25.0</v>
      </c>
      <c r="G11" s="10">
        <v>34.0</v>
      </c>
      <c r="H11" s="7">
        <v>23.0</v>
      </c>
      <c r="I11" s="7">
        <v>257.0</v>
      </c>
      <c r="J11" s="7">
        <v>2.0</v>
      </c>
      <c r="K11" s="7">
        <v>0.0</v>
      </c>
      <c r="L11" s="11">
        <v>0.0</v>
      </c>
      <c r="M11" s="10">
        <v>11.0</v>
      </c>
      <c r="N11" s="7">
        <v>38.0</v>
      </c>
      <c r="O11" s="7">
        <v>0.0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Kyler Murray</v>
      </c>
      <c r="B12" s="7" t="str">
        <f>IFERROR(__xludf.DUMMYFUNCTION("INDEX(IFNA(REGEXEXTRACT(D12, ""([^ ]+)$"")))"),"ARI")</f>
        <v>ARI</v>
      </c>
      <c r="C12" s="7">
        <f>Pts_PA*G12+Pts_PC*H12+Pts_PY*I12+Pts_PTD*J12+Pts_PI*K12+Pts_P2*L12+Pts_RA*M12+Pts_RY*N12+Pts_RTD*O12+Pts_R2*P12+Pts_Res*Q12+Pts_ReY*R12+Pts_ReTD*S12+Pts_Re2*T12+Pts_FL*U12+Pts_FTD*V12</f>
        <v>24.1</v>
      </c>
      <c r="D12" s="7" t="s">
        <v>68</v>
      </c>
      <c r="E12" s="10" t="s">
        <v>39</v>
      </c>
      <c r="F12" s="9">
        <v>25.0</v>
      </c>
      <c r="G12" s="10">
        <v>30.0</v>
      </c>
      <c r="H12" s="7">
        <v>19.0</v>
      </c>
      <c r="I12" s="7">
        <v>195.0</v>
      </c>
      <c r="J12" s="7">
        <v>1.0</v>
      </c>
      <c r="K12" s="7">
        <v>1.0</v>
      </c>
      <c r="L12" s="11">
        <v>0.0</v>
      </c>
      <c r="M12" s="10">
        <v>7.0</v>
      </c>
      <c r="N12" s="7">
        <v>83.0</v>
      </c>
      <c r="O12" s="7">
        <v>1.0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Cartavious Bigsby</v>
      </c>
      <c r="B13" s="7" t="str">
        <f>IFERROR(__xludf.DUMMYFUNCTION("INDEX(IFNA(REGEXEXTRACT(D13, ""([^ ]+)$"")))"),"JAX")</f>
        <v>JAX</v>
      </c>
      <c r="C13" s="7">
        <f>Pts_PA*G13+Pts_PC*H13+Pts_PY*I13+Pts_PTD*J13+Pts_PI*K13+Pts_P2*L13+Pts_RA*M13+Pts_RY*N13+Pts_RTD*O13+Pts_R2*P13+Pts_Res*Q13+Pts_ReY*R13+Pts_ReTD*S13+Pts_Re2*T13+Pts_FL*U13+Pts_FTD*V13</f>
        <v>25.4</v>
      </c>
      <c r="D13" s="7" t="s">
        <v>139</v>
      </c>
      <c r="E13" s="10" t="s">
        <v>352</v>
      </c>
      <c r="F13" s="9">
        <v>24.0</v>
      </c>
      <c r="G13" s="10">
        <v>0.0</v>
      </c>
      <c r="H13" s="7">
        <v>0.0</v>
      </c>
      <c r="I13" s="7">
        <v>0.0</v>
      </c>
      <c r="J13" s="7">
        <v>0.0</v>
      </c>
      <c r="K13" s="7">
        <v>0.0</v>
      </c>
      <c r="L13" s="11">
        <v>0.0</v>
      </c>
      <c r="M13" s="10">
        <v>13.0</v>
      </c>
      <c r="N13" s="7">
        <v>101.0</v>
      </c>
      <c r="O13" s="7">
        <v>2.0</v>
      </c>
      <c r="P13" s="11">
        <v>0.0</v>
      </c>
      <c r="Q13" s="10">
        <v>1.0</v>
      </c>
      <c r="R13" s="7">
        <v>28.0</v>
      </c>
      <c r="S13" s="7">
        <v>0.0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Trevor Lawrence</v>
      </c>
      <c r="B14" s="7" t="str">
        <f>IFERROR(__xludf.DUMMYFUNCTION("INDEX(IFNA(REGEXEXTRACT(D14, ""([^ ]+)$"")))"),"JAX")</f>
        <v>JAX</v>
      </c>
      <c r="C14" s="7">
        <f>Pts_PA*G14+Pts_PC*H14+Pts_PY*I14+Pts_PTD*J14+Pts_PI*K14+Pts_P2*L14+Pts_RA*M14+Pts_RY*N14+Pts_RTD*O14+Pts_R2*P14+Pts_Res*Q14+Pts_ReY*R14+Pts_ReTD*S14+Pts_Re2*T14+Pts_FL*U14+Pts_FTD*V14</f>
        <v>21.24</v>
      </c>
      <c r="D14" s="7" t="s">
        <v>91</v>
      </c>
      <c r="E14" s="10" t="s">
        <v>352</v>
      </c>
      <c r="F14" s="9">
        <v>24.0</v>
      </c>
      <c r="G14" s="10">
        <v>34.0</v>
      </c>
      <c r="H14" s="7">
        <v>28.0</v>
      </c>
      <c r="I14" s="7">
        <v>371.0</v>
      </c>
      <c r="J14" s="7">
        <v>2.0</v>
      </c>
      <c r="K14" s="7">
        <v>1.0</v>
      </c>
      <c r="L14" s="11">
        <v>0.0</v>
      </c>
      <c r="M14" s="10">
        <v>2.0</v>
      </c>
      <c r="N14" s="7">
        <v>4.0</v>
      </c>
      <c r="O14" s="7">
        <v>0.0</v>
      </c>
      <c r="P14" s="11">
        <v>0.0</v>
      </c>
      <c r="Q14" s="10">
        <v>0.0</v>
      </c>
      <c r="R14" s="7">
        <v>0.0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Geno Smith</v>
      </c>
      <c r="B15" s="7" t="str">
        <f>IFERROR(__xludf.DUMMYFUNCTION("INDEX(IFNA(REGEXEXTRACT(D15, ""([^ ]+)$"")))"),"SEA")</f>
        <v>SEA</v>
      </c>
      <c r="C15" s="7">
        <f>Pts_PA*G15+Pts_PC*H15+Pts_PY*I15+Pts_PTD*J15+Pts_PI*K15+Pts_P2*L15+Pts_RA*M15+Pts_RY*N15+Pts_RTD*O15+Pts_R2*P15+Pts_Res*Q15+Pts_ReY*R15+Pts_ReTD*S15+Pts_Re2*T15+Pts_FL*U15+Pts_FTD*V15</f>
        <v>22.56</v>
      </c>
      <c r="D15" s="7" t="s">
        <v>48</v>
      </c>
      <c r="E15" s="10" t="s">
        <v>354</v>
      </c>
      <c r="F15" s="9">
        <v>24.0</v>
      </c>
      <c r="G15" s="10">
        <v>40.0</v>
      </c>
      <c r="H15" s="7">
        <v>28.0</v>
      </c>
      <c r="I15" s="7">
        <v>284.0</v>
      </c>
      <c r="J15" s="7">
        <v>1.0</v>
      </c>
      <c r="K15" s="7">
        <v>0.0</v>
      </c>
      <c r="L15" s="11">
        <v>0.0</v>
      </c>
      <c r="M15" s="10">
        <v>4.0</v>
      </c>
      <c r="N15" s="7">
        <v>72.0</v>
      </c>
      <c r="O15" s="7">
        <v>0.0</v>
      </c>
      <c r="P15" s="11">
        <v>0.0</v>
      </c>
      <c r="Q15" s="10">
        <v>0.0</v>
      </c>
      <c r="R15" s="7">
        <v>0.0</v>
      </c>
      <c r="S15" s="7">
        <v>0.0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Darnell Mooney</v>
      </c>
      <c r="B16" s="7" t="str">
        <f>IFERROR(__xludf.DUMMYFUNCTION("INDEX(IFNA(REGEXEXTRACT(D16, ""([^ ]+)$"")))"),"ATL")</f>
        <v>ATL</v>
      </c>
      <c r="C16" s="7">
        <f>Pts_PA*G16+Pts_PC*H16+Pts_PY*I16+Pts_PTD*J16+Pts_PI*K16+Pts_P2*L16+Pts_RA*M16+Pts_RY*N16+Pts_RTD*O16+Pts_R2*P16+Pts_Res*Q16+Pts_ReY*R16+Pts_ReTD*S16+Pts_Re2*T16+Pts_FL*U16+Pts_FTD*V16</f>
        <v>27</v>
      </c>
      <c r="D16" s="7" t="s">
        <v>257</v>
      </c>
      <c r="E16" s="10" t="s">
        <v>358</v>
      </c>
      <c r="F16" s="9">
        <v>22.0</v>
      </c>
      <c r="G16" s="10">
        <v>1.0</v>
      </c>
      <c r="H16" s="7">
        <v>0.0</v>
      </c>
      <c r="I16" s="7">
        <v>0.0</v>
      </c>
      <c r="J16" s="7">
        <v>0.0</v>
      </c>
      <c r="K16" s="7">
        <v>0.0</v>
      </c>
      <c r="L16" s="11">
        <v>0.0</v>
      </c>
      <c r="M16" s="10">
        <v>0.0</v>
      </c>
      <c r="N16" s="7">
        <v>0.0</v>
      </c>
      <c r="O16" s="7">
        <v>0.0</v>
      </c>
      <c r="P16" s="11">
        <v>0.0</v>
      </c>
      <c r="Q16" s="10">
        <v>9.0</v>
      </c>
      <c r="R16" s="7">
        <v>105.0</v>
      </c>
      <c r="S16" s="7">
        <v>2.0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D.J. Moore</v>
      </c>
      <c r="B17" s="7" t="str">
        <f>IFERROR(__xludf.DUMMYFUNCTION("INDEX(IFNA(REGEXEXTRACT(D17, ""([^ ]+)$"")))"),"CHI")</f>
        <v>CHI</v>
      </c>
      <c r="C17" s="7">
        <f>Pts_PA*G17+Pts_PC*H17+Pts_PY*I17+Pts_PTD*J17+Pts_PI*K17+Pts_P2*L17+Pts_RA*M17+Pts_RY*N17+Pts_RTD*O17+Pts_R2*P17+Pts_Res*Q17+Pts_ReY*R17+Pts_ReTD*S17+Pts_Re2*T17+Pts_FL*U17+Pts_FTD*V17</f>
        <v>25</v>
      </c>
      <c r="D17" s="7" t="s">
        <v>177</v>
      </c>
      <c r="E17" s="10" t="s">
        <v>29</v>
      </c>
      <c r="F17" s="9">
        <v>22.0</v>
      </c>
      <c r="G17" s="10">
        <v>0.0</v>
      </c>
      <c r="H17" s="7">
        <v>0.0</v>
      </c>
      <c r="I17" s="7">
        <v>0.0</v>
      </c>
      <c r="J17" s="7">
        <v>0.0</v>
      </c>
      <c r="K17" s="7">
        <v>0.0</v>
      </c>
      <c r="L17" s="11">
        <v>0.0</v>
      </c>
      <c r="M17" s="10">
        <v>0.0</v>
      </c>
      <c r="N17" s="7">
        <v>0.0</v>
      </c>
      <c r="O17" s="7">
        <v>0.0</v>
      </c>
      <c r="P17" s="11">
        <v>0.0</v>
      </c>
      <c r="Q17" s="10">
        <v>5.0</v>
      </c>
      <c r="R17" s="7">
        <v>105.0</v>
      </c>
      <c r="S17" s="7">
        <v>2.0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Jayden Daniels</v>
      </c>
      <c r="B18" s="7" t="str">
        <f>IFERROR(__xludf.DUMMYFUNCTION("INDEX(IFNA(REGEXEXTRACT(D18, ""([^ ]+)$"")))"),"WAS")</f>
        <v>WAS</v>
      </c>
      <c r="C18" s="7">
        <f>Pts_PA*G18+Pts_PC*H18+Pts_PY*I18+Pts_PTD*J18+Pts_PI*K18+Pts_P2*L18+Pts_RA*M18+Pts_RY*N18+Pts_RTD*O18+Pts_R2*P18+Pts_Res*Q18+Pts_ReY*R18+Pts_ReTD*S18+Pts_Re2*T18+Pts_FL*U18+Pts_FTD*V18</f>
        <v>19.72</v>
      </c>
      <c r="D18" s="7" t="s">
        <v>30</v>
      </c>
      <c r="E18" s="10" t="s">
        <v>357</v>
      </c>
      <c r="F18" s="9">
        <v>21.0</v>
      </c>
      <c r="G18" s="10">
        <v>25.0</v>
      </c>
      <c r="H18" s="7">
        <v>14.0</v>
      </c>
      <c r="I18" s="7">
        <v>238.0</v>
      </c>
      <c r="J18" s="7">
        <v>1.0</v>
      </c>
      <c r="K18" s="7">
        <v>1.0</v>
      </c>
      <c r="L18" s="11">
        <v>0.0</v>
      </c>
      <c r="M18" s="10">
        <v>11.0</v>
      </c>
      <c r="N18" s="7">
        <v>82.0</v>
      </c>
      <c r="O18" s="7">
        <v>0.0</v>
      </c>
      <c r="P18" s="11">
        <v>0.0</v>
      </c>
      <c r="Q18" s="10">
        <v>0.0</v>
      </c>
      <c r="R18" s="7">
        <v>0.0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Drake London</v>
      </c>
      <c r="B19" s="7" t="str">
        <f>IFERROR(__xludf.DUMMYFUNCTION("INDEX(IFNA(REGEXEXTRACT(D19, ""([^ ]+)$"")))"),"ATL")</f>
        <v>ATL</v>
      </c>
      <c r="C19" s="7">
        <f>Pts_PA*G19+Pts_PC*H19+Pts_PY*I19+Pts_PTD*J19+Pts_PI*K19+Pts_P2*L19+Pts_RA*M19+Pts_RY*N19+Pts_RTD*O19+Pts_R2*P19+Pts_Res*Q19+Pts_ReY*R19+Pts_ReTD*S19+Pts_Re2*T19+Pts_FL*U19+Pts_FTD*V19</f>
        <v>27.4</v>
      </c>
      <c r="D19" s="7" t="s">
        <v>251</v>
      </c>
      <c r="E19" s="10" t="s">
        <v>358</v>
      </c>
      <c r="F19" s="9">
        <v>21.0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0.0</v>
      </c>
      <c r="N19" s="7">
        <v>0.0</v>
      </c>
      <c r="O19" s="7">
        <v>0.0</v>
      </c>
      <c r="P19" s="11">
        <v>0.0</v>
      </c>
      <c r="Q19" s="10">
        <v>12.0</v>
      </c>
      <c r="R19" s="7">
        <v>154.0</v>
      </c>
      <c r="S19" s="7">
        <v>1.0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Dak Prescott</v>
      </c>
      <c r="B20" s="7" t="str">
        <f>IFERROR(__xludf.DUMMYFUNCTION("INDEX(IFNA(REGEXEXTRACT(D20, ""([^ ]+)$"")))"),"DAL")</f>
        <v>DAL</v>
      </c>
      <c r="C20" s="7">
        <f>Pts_PA*G20+Pts_PC*H20+Pts_PY*I20+Pts_PTD*J20+Pts_PI*K20+Pts_P2*L20+Pts_RA*M20+Pts_RY*N20+Pts_RTD*O20+Pts_R2*P20+Pts_Res*Q20+Pts_ReY*R20+Pts_ReTD*S20+Pts_Re2*T20+Pts_FL*U20+Pts_FTD*V20</f>
        <v>16.38</v>
      </c>
      <c r="D20" s="7" t="s">
        <v>84</v>
      </c>
      <c r="E20" s="10" t="s">
        <v>425</v>
      </c>
      <c r="F20" s="9">
        <v>21.0</v>
      </c>
      <c r="G20" s="10">
        <v>42.0</v>
      </c>
      <c r="H20" s="7">
        <v>29.0</v>
      </c>
      <c r="I20" s="7">
        <v>352.0</v>
      </c>
      <c r="J20" s="7">
        <v>2.0</v>
      </c>
      <c r="K20" s="7">
        <v>2.0</v>
      </c>
      <c r="L20" s="11">
        <v>0.0</v>
      </c>
      <c r="M20" s="10">
        <v>1.0</v>
      </c>
      <c r="N20" s="7">
        <v>3.0</v>
      </c>
      <c r="O20" s="7">
        <v>0.0</v>
      </c>
      <c r="P20" s="11">
        <v>0.0</v>
      </c>
      <c r="Q20" s="10">
        <v>0.0</v>
      </c>
      <c r="R20" s="7">
        <v>0.0</v>
      </c>
      <c r="S20" s="7">
        <v>0.0</v>
      </c>
      <c r="T20" s="11">
        <v>0.0</v>
      </c>
      <c r="U20" s="10">
        <v>1.0</v>
      </c>
      <c r="V20" s="11">
        <v>0.0</v>
      </c>
    </row>
    <row r="21">
      <c r="A21" s="7" t="str">
        <f t="shared" si="1"/>
        <v>Tee Higgins</v>
      </c>
      <c r="B21" s="7" t="str">
        <f>IFERROR(__xludf.DUMMYFUNCTION("INDEX(IFNA(REGEXEXTRACT(D21, ""([^ ]+)$"")))"),"CIN")</f>
        <v>CIN</v>
      </c>
      <c r="C21" s="7">
        <f>Pts_PA*G21+Pts_PC*H21+Pts_PY*I21+Pts_PTD*J21+Pts_PI*K21+Pts_P2*L21+Pts_RA*M21+Pts_RY*N21+Pts_RTD*O21+Pts_R2*P21+Pts_Res*Q21+Pts_ReY*R21+Pts_ReTD*S21+Pts_Re2*T21+Pts_FL*U21+Pts_FTD*V21</f>
        <v>24.8</v>
      </c>
      <c r="D21" s="7" t="s">
        <v>432</v>
      </c>
      <c r="E21" s="10" t="s">
        <v>61</v>
      </c>
      <c r="F21" s="9">
        <v>20.0</v>
      </c>
      <c r="G21" s="10">
        <v>0.0</v>
      </c>
      <c r="H21" s="7">
        <v>0.0</v>
      </c>
      <c r="I21" s="7">
        <v>0.0</v>
      </c>
      <c r="J21" s="7">
        <v>0.0</v>
      </c>
      <c r="K21" s="7">
        <v>0.0</v>
      </c>
      <c r="L21" s="11">
        <v>0.0</v>
      </c>
      <c r="M21" s="10">
        <v>0.0</v>
      </c>
      <c r="N21" s="7">
        <v>0.0</v>
      </c>
      <c r="O21" s="7">
        <v>0.0</v>
      </c>
      <c r="P21" s="11">
        <v>0.0</v>
      </c>
      <c r="Q21" s="10">
        <v>9.0</v>
      </c>
      <c r="R21" s="7">
        <v>83.0</v>
      </c>
      <c r="S21" s="7">
        <v>2.0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Tucker Kraft</v>
      </c>
      <c r="B22" s="7" t="str">
        <f>IFERROR(__xludf.DUMMYFUNCTION("INDEX(IFNA(REGEXEXTRACT(D22, ""([^ ]+)$"")))"),"GB")</f>
        <v>GB</v>
      </c>
      <c r="C22" s="7">
        <f>Pts_PA*G22+Pts_PC*H22+Pts_PY*I22+Pts_PTD*J22+Pts_PI*K22+Pts_P2*L22+Pts_RA*M22+Pts_RY*N22+Pts_RTD*O22+Pts_R2*P22+Pts_Res*Q22+Pts_ReY*R22+Pts_ReTD*S22+Pts_Re2*T22+Pts_FL*U22+Pts_FTD*V22</f>
        <v>22.8</v>
      </c>
      <c r="D22" s="7" t="s">
        <v>195</v>
      </c>
      <c r="E22" s="10" t="s">
        <v>419</v>
      </c>
      <c r="F22" s="9">
        <v>20.0</v>
      </c>
      <c r="G22" s="10">
        <v>0.0</v>
      </c>
      <c r="H22" s="7">
        <v>0.0</v>
      </c>
      <c r="I22" s="7">
        <v>0.0</v>
      </c>
      <c r="J22" s="7">
        <v>0.0</v>
      </c>
      <c r="K22" s="7">
        <v>0.0</v>
      </c>
      <c r="L22" s="11">
        <v>0.0</v>
      </c>
      <c r="M22" s="10">
        <v>0.0</v>
      </c>
      <c r="N22" s="7">
        <v>0.0</v>
      </c>
      <c r="O22" s="7">
        <v>0.0</v>
      </c>
      <c r="P22" s="11">
        <v>0.0</v>
      </c>
      <c r="Q22" s="10">
        <v>4.0</v>
      </c>
      <c r="R22" s="7">
        <v>88.0</v>
      </c>
      <c r="S22" s="7">
        <v>2.0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Justin Fields</v>
      </c>
      <c r="B23" s="7" t="str">
        <f>IFERROR(__xludf.DUMMYFUNCTION("INDEX(IFNA(REGEXEXTRACT(D23, ""([^ ]+)$"")))"),"PIT")</f>
        <v>PIT</v>
      </c>
      <c r="C23" s="7">
        <f>Pts_PA*G23+Pts_PC*H23+Pts_PY*I23+Pts_PTD*J23+Pts_PI*K23+Pts_P2*L23+Pts_RA*M23+Pts_RY*N23+Pts_RTD*O23+Pts_R2*P23+Pts_Res*Q23+Pts_ReY*R23+Pts_ReTD*S23+Pts_Re2*T23+Pts_FL*U23+Pts_FTD*V23</f>
        <v>15.94</v>
      </c>
      <c r="D23" s="7" t="s">
        <v>95</v>
      </c>
      <c r="E23" s="10" t="s">
        <v>89</v>
      </c>
      <c r="F23" s="9">
        <v>19.0</v>
      </c>
      <c r="G23" s="10">
        <v>27.0</v>
      </c>
      <c r="H23" s="7">
        <v>15.0</v>
      </c>
      <c r="I23" s="7">
        <v>131.0</v>
      </c>
      <c r="J23" s="7">
        <v>2.0</v>
      </c>
      <c r="K23" s="7">
        <v>0.0</v>
      </c>
      <c r="L23" s="11">
        <v>0.0</v>
      </c>
      <c r="M23" s="10">
        <v>6.0</v>
      </c>
      <c r="N23" s="7">
        <v>27.0</v>
      </c>
      <c r="O23" s="7">
        <v>0.0</v>
      </c>
      <c r="P23" s="11">
        <v>0.0</v>
      </c>
      <c r="Q23" s="10">
        <v>0.0</v>
      </c>
      <c r="R23" s="7">
        <v>0.0</v>
      </c>
      <c r="S23" s="7">
        <v>0.0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Jordan Love</v>
      </c>
      <c r="B24" s="7" t="str">
        <f>IFERROR(__xludf.DUMMYFUNCTION("INDEX(IFNA(REGEXEXTRACT(D24, ""([^ ]+)$"")))"),"GB")</f>
        <v>GB</v>
      </c>
      <c r="C24" s="7">
        <f>Pts_PA*G24+Pts_PC*H24+Pts_PY*I24+Pts_PTD*J24+Pts_PI*K24+Pts_P2*L24+Pts_RA*M24+Pts_RY*N24+Pts_RTD*O24+Pts_R2*P24+Pts_Res*Q24+Pts_ReY*R24+Pts_ReTD*S24+Pts_Re2*T24+Pts_FL*U24+Pts_FTD*V24</f>
        <v>15.96</v>
      </c>
      <c r="D24" s="7" t="s">
        <v>40</v>
      </c>
      <c r="E24" s="10" t="s">
        <v>419</v>
      </c>
      <c r="F24" s="9">
        <v>19.0</v>
      </c>
      <c r="G24" s="10">
        <v>26.0</v>
      </c>
      <c r="H24" s="7">
        <v>15.0</v>
      </c>
      <c r="I24" s="7">
        <v>224.0</v>
      </c>
      <c r="J24" s="7">
        <v>2.0</v>
      </c>
      <c r="K24" s="7">
        <v>1.0</v>
      </c>
      <c r="L24" s="11">
        <v>0.0</v>
      </c>
      <c r="M24" s="10">
        <v>3.0</v>
      </c>
      <c r="N24" s="7">
        <v>10.0</v>
      </c>
      <c r="O24" s="7">
        <v>0.0</v>
      </c>
      <c r="P24" s="11">
        <v>0.0</v>
      </c>
      <c r="Q24" s="10">
        <v>0.0</v>
      </c>
      <c r="R24" s="7">
        <v>0.0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Alec Pierce</v>
      </c>
      <c r="B25" s="7" t="str">
        <f>IFERROR(__xludf.DUMMYFUNCTION("INDEX(IFNA(REGEXEXTRACT(D25, ""([^ ]+)$"")))"),"IND")</f>
        <v>IND</v>
      </c>
      <c r="C25" s="7">
        <f>Pts_PA*G25+Pts_PC*H25+Pts_PY*I25+Pts_PTD*J25+Pts_PI*K25+Pts_P2*L25+Pts_RA*M25+Pts_RY*N25+Pts_RTD*O25+Pts_R2*P25+Pts_Res*Q25+Pts_ReY*R25+Pts_ReTD*S25+Pts_Re2*T25+Pts_FL*U25+Pts_FTD*V25</f>
        <v>20.9</v>
      </c>
      <c r="D25" s="7" t="s">
        <v>57</v>
      </c>
      <c r="E25" s="10" t="s">
        <v>351</v>
      </c>
      <c r="F25" s="9">
        <v>19.0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0.0</v>
      </c>
      <c r="N25" s="7">
        <v>0.0</v>
      </c>
      <c r="O25" s="7">
        <v>0.0</v>
      </c>
      <c r="P25" s="11">
        <v>0.0</v>
      </c>
      <c r="Q25" s="10">
        <v>3.0</v>
      </c>
      <c r="R25" s="7">
        <v>134.0</v>
      </c>
      <c r="S25" s="7">
        <v>1.0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Mike Evans</v>
      </c>
      <c r="B26" s="7" t="str">
        <f>IFERROR(__xludf.DUMMYFUNCTION("INDEX(IFNA(REGEXEXTRACT(D26, ""([^ ]+)$"")))"),"TB")</f>
        <v>TB</v>
      </c>
      <c r="C26" s="7">
        <f>Pts_PA*G26+Pts_PC*H26+Pts_PY*I26+Pts_PTD*J26+Pts_PI*K26+Pts_P2*L26+Pts_RA*M26+Pts_RY*N26+Pts_RTD*O26+Pts_R2*P26+Pts_Res*Q26+Pts_ReY*R26+Pts_ReTD*S26+Pts_Re2*T26+Pts_FL*U26+Pts_FTD*V26</f>
        <v>20.7</v>
      </c>
      <c r="D26" s="7" t="s">
        <v>54</v>
      </c>
      <c r="E26" s="10" t="s">
        <v>96</v>
      </c>
      <c r="F26" s="9">
        <v>18.0</v>
      </c>
      <c r="G26" s="10">
        <v>0.0</v>
      </c>
      <c r="H26" s="7">
        <v>0.0</v>
      </c>
      <c r="I26" s="7">
        <v>0.0</v>
      </c>
      <c r="J26" s="7">
        <v>0.0</v>
      </c>
      <c r="K26" s="7">
        <v>0.0</v>
      </c>
      <c r="L26" s="11">
        <v>0.0</v>
      </c>
      <c r="M26" s="10">
        <v>0.0</v>
      </c>
      <c r="N26" s="7">
        <v>0.0</v>
      </c>
      <c r="O26" s="7">
        <v>0.0</v>
      </c>
      <c r="P26" s="11">
        <v>0.0</v>
      </c>
      <c r="Q26" s="10">
        <v>5.0</v>
      </c>
      <c r="R26" s="7">
        <v>62.0</v>
      </c>
      <c r="S26" s="7">
        <v>2.0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Darius Slayton</v>
      </c>
      <c r="B27" s="7" t="str">
        <f>IFERROR(__xludf.DUMMYFUNCTION("INDEX(IFNA(REGEXEXTRACT(D27, ""([^ ]+)$"")))"),"NYG")</f>
        <v>NYG</v>
      </c>
      <c r="C27" s="7">
        <f>Pts_PA*G27+Pts_PC*H27+Pts_PY*I27+Pts_PTD*J27+Pts_PI*K27+Pts_P2*L27+Pts_RA*M27+Pts_RY*N27+Pts_RTD*O27+Pts_R2*P27+Pts_Res*Q27+Pts_ReY*R27+Pts_ReTD*S27+Pts_Re2*T27+Pts_FL*U27+Pts_FTD*V27</f>
        <v>22.2</v>
      </c>
      <c r="D27" s="7" t="s">
        <v>223</v>
      </c>
      <c r="E27" s="10" t="s">
        <v>112</v>
      </c>
      <c r="F27" s="9">
        <v>18.0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0.0</v>
      </c>
      <c r="N27" s="7">
        <v>0.0</v>
      </c>
      <c r="O27" s="7">
        <v>0.0</v>
      </c>
      <c r="P27" s="11">
        <v>0.0</v>
      </c>
      <c r="Q27" s="10">
        <v>8.0</v>
      </c>
      <c r="R27" s="7">
        <v>122.0</v>
      </c>
      <c r="S27" s="7">
        <v>1.0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C.J. Stroud</v>
      </c>
      <c r="B28" s="7" t="str">
        <f>IFERROR(__xludf.DUMMYFUNCTION("INDEX(IFNA(REGEXEXTRACT(D28, ""([^ ]+)$"")))"),"HOU")</f>
        <v>HOU</v>
      </c>
      <c r="C28" s="7">
        <f>Pts_PA*G28+Pts_PC*H28+Pts_PY*I28+Pts_PTD*J28+Pts_PI*K28+Pts_P2*L28+Pts_RA*M28+Pts_RY*N28+Pts_RTD*O28+Pts_R2*P28+Pts_Res*Q28+Pts_ReY*R28+Pts_ReTD*S28+Pts_Re2*T28+Pts_FL*U28+Pts_FTD*V28</f>
        <v>15.94</v>
      </c>
      <c r="D28" s="7" t="s">
        <v>36</v>
      </c>
      <c r="E28" s="10" t="s">
        <v>342</v>
      </c>
      <c r="F28" s="9">
        <v>18.0</v>
      </c>
      <c r="G28" s="10">
        <v>38.0</v>
      </c>
      <c r="H28" s="7">
        <v>28.0</v>
      </c>
      <c r="I28" s="7">
        <v>331.0</v>
      </c>
      <c r="J28" s="7">
        <v>1.0</v>
      </c>
      <c r="K28" s="7">
        <v>1.0</v>
      </c>
      <c r="L28" s="11">
        <v>0.0</v>
      </c>
      <c r="M28" s="10">
        <v>3.0</v>
      </c>
      <c r="N28" s="7">
        <v>27.0</v>
      </c>
      <c r="O28" s="7">
        <v>0.0</v>
      </c>
      <c r="P28" s="11">
        <v>0.0</v>
      </c>
      <c r="Q28" s="10">
        <v>0.0</v>
      </c>
      <c r="R28" s="7">
        <v>0.0</v>
      </c>
      <c r="S28" s="7">
        <v>0.0</v>
      </c>
      <c r="T28" s="11">
        <v>0.0</v>
      </c>
      <c r="U28" s="10">
        <v>1.0</v>
      </c>
      <c r="V28" s="11">
        <v>0.0</v>
      </c>
    </row>
    <row r="29">
      <c r="A29" s="7" t="str">
        <f t="shared" si="1"/>
        <v>Brian Thomas</v>
      </c>
      <c r="B29" s="7" t="str">
        <f>IFERROR(__xludf.DUMMYFUNCTION("INDEX(IFNA(REGEXEXTRACT(D29, ""([^ ]+)$"")))"),"JAX")</f>
        <v>JAX</v>
      </c>
      <c r="C29" s="7">
        <f>Pts_PA*G29+Pts_PC*H29+Pts_PY*I29+Pts_PTD*J29+Pts_PI*K29+Pts_P2*L29+Pts_RA*M29+Pts_RY*N29+Pts_RTD*O29+Pts_R2*P29+Pts_Res*Q29+Pts_ReY*R29+Pts_ReTD*S29+Pts_Re2*T29+Pts_FL*U29+Pts_FTD*V29</f>
        <v>20.7</v>
      </c>
      <c r="D29" s="7" t="s">
        <v>120</v>
      </c>
      <c r="E29" s="10" t="s">
        <v>352</v>
      </c>
      <c r="F29" s="9">
        <v>18.0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0.0</v>
      </c>
      <c r="N29" s="7">
        <v>0.0</v>
      </c>
      <c r="O29" s="7">
        <v>0.0</v>
      </c>
      <c r="P29" s="11">
        <v>0.0</v>
      </c>
      <c r="Q29" s="10">
        <v>5.0</v>
      </c>
      <c r="R29" s="7">
        <v>122.0</v>
      </c>
      <c r="S29" s="7">
        <v>1.0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Kareem Hunt</v>
      </c>
      <c r="B30" s="7" t="str">
        <f>IFERROR(__xludf.DUMMYFUNCTION("INDEX(IFNA(REGEXEXTRACT(D30, ""([^ ]+)$"")))"),"KC")</f>
        <v>KC</v>
      </c>
      <c r="C30" s="7">
        <f>Pts_PA*G30+Pts_PC*H30+Pts_PY*I30+Pts_PTD*J30+Pts_PI*K30+Pts_P2*L30+Pts_RA*M30+Pts_RY*N30+Pts_RTD*O30+Pts_R2*P30+Pts_Res*Q30+Pts_ReY*R30+Pts_ReTD*S30+Pts_Re2*T30+Pts_FL*U30+Pts_FTD*V30</f>
        <v>18.2</v>
      </c>
      <c r="D30" s="7" t="s">
        <v>466</v>
      </c>
      <c r="E30" s="10" t="s">
        <v>350</v>
      </c>
      <c r="F30" s="9">
        <v>17.0</v>
      </c>
      <c r="G30" s="10">
        <v>0.0</v>
      </c>
      <c r="H30" s="7">
        <v>0.0</v>
      </c>
      <c r="I30" s="7">
        <v>0.0</v>
      </c>
      <c r="J30" s="7">
        <v>0.0</v>
      </c>
      <c r="K30" s="7">
        <v>0.0</v>
      </c>
      <c r="L30" s="11">
        <v>0.0</v>
      </c>
      <c r="M30" s="10">
        <v>27.0</v>
      </c>
      <c r="N30" s="7">
        <v>102.0</v>
      </c>
      <c r="O30" s="7">
        <v>1.0</v>
      </c>
      <c r="P30" s="11">
        <v>0.0</v>
      </c>
      <c r="Q30" s="10">
        <v>1.0</v>
      </c>
      <c r="R30" s="7">
        <v>15.0</v>
      </c>
      <c r="S30" s="7">
        <v>0.0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D'Andre Swift</v>
      </c>
      <c r="B31" s="7" t="str">
        <f>IFERROR(__xludf.DUMMYFUNCTION("INDEX(IFNA(REGEXEXTRACT(D31, ""([^ ]+)$"")))"),"CHI")</f>
        <v>CHI</v>
      </c>
      <c r="C31" s="7">
        <f>Pts_PA*G31+Pts_PC*H31+Pts_PY*I31+Pts_PTD*J31+Pts_PI*K31+Pts_P2*L31+Pts_RA*M31+Pts_RY*N31+Pts_RTD*O31+Pts_R2*P31+Pts_Res*Q31+Pts_ReY*R31+Pts_ReTD*S31+Pts_Re2*T31+Pts_FL*U31+Pts_FTD*V31</f>
        <v>19</v>
      </c>
      <c r="D31" s="7" t="s">
        <v>170</v>
      </c>
      <c r="E31" s="10" t="s">
        <v>29</v>
      </c>
      <c r="F31" s="9">
        <v>17.0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21.0</v>
      </c>
      <c r="N31" s="7">
        <v>73.0</v>
      </c>
      <c r="O31" s="7">
        <v>1.0</v>
      </c>
      <c r="P31" s="11">
        <v>0.0</v>
      </c>
      <c r="Q31" s="10">
        <v>2.0</v>
      </c>
      <c r="R31" s="7">
        <v>47.0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Josh Allen</v>
      </c>
      <c r="B32" s="7" t="str">
        <f>IFERROR(__xludf.DUMMYFUNCTION("INDEX(IFNA(REGEXEXTRACT(D32, ""([^ ]+)$"")))"),"BUF")</f>
        <v>BUF</v>
      </c>
      <c r="C32" s="7">
        <f>Pts_PA*G32+Pts_PC*H32+Pts_PY*I32+Pts_PTD*J32+Pts_PI*K32+Pts_P2*L32+Pts_RA*M32+Pts_RY*N32+Pts_RTD*O32+Pts_R2*P32+Pts_Res*Q32+Pts_ReY*R32+Pts_ReTD*S32+Pts_Re2*T32+Pts_FL*U32+Pts_FTD*V32</f>
        <v>14.64</v>
      </c>
      <c r="D32" s="7" t="s">
        <v>20</v>
      </c>
      <c r="E32" s="10" t="s">
        <v>362</v>
      </c>
      <c r="F32" s="9">
        <v>16.0</v>
      </c>
      <c r="G32" s="10">
        <v>30.0</v>
      </c>
      <c r="H32" s="7">
        <v>9.0</v>
      </c>
      <c r="I32" s="7">
        <v>131.0</v>
      </c>
      <c r="J32" s="7">
        <v>1.0</v>
      </c>
      <c r="K32" s="7">
        <v>0.0</v>
      </c>
      <c r="L32" s="11">
        <v>0.0</v>
      </c>
      <c r="M32" s="10">
        <v>4.0</v>
      </c>
      <c r="N32" s="7">
        <v>54.0</v>
      </c>
      <c r="O32" s="7">
        <v>0.0</v>
      </c>
      <c r="P32" s="11">
        <v>0.0</v>
      </c>
      <c r="Q32" s="10">
        <v>0.0</v>
      </c>
      <c r="R32" s="7">
        <v>0.0</v>
      </c>
      <c r="S32" s="7">
        <v>0.0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Derek Carr</v>
      </c>
      <c r="B33" s="7" t="str">
        <f>IFERROR(__xludf.DUMMYFUNCTION("INDEX(IFNA(REGEXEXTRACT(D33, ""([^ ]+)$"")))"),"NO")</f>
        <v>NO</v>
      </c>
      <c r="C33" s="7">
        <f>Pts_PA*G33+Pts_PC*H33+Pts_PY*I33+Pts_PTD*J33+Pts_PI*K33+Pts_P2*L33+Pts_RA*M33+Pts_RY*N33+Pts_RTD*O33+Pts_R2*P33+Pts_Res*Q33+Pts_ReY*R33+Pts_ReTD*S33+Pts_Re2*T33+Pts_FL*U33+Pts_FTD*V33</f>
        <v>12.6</v>
      </c>
      <c r="D33" s="7" t="s">
        <v>28</v>
      </c>
      <c r="E33" s="10" t="s">
        <v>33</v>
      </c>
      <c r="F33" s="9">
        <v>16.0</v>
      </c>
      <c r="G33" s="10">
        <v>28.0</v>
      </c>
      <c r="H33" s="7">
        <v>18.0</v>
      </c>
      <c r="I33" s="7">
        <v>165.0</v>
      </c>
      <c r="J33" s="7">
        <v>2.0</v>
      </c>
      <c r="K33" s="7">
        <v>1.0</v>
      </c>
      <c r="L33" s="11">
        <v>0.0</v>
      </c>
      <c r="M33" s="10">
        <v>0.0</v>
      </c>
      <c r="N33" s="7">
        <v>0.0</v>
      </c>
      <c r="O33" s="7">
        <v>0.0</v>
      </c>
      <c r="P33" s="11">
        <v>0.0</v>
      </c>
      <c r="Q33" s="10">
        <v>0.0</v>
      </c>
      <c r="R33" s="7">
        <v>0.0</v>
      </c>
      <c r="S33" s="7">
        <v>0.0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Rico Dowdle</v>
      </c>
      <c r="B34" s="7" t="str">
        <f>IFERROR(__xludf.DUMMYFUNCTION("INDEX(IFNA(REGEXEXTRACT(D34, ""([^ ]+)$"")))"),"DAL")</f>
        <v>DAL</v>
      </c>
      <c r="C34" s="7">
        <f>Pts_PA*G34+Pts_PC*H34+Pts_PY*I34+Pts_PTD*J34+Pts_PI*K34+Pts_P2*L34+Pts_RA*M34+Pts_RY*N34+Pts_RTD*O34+Pts_R2*P34+Pts_Res*Q34+Pts_ReY*R34+Pts_ReTD*S34+Pts_Re2*T34+Pts_FL*U34+Pts_FTD*V34</f>
        <v>18.4</v>
      </c>
      <c r="D34" s="7" t="s">
        <v>213</v>
      </c>
      <c r="E34" s="10" t="s">
        <v>425</v>
      </c>
      <c r="F34" s="9">
        <v>16.0</v>
      </c>
      <c r="G34" s="10">
        <v>0.0</v>
      </c>
      <c r="H34" s="7">
        <v>0.0</v>
      </c>
      <c r="I34" s="7">
        <v>0.0</v>
      </c>
      <c r="J34" s="7">
        <v>0.0</v>
      </c>
      <c r="K34" s="7">
        <v>0.0</v>
      </c>
      <c r="L34" s="11">
        <v>0.0</v>
      </c>
      <c r="M34" s="10">
        <v>20.0</v>
      </c>
      <c r="N34" s="7">
        <v>87.0</v>
      </c>
      <c r="O34" s="7">
        <v>0.0</v>
      </c>
      <c r="P34" s="11">
        <v>0.0</v>
      </c>
      <c r="Q34" s="10">
        <v>2.0</v>
      </c>
      <c r="R34" s="7">
        <v>27.0</v>
      </c>
      <c r="S34" s="7">
        <v>1.0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Garrett Wilson</v>
      </c>
      <c r="B35" s="7" t="str">
        <f>IFERROR(__xludf.DUMMYFUNCTION("INDEX(IFNA(REGEXEXTRACT(D35, ""([^ ]+)$"")))"),"NYJ")</f>
        <v>NYJ</v>
      </c>
      <c r="C35" s="7">
        <f>Pts_PA*G35+Pts_PC*H35+Pts_PY*I35+Pts_PTD*J35+Pts_PI*K35+Pts_P2*L35+Pts_RA*M35+Pts_RY*N35+Pts_RTD*O35+Pts_R2*P35+Pts_Res*Q35+Pts_ReY*R35+Pts_ReTD*S35+Pts_Re2*T35+Pts_FL*U35+Pts_FTD*V35</f>
        <v>22.6</v>
      </c>
      <c r="D35" s="7" t="s">
        <v>158</v>
      </c>
      <c r="E35" s="10" t="s">
        <v>349</v>
      </c>
      <c r="F35" s="9">
        <v>16.0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0.0</v>
      </c>
      <c r="N35" s="7">
        <v>0.0</v>
      </c>
      <c r="O35" s="7">
        <v>0.0</v>
      </c>
      <c r="P35" s="11">
        <v>0.0</v>
      </c>
      <c r="Q35" s="10">
        <v>13.0</v>
      </c>
      <c r="R35" s="7">
        <v>101.0</v>
      </c>
      <c r="S35" s="7">
        <v>1.0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Brock Bowers</v>
      </c>
      <c r="B36" s="7" t="str">
        <f>IFERROR(__xludf.DUMMYFUNCTION("INDEX(IFNA(REGEXEXTRACT(D36, ""([^ ]+)$"")))"),"LV")</f>
        <v>LV</v>
      </c>
      <c r="C36" s="7">
        <f>Pts_PA*G36+Pts_PC*H36+Pts_PY*I36+Pts_PTD*J36+Pts_PI*K36+Pts_P2*L36+Pts_RA*M36+Pts_RY*N36+Pts_RTD*O36+Pts_R2*P36+Pts_Res*Q36+Pts_ReY*R36+Pts_ReTD*S36+Pts_Re2*T36+Pts_FL*U36+Pts_FTD*V36</f>
        <v>19.7</v>
      </c>
      <c r="D36" s="7" t="s">
        <v>162</v>
      </c>
      <c r="E36" s="10" t="s">
        <v>356</v>
      </c>
      <c r="F36" s="9">
        <v>15.0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0.0</v>
      </c>
      <c r="N36" s="7">
        <v>0.0</v>
      </c>
      <c r="O36" s="7">
        <v>0.0</v>
      </c>
      <c r="P36" s="11">
        <v>0.0</v>
      </c>
      <c r="Q36" s="10">
        <v>8.0</v>
      </c>
      <c r="R36" s="7">
        <v>97.0</v>
      </c>
      <c r="S36" s="7">
        <v>1.0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James Cook</v>
      </c>
      <c r="B37" s="7" t="str">
        <f>IFERROR(__xludf.DUMMYFUNCTION("INDEX(IFNA(REGEXEXTRACT(D37, ""([^ ]+)$"")))"),"BUF")</f>
        <v>BUF</v>
      </c>
      <c r="C37" s="7">
        <f>Pts_PA*G37+Pts_PC*H37+Pts_PY*I37+Pts_PTD*J37+Pts_PI*K37+Pts_P2*L37+Pts_RA*M37+Pts_RY*N37+Pts_RTD*O37+Pts_R2*P37+Pts_Res*Q37+Pts_ReY*R37+Pts_ReTD*S37+Pts_Re2*T37+Pts_FL*U37+Pts_FTD*V37</f>
        <v>16.9</v>
      </c>
      <c r="D37" s="7" t="s">
        <v>104</v>
      </c>
      <c r="E37" s="10" t="s">
        <v>362</v>
      </c>
      <c r="F37" s="9">
        <v>15.0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20.0</v>
      </c>
      <c r="N37" s="7">
        <v>82.0</v>
      </c>
      <c r="O37" s="7">
        <v>1.0</v>
      </c>
      <c r="P37" s="11">
        <v>0.0</v>
      </c>
      <c r="Q37" s="10">
        <v>2.0</v>
      </c>
      <c r="R37" s="7">
        <v>17.0</v>
      </c>
      <c r="S37" s="7">
        <v>0.0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Derrick Henry</v>
      </c>
      <c r="B38" s="7" t="str">
        <f>IFERROR(__xludf.DUMMYFUNCTION("INDEX(IFNA(REGEXEXTRACT(D38, ""([^ ]+)$"")))"),"BAL")</f>
        <v>BAL</v>
      </c>
      <c r="C38" s="7">
        <f>Pts_PA*G38+Pts_PC*H38+Pts_PY*I38+Pts_PTD*J38+Pts_PI*K38+Pts_P2*L38+Pts_RA*M38+Pts_RY*N38+Pts_RTD*O38+Pts_R2*P38+Pts_Res*Q38+Pts_ReY*R38+Pts_ReTD*S38+Pts_Re2*T38+Pts_FL*U38+Pts_FTD*V38</f>
        <v>16.1</v>
      </c>
      <c r="D38" s="7" t="s">
        <v>108</v>
      </c>
      <c r="E38" s="10" t="s">
        <v>59</v>
      </c>
      <c r="F38" s="9">
        <v>15.0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15.0</v>
      </c>
      <c r="N38" s="7">
        <v>92.0</v>
      </c>
      <c r="O38" s="7">
        <v>1.0</v>
      </c>
      <c r="P38" s="11">
        <v>0.0</v>
      </c>
      <c r="Q38" s="10">
        <v>1.0</v>
      </c>
      <c r="R38" s="7">
        <v>4.0</v>
      </c>
      <c r="S38" s="7">
        <v>0.0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Josh Jacobs</v>
      </c>
      <c r="B39" s="7" t="str">
        <f>IFERROR(__xludf.DUMMYFUNCTION("INDEX(IFNA(REGEXEXTRACT(D39, ""([^ ]+)$"")))"),"GB")</f>
        <v>GB</v>
      </c>
      <c r="C39" s="7">
        <f>Pts_PA*G39+Pts_PC*H39+Pts_PY*I39+Pts_PTD*J39+Pts_PI*K39+Pts_P2*L39+Pts_RA*M39+Pts_RY*N39+Pts_RTD*O39+Pts_R2*P39+Pts_Res*Q39+Pts_ReY*R39+Pts_ReTD*S39+Pts_Re2*T39+Pts_FL*U39+Pts_FTD*V39</f>
        <v>15.9</v>
      </c>
      <c r="D39" s="7" t="s">
        <v>109</v>
      </c>
      <c r="E39" s="10" t="s">
        <v>419</v>
      </c>
      <c r="F39" s="9">
        <v>15.0</v>
      </c>
      <c r="G39" s="10">
        <v>0.0</v>
      </c>
      <c r="H39" s="7">
        <v>0.0</v>
      </c>
      <c r="I39" s="7">
        <v>0.0</v>
      </c>
      <c r="J39" s="7">
        <v>0.0</v>
      </c>
      <c r="K39" s="7">
        <v>0.0</v>
      </c>
      <c r="L39" s="11">
        <v>0.0</v>
      </c>
      <c r="M39" s="10">
        <v>19.0</v>
      </c>
      <c r="N39" s="7">
        <v>73.0</v>
      </c>
      <c r="O39" s="7">
        <v>1.0</v>
      </c>
      <c r="P39" s="11">
        <v>0.0</v>
      </c>
      <c r="Q39" s="10">
        <v>1.0</v>
      </c>
      <c r="R39" s="7">
        <v>21.0</v>
      </c>
      <c r="S39" s="7">
        <v>0.0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Aaron Rodgers</v>
      </c>
      <c r="B40" s="7" t="str">
        <f>IFERROR(__xludf.DUMMYFUNCTION("INDEX(IFNA(REGEXEXTRACT(D40, ""([^ ]+)$"")))"),"NYJ")</f>
        <v>NYJ</v>
      </c>
      <c r="C40" s="7">
        <f>Pts_PA*G40+Pts_PC*H40+Pts_PY*I40+Pts_PTD*J40+Pts_PI*K40+Pts_P2*L40+Pts_RA*M40+Pts_RY*N40+Pts_RTD*O40+Pts_R2*P40+Pts_Res*Q40+Pts_ReY*R40+Pts_ReTD*S40+Pts_Re2*T40+Pts_FL*U40+Pts_FTD*V40</f>
        <v>11.76</v>
      </c>
      <c r="D40" s="7" t="s">
        <v>117</v>
      </c>
      <c r="E40" s="10" t="s">
        <v>349</v>
      </c>
      <c r="F40" s="9">
        <v>15.0</v>
      </c>
      <c r="G40" s="10">
        <v>54.0</v>
      </c>
      <c r="H40" s="7">
        <v>29.0</v>
      </c>
      <c r="I40" s="7">
        <v>244.0</v>
      </c>
      <c r="J40" s="7">
        <v>2.0</v>
      </c>
      <c r="K40" s="7">
        <v>3.0</v>
      </c>
      <c r="L40" s="11">
        <v>0.0</v>
      </c>
      <c r="M40" s="10">
        <v>0.0</v>
      </c>
      <c r="N40" s="7">
        <v>0.0</v>
      </c>
      <c r="O40" s="7">
        <v>0.0</v>
      </c>
      <c r="P40" s="11">
        <v>0.0</v>
      </c>
      <c r="Q40" s="10">
        <v>0.0</v>
      </c>
      <c r="R40" s="7">
        <v>0.0</v>
      </c>
      <c r="S40" s="7">
        <v>0.0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Kyren Williams</v>
      </c>
      <c r="B41" s="7" t="str">
        <f>IFERROR(__xludf.DUMMYFUNCTION("INDEX(IFNA(REGEXEXTRACT(D41, ""([^ ]+)$"")))"),"LA")</f>
        <v>LA</v>
      </c>
      <c r="C41" s="7">
        <f>Pts_PA*G41+Pts_PC*H41+Pts_PY*I41+Pts_PTD*J41+Pts_PI*K41+Pts_P2*L41+Pts_RA*M41+Pts_RY*N41+Pts_RTD*O41+Pts_R2*P41+Pts_Res*Q41+Pts_ReY*R41+Pts_ReTD*S41+Pts_Re2*T41+Pts_FL*U41+Pts_FTD*V41</f>
        <v>15</v>
      </c>
      <c r="D41" s="7" t="s">
        <v>103</v>
      </c>
      <c r="E41" s="10" t="s">
        <v>23</v>
      </c>
      <c r="F41" s="9">
        <v>15.0</v>
      </c>
      <c r="G41" s="10">
        <v>0.0</v>
      </c>
      <c r="H41" s="7">
        <v>0.0</v>
      </c>
      <c r="I41" s="7">
        <v>0.0</v>
      </c>
      <c r="J41" s="7">
        <v>0.0</v>
      </c>
      <c r="K41" s="7">
        <v>0.0</v>
      </c>
      <c r="L41" s="11">
        <v>0.0</v>
      </c>
      <c r="M41" s="10">
        <v>22.0</v>
      </c>
      <c r="N41" s="7">
        <v>102.0</v>
      </c>
      <c r="O41" s="7">
        <v>1.0</v>
      </c>
      <c r="P41" s="11">
        <v>0.0</v>
      </c>
      <c r="Q41" s="10">
        <v>1.0</v>
      </c>
      <c r="R41" s="7">
        <v>3.0</v>
      </c>
      <c r="S41" s="7">
        <v>0.0</v>
      </c>
      <c r="T41" s="11">
        <v>0.0</v>
      </c>
      <c r="U41" s="10">
        <v>1.0</v>
      </c>
      <c r="V41" s="11">
        <v>0.0</v>
      </c>
    </row>
    <row r="42">
      <c r="A42" s="7" t="str">
        <f t="shared" si="1"/>
        <v>Brandon Aiyuk</v>
      </c>
      <c r="B42" s="7" t="str">
        <f>IFERROR(__xludf.DUMMYFUNCTION("INDEX(IFNA(REGEXEXTRACT(D42, ""([^ ]+)$"")))"),"SF")</f>
        <v>SF</v>
      </c>
      <c r="C42" s="7">
        <f>Pts_PA*G42+Pts_PC*H42+Pts_PY*I42+Pts_PTD*J42+Pts_PI*K42+Pts_P2*L42+Pts_RA*M42+Pts_RY*N42+Pts_RTD*O42+Pts_R2*P42+Pts_Res*Q42+Pts_ReY*R42+Pts_ReTD*S42+Pts_Re2*T42+Pts_FL*U42+Pts_FTD*V42</f>
        <v>18.7</v>
      </c>
      <c r="D42" s="7" t="s">
        <v>206</v>
      </c>
      <c r="E42" s="10" t="s">
        <v>21</v>
      </c>
      <c r="F42" s="9">
        <v>14.0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0.0</v>
      </c>
      <c r="N42" s="7">
        <v>0.0</v>
      </c>
      <c r="O42" s="7">
        <v>0.0</v>
      </c>
      <c r="P42" s="11">
        <v>0.0</v>
      </c>
      <c r="Q42" s="10">
        <v>8.0</v>
      </c>
      <c r="R42" s="7">
        <v>147.0</v>
      </c>
      <c r="S42" s="7">
        <v>0.0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Chuba Hubbard</v>
      </c>
      <c r="B43" s="7" t="str">
        <f>IFERROR(__xludf.DUMMYFUNCTION("INDEX(IFNA(REGEXEXTRACT(D43, ""([^ ]+)$"")))"),"CAR")</f>
        <v>CAR</v>
      </c>
      <c r="C43" s="7">
        <f>Pts_PA*G43+Pts_PC*H43+Pts_PY*I43+Pts_PTD*J43+Pts_PI*K43+Pts_P2*L43+Pts_RA*M43+Pts_RY*N43+Pts_RTD*O43+Pts_R2*P43+Pts_Res*Q43+Pts_ReY*R43+Pts_ReTD*S43+Pts_Re2*T43+Pts_FL*U43+Pts_FTD*V43</f>
        <v>15.5</v>
      </c>
      <c r="D43" s="7" t="s">
        <v>247</v>
      </c>
      <c r="E43" s="10" t="s">
        <v>76</v>
      </c>
      <c r="F43" s="9">
        <v>14.0</v>
      </c>
      <c r="G43" s="10">
        <v>0.0</v>
      </c>
      <c r="H43" s="7">
        <v>0.0</v>
      </c>
      <c r="I43" s="7">
        <v>0.0</v>
      </c>
      <c r="J43" s="7">
        <v>0.0</v>
      </c>
      <c r="K43" s="7">
        <v>0.0</v>
      </c>
      <c r="L43" s="11">
        <v>0.0</v>
      </c>
      <c r="M43" s="10">
        <v>13.0</v>
      </c>
      <c r="N43" s="7">
        <v>97.0</v>
      </c>
      <c r="O43" s="7">
        <v>1.0</v>
      </c>
      <c r="P43" s="11">
        <v>0.0</v>
      </c>
      <c r="Q43" s="10">
        <v>4.0</v>
      </c>
      <c r="R43" s="7">
        <v>-2.0</v>
      </c>
      <c r="S43" s="7">
        <v>0.0</v>
      </c>
      <c r="T43" s="11">
        <v>0.0</v>
      </c>
      <c r="U43" s="10">
        <v>1.0</v>
      </c>
      <c r="V43" s="11">
        <v>0.0</v>
      </c>
    </row>
    <row r="44">
      <c r="A44" s="7" t="str">
        <f t="shared" si="1"/>
        <v>Roschon Johnson</v>
      </c>
      <c r="B44" s="7" t="str">
        <f>IFERROR(__xludf.DUMMYFUNCTION("INDEX(IFNA(REGEXEXTRACT(D44, ""([^ ]+)$"")))"),"CHI")</f>
        <v>CHI</v>
      </c>
      <c r="C44" s="7">
        <f>Pts_PA*G44+Pts_PC*H44+Pts_PY*I44+Pts_PTD*J44+Pts_PI*K44+Pts_P2*L44+Pts_RA*M44+Pts_RY*N44+Pts_RTD*O44+Pts_R2*P44+Pts_Res*Q44+Pts_ReY*R44+Pts_ReTD*S44+Pts_Re2*T44+Pts_FL*U44+Pts_FTD*V44</f>
        <v>14.5</v>
      </c>
      <c r="D44" s="7" t="s">
        <v>429</v>
      </c>
      <c r="E44" s="10" t="s">
        <v>29</v>
      </c>
      <c r="F44" s="9">
        <v>14.0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10.0</v>
      </c>
      <c r="N44" s="7">
        <v>25.0</v>
      </c>
      <c r="O44" s="7">
        <v>2.0</v>
      </c>
      <c r="P44" s="11">
        <v>0.0</v>
      </c>
      <c r="Q44" s="10">
        <v>0.0</v>
      </c>
      <c r="R44" s="7">
        <v>0.0</v>
      </c>
      <c r="S44" s="7">
        <v>0.0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Brock Purdy</v>
      </c>
      <c r="B45" s="7" t="str">
        <f>IFERROR(__xludf.DUMMYFUNCTION("INDEX(IFNA(REGEXEXTRACT(D45, ""([^ ]+)$"")))"),"SF")</f>
        <v>SF</v>
      </c>
      <c r="C45" s="7">
        <f>Pts_PA*G45+Pts_PC*H45+Pts_PY*I45+Pts_PTD*J45+Pts_PI*K45+Pts_P2*L45+Pts_RA*M45+Pts_RY*N45+Pts_RTD*O45+Pts_R2*P45+Pts_Res*Q45+Pts_ReY*R45+Pts_ReTD*S45+Pts_Re2*T45+Pts_FL*U45+Pts_FTD*V45</f>
        <v>13.06</v>
      </c>
      <c r="D45" s="7" t="s">
        <v>113</v>
      </c>
      <c r="E45" s="10" t="s">
        <v>21</v>
      </c>
      <c r="F45" s="9">
        <v>14.0</v>
      </c>
      <c r="G45" s="10">
        <v>35.0</v>
      </c>
      <c r="H45" s="7">
        <v>19.0</v>
      </c>
      <c r="I45" s="7">
        <v>244.0</v>
      </c>
      <c r="J45" s="7">
        <v>1.0</v>
      </c>
      <c r="K45" s="7">
        <v>2.0</v>
      </c>
      <c r="L45" s="11">
        <v>0.0</v>
      </c>
      <c r="M45" s="10">
        <v>4.0</v>
      </c>
      <c r="N45" s="7">
        <v>33.0</v>
      </c>
      <c r="O45" s="7">
        <v>0.0</v>
      </c>
      <c r="P45" s="11">
        <v>0.0</v>
      </c>
      <c r="Q45" s="10">
        <v>0.0</v>
      </c>
      <c r="R45" s="7">
        <v>0.0</v>
      </c>
      <c r="S45" s="7">
        <v>0.0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Rashid Shaheed</v>
      </c>
      <c r="B46" s="7" t="str">
        <f>IFERROR(__xludf.DUMMYFUNCTION("INDEX(IFNA(REGEXEXTRACT(D46, ""([^ ]+)$"")))"),"NO")</f>
        <v>NO</v>
      </c>
      <c r="C46" s="7">
        <f>Pts_PA*G46+Pts_PC*H46+Pts_PY*I46+Pts_PTD*J46+Pts_PI*K46+Pts_P2*L46+Pts_RA*M46+Pts_RY*N46+Pts_RTD*O46+Pts_R2*P46+Pts_Res*Q46+Pts_ReY*R46+Pts_ReTD*S46+Pts_Re2*T46+Pts_FL*U46+Pts_FTD*V46</f>
        <v>16.6</v>
      </c>
      <c r="D46" s="7" t="s">
        <v>87</v>
      </c>
      <c r="E46" s="10" t="s">
        <v>33</v>
      </c>
      <c r="F46" s="9">
        <v>14.0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0.0</v>
      </c>
      <c r="N46" s="7">
        <v>0.0</v>
      </c>
      <c r="O46" s="7">
        <v>0.0</v>
      </c>
      <c r="P46" s="11">
        <v>0.0</v>
      </c>
      <c r="Q46" s="10">
        <v>4.0</v>
      </c>
      <c r="R46" s="7">
        <v>86.0</v>
      </c>
      <c r="S46" s="7">
        <v>1.0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Matthew Stafford</v>
      </c>
      <c r="B47" s="7" t="str">
        <f>IFERROR(__xludf.DUMMYFUNCTION("INDEX(IFNA(REGEXEXTRACT(D47, ""([^ ]+)$"")))"),"LA")</f>
        <v>LA</v>
      </c>
      <c r="C47" s="7">
        <f>Pts_PA*G47+Pts_PC*H47+Pts_PY*I47+Pts_PTD*J47+Pts_PI*K47+Pts_P2*L47+Pts_RA*M47+Pts_RY*N47+Pts_RTD*O47+Pts_R2*P47+Pts_Res*Q47+Pts_ReY*R47+Pts_ReTD*S47+Pts_Re2*T47+Pts_FL*U47+Pts_FTD*V47</f>
        <v>12.4</v>
      </c>
      <c r="D47" s="7" t="s">
        <v>69</v>
      </c>
      <c r="E47" s="10" t="s">
        <v>23</v>
      </c>
      <c r="F47" s="9">
        <v>14.0</v>
      </c>
      <c r="G47" s="10">
        <v>45.0</v>
      </c>
      <c r="H47" s="7">
        <v>29.0</v>
      </c>
      <c r="I47" s="7">
        <v>260.0</v>
      </c>
      <c r="J47" s="7">
        <v>1.0</v>
      </c>
      <c r="K47" s="7">
        <v>1.0</v>
      </c>
      <c r="L47" s="11">
        <v>0.0</v>
      </c>
      <c r="M47" s="10">
        <v>0.0</v>
      </c>
      <c r="N47" s="7">
        <v>0.0</v>
      </c>
      <c r="O47" s="7">
        <v>0.0</v>
      </c>
      <c r="P47" s="11">
        <v>0.0</v>
      </c>
      <c r="Q47" s="10">
        <v>0.0</v>
      </c>
      <c r="R47" s="7">
        <v>0.0</v>
      </c>
      <c r="S47" s="7">
        <v>0.0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Rhamondre Stevenson</v>
      </c>
      <c r="B48" s="7" t="str">
        <f>IFERROR(__xludf.DUMMYFUNCTION("INDEX(IFNA(REGEXEXTRACT(D48, ""([^ ]+)$"")))"),"NE")</f>
        <v>NE</v>
      </c>
      <c r="C48" s="7">
        <f>Pts_PA*G48+Pts_PC*H48+Pts_PY*I48+Pts_PTD*J48+Pts_PI*K48+Pts_P2*L48+Pts_RA*M48+Pts_RY*N48+Pts_RTD*O48+Pts_R2*P48+Pts_Res*Q48+Pts_ReY*R48+Pts_ReTD*S48+Pts_Re2*T48+Pts_FL*U48+Pts_FTD*V48</f>
        <v>17.2</v>
      </c>
      <c r="D48" s="7" t="s">
        <v>58</v>
      </c>
      <c r="E48" s="10" t="s">
        <v>421</v>
      </c>
      <c r="F48" s="9">
        <v>14.0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12.0</v>
      </c>
      <c r="N48" s="7">
        <v>89.0</v>
      </c>
      <c r="O48" s="7">
        <v>1.0</v>
      </c>
      <c r="P48" s="11">
        <v>0.0</v>
      </c>
      <c r="Q48" s="10">
        <v>4.0</v>
      </c>
      <c r="R48" s="7">
        <v>3.0</v>
      </c>
      <c r="S48" s="7">
        <v>0.0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Jalen Tolbert</v>
      </c>
      <c r="B49" s="7" t="str">
        <f>IFERROR(__xludf.DUMMYFUNCTION("INDEX(IFNA(REGEXEXTRACT(D49, ""([^ ]+)$"")))"),"DAL")</f>
        <v>DAL</v>
      </c>
      <c r="C49" s="7">
        <f>Pts_PA*G49+Pts_PC*H49+Pts_PY*I49+Pts_PTD*J49+Pts_PI*K49+Pts_P2*L49+Pts_RA*M49+Pts_RY*N49+Pts_RTD*O49+Pts_R2*P49+Pts_Res*Q49+Pts_ReY*R49+Pts_ReTD*S49+Pts_Re2*T49+Pts_FL*U49+Pts_FTD*V49</f>
        <v>18.2</v>
      </c>
      <c r="D49" s="7" t="s">
        <v>274</v>
      </c>
      <c r="E49" s="10" t="s">
        <v>425</v>
      </c>
      <c r="F49" s="9">
        <v>14.0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0.0</v>
      </c>
      <c r="N49" s="7">
        <v>0.0</v>
      </c>
      <c r="O49" s="7">
        <v>0.0</v>
      </c>
      <c r="P49" s="11">
        <v>0.0</v>
      </c>
      <c r="Q49" s="10">
        <v>7.0</v>
      </c>
      <c r="R49" s="7">
        <v>87.0</v>
      </c>
      <c r="S49" s="7">
        <v>1.0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Nico Collins</v>
      </c>
      <c r="B50" s="7" t="str">
        <f>IFERROR(__xludf.DUMMYFUNCTION("INDEX(IFNA(REGEXEXTRACT(D50, ""([^ ]+)$"")))"),"HOU")</f>
        <v>HOU</v>
      </c>
      <c r="C50" s="7">
        <f>Pts_PA*G50+Pts_PC*H50+Pts_PY*I50+Pts_PTD*J50+Pts_PI*K50+Pts_P2*L50+Pts_RA*M50+Pts_RY*N50+Pts_RTD*O50+Pts_R2*P50+Pts_Res*Q50+Pts_ReY*R50+Pts_ReTD*S50+Pts_Re2*T50+Pts_FL*U50+Pts_FTD*V50</f>
        <v>14.8</v>
      </c>
      <c r="D50" s="7" t="s">
        <v>93</v>
      </c>
      <c r="E50" s="10" t="s">
        <v>342</v>
      </c>
      <c r="F50" s="9">
        <v>13.0</v>
      </c>
      <c r="G50" s="10">
        <v>0.0</v>
      </c>
      <c r="H50" s="7">
        <v>0.0</v>
      </c>
      <c r="I50" s="7">
        <v>0.0</v>
      </c>
      <c r="J50" s="7">
        <v>0.0</v>
      </c>
      <c r="K50" s="7">
        <v>0.0</v>
      </c>
      <c r="L50" s="11">
        <v>0.0</v>
      </c>
      <c r="M50" s="10">
        <v>0.0</v>
      </c>
      <c r="N50" s="7">
        <v>0.0</v>
      </c>
      <c r="O50" s="7">
        <v>0.0</v>
      </c>
      <c r="P50" s="11">
        <v>0.0</v>
      </c>
      <c r="Q50" s="10">
        <v>2.0</v>
      </c>
      <c r="R50" s="7">
        <v>78.0</v>
      </c>
      <c r="S50" s="7">
        <v>1.0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Isaiah Likely</v>
      </c>
      <c r="B51" s="7" t="str">
        <f>IFERROR(__xludf.DUMMYFUNCTION("INDEX(IFNA(REGEXEXTRACT(D51, ""([^ ]+)$"")))"),"BAL")</f>
        <v>BAL</v>
      </c>
      <c r="C51" s="7">
        <f>Pts_PA*G51+Pts_PC*H51+Pts_PY*I51+Pts_PTD*J51+Pts_PI*K51+Pts_P2*L51+Pts_RA*M51+Pts_RY*N51+Pts_RTD*O51+Pts_R2*P51+Pts_Res*Q51+Pts_ReY*R51+Pts_ReTD*S51+Pts_Re2*T51+Pts_FL*U51+Pts_FTD*V51</f>
        <v>14.8</v>
      </c>
      <c r="D51" s="7" t="s">
        <v>63</v>
      </c>
      <c r="E51" s="10" t="s">
        <v>59</v>
      </c>
      <c r="F51" s="9">
        <v>13.0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0.0</v>
      </c>
      <c r="N51" s="7">
        <v>0.0</v>
      </c>
      <c r="O51" s="7">
        <v>0.0</v>
      </c>
      <c r="P51" s="11">
        <v>0.0</v>
      </c>
      <c r="Q51" s="10">
        <v>3.0</v>
      </c>
      <c r="R51" s="7">
        <v>13.0</v>
      </c>
      <c r="S51" s="7">
        <v>2.0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Patrick Mahomes</v>
      </c>
      <c r="B52" s="7" t="str">
        <f>IFERROR(__xludf.DUMMYFUNCTION("INDEX(IFNA(REGEXEXTRACT(D52, ""([^ ]+)$"")))"),"KC")</f>
        <v>KC</v>
      </c>
      <c r="C52" s="7">
        <f>Pts_PA*G52+Pts_PC*H52+Pts_PY*I52+Pts_PTD*J52+Pts_PI*K52+Pts_P2*L52+Pts_RA*M52+Pts_RY*N52+Pts_RTD*O52+Pts_R2*P52+Pts_Res*Q52+Pts_ReY*R52+Pts_ReTD*S52+Pts_Re2*T52+Pts_FL*U52+Pts_FTD*V52</f>
        <v>13.44</v>
      </c>
      <c r="D52" s="7" t="s">
        <v>73</v>
      </c>
      <c r="E52" s="10" t="s">
        <v>350</v>
      </c>
      <c r="F52" s="9">
        <v>13.0</v>
      </c>
      <c r="G52" s="10">
        <v>39.0</v>
      </c>
      <c r="H52" s="7">
        <v>28.0</v>
      </c>
      <c r="I52" s="7">
        <v>331.0</v>
      </c>
      <c r="J52" s="7">
        <v>0.0</v>
      </c>
      <c r="K52" s="7">
        <v>1.0</v>
      </c>
      <c r="L52" s="11">
        <v>0.0</v>
      </c>
      <c r="M52" s="10">
        <v>6.0</v>
      </c>
      <c r="N52" s="7">
        <v>22.0</v>
      </c>
      <c r="O52" s="7">
        <v>0.0</v>
      </c>
      <c r="P52" s="11">
        <v>0.0</v>
      </c>
      <c r="Q52" s="10">
        <v>0.0</v>
      </c>
      <c r="R52" s="7">
        <v>0.0</v>
      </c>
      <c r="S52" s="7">
        <v>0.0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Brian Robinson</v>
      </c>
      <c r="B53" s="7" t="str">
        <f>IFERROR(__xludf.DUMMYFUNCTION("INDEX(IFNA(REGEXEXTRACT(D53, ""([^ ]+)$"")))"),"WAS")</f>
        <v>WAS</v>
      </c>
      <c r="C53" s="7">
        <f>Pts_PA*G53+Pts_PC*H53+Pts_PY*I53+Pts_PTD*J53+Pts_PI*K53+Pts_P2*L53+Pts_RA*M53+Pts_RY*N53+Pts_RTD*O53+Pts_R2*P53+Pts_Res*Q53+Pts_ReY*R53+Pts_ReTD*S53+Pts_Re2*T53+Pts_FL*U53+Pts_FTD*V53</f>
        <v>13.8</v>
      </c>
      <c r="D53" s="7" t="s">
        <v>78</v>
      </c>
      <c r="E53" s="10" t="s">
        <v>357</v>
      </c>
      <c r="F53" s="9">
        <v>13.0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7.0</v>
      </c>
      <c r="N53" s="7">
        <v>18.0</v>
      </c>
      <c r="O53" s="7">
        <v>2.0</v>
      </c>
      <c r="P53" s="11">
        <v>0.0</v>
      </c>
      <c r="Q53" s="10">
        <v>0.0</v>
      </c>
      <c r="R53" s="7">
        <v>0.0</v>
      </c>
      <c r="S53" s="7">
        <v>0.0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JuJu Smith-Schuster</v>
      </c>
      <c r="B54" s="7" t="str">
        <f>IFERROR(__xludf.DUMMYFUNCTION("INDEX(IFNA(REGEXEXTRACT(D54, ""([^ ]+)$"")))"),"KC")</f>
        <v>KC</v>
      </c>
      <c r="C54" s="7">
        <f>Pts_PA*G54+Pts_PC*H54+Pts_PY*I54+Pts_PTD*J54+Pts_PI*K54+Pts_P2*L54+Pts_RA*M54+Pts_RY*N54+Pts_RTD*O54+Pts_R2*P54+Pts_Res*Q54+Pts_ReY*R54+Pts_ReTD*S54+Pts_Re2*T54+Pts_FL*U54+Pts_FTD*V54</f>
        <v>16.5</v>
      </c>
      <c r="D54" s="7" t="s">
        <v>427</v>
      </c>
      <c r="E54" s="10" t="s">
        <v>350</v>
      </c>
      <c r="F54" s="9">
        <v>13.0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0.0</v>
      </c>
      <c r="N54" s="7">
        <v>0.0</v>
      </c>
      <c r="O54" s="7">
        <v>0.0</v>
      </c>
      <c r="P54" s="11">
        <v>0.0</v>
      </c>
      <c r="Q54" s="10">
        <v>7.0</v>
      </c>
      <c r="R54" s="7">
        <v>130.0</v>
      </c>
      <c r="S54" s="7">
        <v>0.0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Chase Brown</v>
      </c>
      <c r="B55" s="7" t="str">
        <f>IFERROR(__xludf.DUMMYFUNCTION("INDEX(IFNA(REGEXEXTRACT(D55, ""([^ ]+)$"")))"),"CIN")</f>
        <v>CIN</v>
      </c>
      <c r="C55" s="7">
        <f>Pts_PA*G55+Pts_PC*H55+Pts_PY*I55+Pts_PTD*J55+Pts_PI*K55+Pts_P2*L55+Pts_RA*M55+Pts_RY*N55+Pts_RTD*O55+Pts_R2*P55+Pts_Res*Q55+Pts_ReY*R55+Pts_ReTD*S55+Pts_Re2*T55+Pts_FL*U55+Pts_FTD*V55</f>
        <v>14.9</v>
      </c>
      <c r="D55" s="7" t="s">
        <v>210</v>
      </c>
      <c r="E55" s="10" t="s">
        <v>61</v>
      </c>
      <c r="F55" s="9">
        <v>12.0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12.0</v>
      </c>
      <c r="N55" s="7">
        <v>46.0</v>
      </c>
      <c r="O55" s="7">
        <v>0.0</v>
      </c>
      <c r="P55" s="11">
        <v>1.0</v>
      </c>
      <c r="Q55" s="10">
        <v>3.0</v>
      </c>
      <c r="R55" s="7">
        <v>8.0</v>
      </c>
      <c r="S55" s="7">
        <v>1.0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Khadarel Hodge</v>
      </c>
      <c r="B56" s="7" t="str">
        <f>IFERROR(__xludf.DUMMYFUNCTION("INDEX(IFNA(REGEXEXTRACT(D56, ""([^ ]+)$"")))"),"ATL")</f>
        <v>ATL</v>
      </c>
      <c r="C56" s="7">
        <f>Pts_PA*G56+Pts_PC*H56+Pts_PY*I56+Pts_PTD*J56+Pts_PI*K56+Pts_P2*L56+Pts_RA*M56+Pts_RY*N56+Pts_RTD*O56+Pts_R2*P56+Pts_Res*Q56+Pts_ReY*R56+Pts_ReTD*S56+Pts_Re2*T56+Pts_FL*U56+Pts_FTD*V56</f>
        <v>13.7</v>
      </c>
      <c r="D56" s="7" t="s">
        <v>483</v>
      </c>
      <c r="E56" s="10" t="s">
        <v>358</v>
      </c>
      <c r="F56" s="9">
        <v>12.0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0.0</v>
      </c>
      <c r="N56" s="7">
        <v>0.0</v>
      </c>
      <c r="O56" s="7">
        <v>0.0</v>
      </c>
      <c r="P56" s="11">
        <v>0.0</v>
      </c>
      <c r="Q56" s="10">
        <v>2.0</v>
      </c>
      <c r="R56" s="7">
        <v>67.0</v>
      </c>
      <c r="S56" s="7">
        <v>1.0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George Kittle</v>
      </c>
      <c r="B57" s="7" t="str">
        <f>IFERROR(__xludf.DUMMYFUNCTION("INDEX(IFNA(REGEXEXTRACT(D57, ""([^ ]+)$"")))"),"SF")</f>
        <v>SF</v>
      </c>
      <c r="C57" s="7">
        <f>Pts_PA*G57+Pts_PC*H57+Pts_PY*I57+Pts_PTD*J57+Pts_PI*K57+Pts_P2*L57+Pts_RA*M57+Pts_RY*N57+Pts_RTD*O57+Pts_R2*P57+Pts_Res*Q57+Pts_ReY*R57+Pts_ReTD*S57+Pts_Re2*T57+Pts_FL*U57+Pts_FTD*V57</f>
        <v>16.4</v>
      </c>
      <c r="D57" s="7" t="s">
        <v>175</v>
      </c>
      <c r="E57" s="10" t="s">
        <v>21</v>
      </c>
      <c r="F57" s="9">
        <v>12.0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0.0</v>
      </c>
      <c r="N57" s="7">
        <v>0.0</v>
      </c>
      <c r="O57" s="7">
        <v>0.0</v>
      </c>
      <c r="P57" s="11">
        <v>0.0</v>
      </c>
      <c r="Q57" s="10">
        <v>8.0</v>
      </c>
      <c r="R57" s="7">
        <v>64.0</v>
      </c>
      <c r="S57" s="7">
        <v>1.0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Charlie Kolar</v>
      </c>
      <c r="B58" s="7" t="str">
        <f>IFERROR(__xludf.DUMMYFUNCTION("INDEX(IFNA(REGEXEXTRACT(D58, ""([^ ]+)$"")))"),"BAL")</f>
        <v>BAL</v>
      </c>
      <c r="C58" s="7">
        <f>Pts_PA*G58+Pts_PC*H58+Pts_PY*I58+Pts_PTD*J58+Pts_PI*K58+Pts_P2*L58+Pts_RA*M58+Pts_RY*N58+Pts_RTD*O58+Pts_R2*P58+Pts_Res*Q58+Pts_ReY*R58+Pts_ReTD*S58+Pts_Re2*T58+Pts_FL*U58+Pts_FTD*V58</f>
        <v>14.1</v>
      </c>
      <c r="D58" s="7" t="s">
        <v>408</v>
      </c>
      <c r="E58" s="10" t="s">
        <v>59</v>
      </c>
      <c r="F58" s="9">
        <v>12.0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1.0</v>
      </c>
      <c r="N58" s="7">
        <v>2.0</v>
      </c>
      <c r="O58" s="7">
        <v>0.0</v>
      </c>
      <c r="P58" s="11">
        <v>0.0</v>
      </c>
      <c r="Q58" s="10">
        <v>3.0</v>
      </c>
      <c r="R58" s="7">
        <v>64.0</v>
      </c>
      <c r="S58" s="7">
        <v>1.0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Tyrone Tracy</v>
      </c>
      <c r="B59" s="7" t="str">
        <f>IFERROR(__xludf.DUMMYFUNCTION("INDEX(IFNA(REGEXEXTRACT(D59, ""([^ ]+)$"")))"),"NYG")</f>
        <v>NYG</v>
      </c>
      <c r="C59" s="7">
        <f>Pts_PA*G59+Pts_PC*H59+Pts_PY*I59+Pts_PTD*J59+Pts_PI*K59+Pts_P2*L59+Pts_RA*M59+Pts_RY*N59+Pts_RTD*O59+Pts_R2*P59+Pts_Res*Q59+Pts_ReY*R59+Pts_ReTD*S59+Pts_Re2*T59+Pts_FL*U59+Pts_FTD*V59</f>
        <v>13.5</v>
      </c>
      <c r="D59" s="7" t="s">
        <v>327</v>
      </c>
      <c r="E59" s="10" t="s">
        <v>112</v>
      </c>
      <c r="F59" s="9">
        <v>12.0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18.0</v>
      </c>
      <c r="N59" s="7">
        <v>129.0</v>
      </c>
      <c r="O59" s="7">
        <v>0.0</v>
      </c>
      <c r="P59" s="11">
        <v>0.0</v>
      </c>
      <c r="Q59" s="10">
        <v>1.0</v>
      </c>
      <c r="R59" s="7">
        <v>1.0</v>
      </c>
      <c r="S59" s="7">
        <v>0.0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Rashod Bateman</v>
      </c>
      <c r="B60" s="7" t="str">
        <f>IFERROR(__xludf.DUMMYFUNCTION("INDEX(IFNA(REGEXEXTRACT(D60, ""([^ ]+)$"")))"),"BAL")</f>
        <v>BAL</v>
      </c>
      <c r="C60" s="7">
        <f>Pts_PA*G60+Pts_PC*H60+Pts_PY*I60+Pts_PTD*J60+Pts_PI*K60+Pts_P2*L60+Pts_RA*M60+Pts_RY*N60+Pts_RTD*O60+Pts_R2*P60+Pts_Res*Q60+Pts_ReY*R60+Pts_ReTD*S60+Pts_Re2*T60+Pts_FL*U60+Pts_FTD*V60</f>
        <v>13.8</v>
      </c>
      <c r="D60" s="7" t="s">
        <v>161</v>
      </c>
      <c r="E60" s="10" t="s">
        <v>59</v>
      </c>
      <c r="F60" s="9">
        <v>11.0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0.0</v>
      </c>
      <c r="N60" s="7">
        <v>0.0</v>
      </c>
      <c r="O60" s="7">
        <v>0.0</v>
      </c>
      <c r="P60" s="11">
        <v>0.0</v>
      </c>
      <c r="Q60" s="10">
        <v>4.0</v>
      </c>
      <c r="R60" s="7">
        <v>58.0</v>
      </c>
      <c r="S60" s="7">
        <v>1.0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Dyami Brown</v>
      </c>
      <c r="B61" s="7" t="str">
        <f>IFERROR(__xludf.DUMMYFUNCTION("INDEX(IFNA(REGEXEXTRACT(D61, ""([^ ]+)$"")))"),"WAS")</f>
        <v>WAS</v>
      </c>
      <c r="C61" s="7">
        <f>Pts_PA*G61+Pts_PC*H61+Pts_PY*I61+Pts_PTD*J61+Pts_PI*K61+Pts_P2*L61+Pts_RA*M61+Pts_RY*N61+Pts_RTD*O61+Pts_R2*P61+Pts_Res*Q61+Pts_ReY*R61+Pts_ReTD*S61+Pts_Re2*T61+Pts_FL*U61+Pts_FTD*V61</f>
        <v>12.7</v>
      </c>
      <c r="D61" s="7" t="s">
        <v>384</v>
      </c>
      <c r="E61" s="10" t="s">
        <v>357</v>
      </c>
      <c r="F61" s="9">
        <v>11.0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0.0</v>
      </c>
      <c r="N61" s="7">
        <v>0.0</v>
      </c>
      <c r="O61" s="7">
        <v>0.0</v>
      </c>
      <c r="P61" s="11">
        <v>0.0</v>
      </c>
      <c r="Q61" s="10">
        <v>2.0</v>
      </c>
      <c r="R61" s="7">
        <v>57.0</v>
      </c>
      <c r="S61" s="7">
        <v>1.0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James Conner</v>
      </c>
      <c r="B62" s="7" t="str">
        <f>IFERROR(__xludf.DUMMYFUNCTION("INDEX(IFNA(REGEXEXTRACT(D62, ""([^ ]+)$"")))"),"ARI")</f>
        <v>ARI</v>
      </c>
      <c r="C62" s="7">
        <f>Pts_PA*G62+Pts_PC*H62+Pts_PY*I62+Pts_PTD*J62+Pts_PI*K62+Pts_P2*L62+Pts_RA*M62+Pts_RY*N62+Pts_RTD*O62+Pts_R2*P62+Pts_Res*Q62+Pts_ReY*R62+Pts_ReTD*S62+Pts_Re2*T62+Pts_FL*U62+Pts_FTD*V62</f>
        <v>13</v>
      </c>
      <c r="D62" s="7" t="s">
        <v>64</v>
      </c>
      <c r="E62" s="10" t="s">
        <v>39</v>
      </c>
      <c r="F62" s="9">
        <v>11.0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19.0</v>
      </c>
      <c r="N62" s="7">
        <v>86.0</v>
      </c>
      <c r="O62" s="7">
        <v>0.0</v>
      </c>
      <c r="P62" s="11">
        <v>1.0</v>
      </c>
      <c r="Q62" s="10">
        <v>2.0</v>
      </c>
      <c r="R62" s="7">
        <v>14.0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Zay Flowers</v>
      </c>
      <c r="B63" s="7" t="str">
        <f>IFERROR(__xludf.DUMMYFUNCTION("INDEX(IFNA(REGEXEXTRACT(D63, ""([^ ]+)$"")))"),"BAL")</f>
        <v>BAL</v>
      </c>
      <c r="C63" s="7">
        <f>Pts_PA*G63+Pts_PC*H63+Pts_PY*I63+Pts_PTD*J63+Pts_PI*K63+Pts_P2*L63+Pts_RA*M63+Pts_RY*N63+Pts_RTD*O63+Pts_R2*P63+Pts_Res*Q63+Pts_ReY*R63+Pts_ReTD*S63+Pts_Re2*T63+Pts_FL*U63+Pts_FTD*V63</f>
        <v>15.5</v>
      </c>
      <c r="D63" s="7" t="s">
        <v>172</v>
      </c>
      <c r="E63" s="10" t="s">
        <v>59</v>
      </c>
      <c r="F63" s="9">
        <v>11.0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1.0</v>
      </c>
      <c r="N63" s="7">
        <v>9.0</v>
      </c>
      <c r="O63" s="7">
        <v>0.0</v>
      </c>
      <c r="P63" s="11">
        <v>0.0</v>
      </c>
      <c r="Q63" s="10">
        <v>7.0</v>
      </c>
      <c r="R63" s="7">
        <v>111.0</v>
      </c>
      <c r="S63" s="7">
        <v>0.0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Trey Sermon</v>
      </c>
      <c r="B64" s="7" t="str">
        <f>IFERROR(__xludf.DUMMYFUNCTION("INDEX(IFNA(REGEXEXTRACT(D64, ""([^ ]+)$"")))"),"IND")</f>
        <v>IND</v>
      </c>
      <c r="C64" s="7">
        <f>Pts_PA*G64+Pts_PC*H64+Pts_PY*I64+Pts_PTD*J64+Pts_PI*K64+Pts_P2*L64+Pts_RA*M64+Pts_RY*N64+Pts_RTD*O64+Pts_R2*P64+Pts_Res*Q64+Pts_ReY*R64+Pts_ReTD*S64+Pts_Re2*T64+Pts_FL*U64+Pts_FTD*V64</f>
        <v>15.3</v>
      </c>
      <c r="D64" s="7" t="s">
        <v>411</v>
      </c>
      <c r="E64" s="10" t="s">
        <v>351</v>
      </c>
      <c r="F64" s="9">
        <v>11.0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10.0</v>
      </c>
      <c r="N64" s="7">
        <v>38.0</v>
      </c>
      <c r="O64" s="7">
        <v>1.0</v>
      </c>
      <c r="P64" s="11">
        <v>0.0</v>
      </c>
      <c r="Q64" s="10">
        <v>6.0</v>
      </c>
      <c r="R64" s="7">
        <v>25.0</v>
      </c>
      <c r="S64" s="7">
        <v>0.0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Deshaun Watson</v>
      </c>
      <c r="B65" s="7" t="str">
        <f>IFERROR(__xludf.DUMMYFUNCTION("INDEX(IFNA(REGEXEXTRACT(D65, ""([^ ]+)$"")))"),"CLE")</f>
        <v>CLE</v>
      </c>
      <c r="C65" s="7">
        <f>Pts_PA*G65+Pts_PC*H65+Pts_PY*I65+Pts_PTD*J65+Pts_PI*K65+Pts_P2*L65+Pts_RA*M65+Pts_RY*N65+Pts_RTD*O65+Pts_R2*P65+Pts_Res*Q65+Pts_ReY*R65+Pts_ReTD*S65+Pts_Re2*T65+Pts_FL*U65+Pts_FTD*V65</f>
        <v>8.4</v>
      </c>
      <c r="D65" s="7" t="s">
        <v>102</v>
      </c>
      <c r="E65" s="10" t="s">
        <v>341</v>
      </c>
      <c r="F65" s="9">
        <v>11.0</v>
      </c>
      <c r="G65" s="10">
        <v>28.0</v>
      </c>
      <c r="H65" s="7">
        <v>15.0</v>
      </c>
      <c r="I65" s="7">
        <v>125.0</v>
      </c>
      <c r="J65" s="7">
        <v>1.0</v>
      </c>
      <c r="K65" s="7">
        <v>0.0</v>
      </c>
      <c r="L65" s="11">
        <v>0.0</v>
      </c>
      <c r="M65" s="10">
        <v>3.0</v>
      </c>
      <c r="N65" s="7">
        <v>14.0</v>
      </c>
      <c r="O65" s="7">
        <v>0.0</v>
      </c>
      <c r="P65" s="11">
        <v>0.0</v>
      </c>
      <c r="Q65" s="10">
        <v>0.0</v>
      </c>
      <c r="R65" s="7">
        <v>0.0</v>
      </c>
      <c r="S65" s="7">
        <v>0.0</v>
      </c>
      <c r="T65" s="11">
        <v>0.0</v>
      </c>
      <c r="U65" s="10">
        <v>1.0</v>
      </c>
      <c r="V65" s="11">
        <v>0.0</v>
      </c>
    </row>
    <row r="66">
      <c r="A66" s="7" t="str">
        <f t="shared" si="1"/>
        <v>Javonte Williams</v>
      </c>
      <c r="B66" s="7" t="str">
        <f>IFERROR(__xludf.DUMMYFUNCTION("INDEX(IFNA(REGEXEXTRACT(D66, ""([^ ]+)$"")))"),"DEN")</f>
        <v>DEN</v>
      </c>
      <c r="C66" s="7">
        <f>Pts_PA*G66+Pts_PC*H66+Pts_PY*I66+Pts_PTD*J66+Pts_PI*K66+Pts_P2*L66+Pts_RA*M66+Pts_RY*N66+Pts_RTD*O66+Pts_R2*P66+Pts_Res*Q66+Pts_ReY*R66+Pts_ReTD*S66+Pts_Re2*T66+Pts_FL*U66+Pts_FTD*V66</f>
        <v>13.6</v>
      </c>
      <c r="D66" s="7" t="s">
        <v>227</v>
      </c>
      <c r="E66" s="10" t="s">
        <v>46</v>
      </c>
      <c r="F66" s="9">
        <v>11.0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13.0</v>
      </c>
      <c r="N66" s="7">
        <v>61.0</v>
      </c>
      <c r="O66" s="7">
        <v>0.0</v>
      </c>
      <c r="P66" s="11">
        <v>0.0</v>
      </c>
      <c r="Q66" s="10">
        <v>5.0</v>
      </c>
      <c r="R66" s="7">
        <v>50.0</v>
      </c>
      <c r="S66" s="7">
        <v>0.0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Ameer Abdullah</v>
      </c>
      <c r="B67" s="7" t="str">
        <f>IFERROR(__xludf.DUMMYFUNCTION("INDEX(IFNA(REGEXEXTRACT(D67, ""([^ ]+)$"")))"),"LV")</f>
        <v>LV</v>
      </c>
      <c r="C67" s="7">
        <f>Pts_PA*G67+Pts_PC*H67+Pts_PY*I67+Pts_PTD*J67+Pts_PI*K67+Pts_P2*L67+Pts_RA*M67+Pts_RY*N67+Pts_RTD*O67+Pts_R2*P67+Pts_Res*Q67+Pts_ReY*R67+Pts_ReTD*S67+Pts_Re2*T67+Pts_FL*U67+Pts_FTD*V67</f>
        <v>12.6</v>
      </c>
      <c r="D67" s="7" t="s">
        <v>398</v>
      </c>
      <c r="E67" s="10" t="s">
        <v>356</v>
      </c>
      <c r="F67" s="9">
        <v>10.0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5.0</v>
      </c>
      <c r="N67" s="7">
        <v>42.0</v>
      </c>
      <c r="O67" s="7">
        <v>1.0</v>
      </c>
      <c r="P67" s="11">
        <v>0.0</v>
      </c>
      <c r="Q67" s="10">
        <v>3.0</v>
      </c>
      <c r="R67" s="7">
        <v>9.0</v>
      </c>
      <c r="S67" s="7">
        <v>0.0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Cam Akers</v>
      </c>
      <c r="B68" s="7" t="str">
        <f>IFERROR(__xludf.DUMMYFUNCTION("INDEX(IFNA(REGEXEXTRACT(D68, ""([^ ]+)$"")))"),"MIN")</f>
        <v>MIN</v>
      </c>
      <c r="C68" s="7">
        <f>Pts_PA*G68+Pts_PC*H68+Pts_PY*I68+Pts_PTD*J68+Pts_PI*K68+Pts_P2*L68+Pts_RA*M68+Pts_RY*N68+Pts_RTD*O68+Pts_R2*P68+Pts_Res*Q68+Pts_ReY*R68+Pts_ReTD*S68+Pts_Re2*T68+Pts_FL*U68+Pts_FTD*V68</f>
        <v>11.7</v>
      </c>
      <c r="D68" s="7" t="s">
        <v>372</v>
      </c>
      <c r="E68" s="10" t="s">
        <v>362</v>
      </c>
      <c r="F68" s="9">
        <v>10.0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9.0</v>
      </c>
      <c r="N68" s="7">
        <v>42.0</v>
      </c>
      <c r="O68" s="7">
        <v>1.0</v>
      </c>
      <c r="P68" s="11">
        <v>0.0</v>
      </c>
      <c r="Q68" s="10">
        <v>2.0</v>
      </c>
      <c r="R68" s="7">
        <v>5.0</v>
      </c>
      <c r="S68" s="7">
        <v>0.0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Keon Coleman</v>
      </c>
      <c r="B69" s="7" t="str">
        <f>IFERROR(__xludf.DUMMYFUNCTION("INDEX(IFNA(REGEXEXTRACT(D69, ""([^ ]+)$"")))"),"BUF")</f>
        <v>BUF</v>
      </c>
      <c r="C69" s="7">
        <f>Pts_PA*G69+Pts_PC*H69+Pts_PY*I69+Pts_PTD*J69+Pts_PI*K69+Pts_P2*L69+Pts_RA*M69+Pts_RY*N69+Pts_RTD*O69+Pts_R2*P69+Pts_Res*Q69+Pts_ReY*R69+Pts_ReTD*S69+Pts_Re2*T69+Pts_FL*U69+Pts_FTD*V69</f>
        <v>11.4</v>
      </c>
      <c r="D69" s="7" t="s">
        <v>163</v>
      </c>
      <c r="E69" s="10" t="s">
        <v>362</v>
      </c>
      <c r="F69" s="9">
        <v>10.0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0.0</v>
      </c>
      <c r="N69" s="7">
        <v>0.0</v>
      </c>
      <c r="O69" s="7">
        <v>0.0</v>
      </c>
      <c r="P69" s="11">
        <v>0.0</v>
      </c>
      <c r="Q69" s="10">
        <v>1.0</v>
      </c>
      <c r="R69" s="7">
        <v>49.0</v>
      </c>
      <c r="S69" s="7">
        <v>1.0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Terry McLaurin</v>
      </c>
      <c r="B70" s="7" t="str">
        <f>IFERROR(__xludf.DUMMYFUNCTION("INDEX(IFNA(REGEXEXTRACT(D70, ""([^ ]+)$"")))"),"WAS")</f>
        <v>WAS</v>
      </c>
      <c r="C70" s="7">
        <f>Pts_PA*G70+Pts_PC*H70+Pts_PY*I70+Pts_PTD*J70+Pts_PI*K70+Pts_P2*L70+Pts_RA*M70+Pts_RY*N70+Pts_RTD*O70+Pts_R2*P70+Pts_Res*Q70+Pts_ReY*R70+Pts_ReTD*S70+Pts_Re2*T70+Pts_FL*U70+Pts_FTD*V70</f>
        <v>11.4</v>
      </c>
      <c r="D70" s="7" t="s">
        <v>255</v>
      </c>
      <c r="E70" s="10" t="s">
        <v>357</v>
      </c>
      <c r="F70" s="9">
        <v>10.0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1.0</v>
      </c>
      <c r="N70" s="7">
        <v>2.0</v>
      </c>
      <c r="O70" s="7">
        <v>0.0</v>
      </c>
      <c r="P70" s="11">
        <v>0.0</v>
      </c>
      <c r="Q70" s="10">
        <v>4.0</v>
      </c>
      <c r="R70" s="7">
        <v>112.0</v>
      </c>
      <c r="S70" s="7">
        <v>0.0</v>
      </c>
      <c r="T70" s="11">
        <v>0.0</v>
      </c>
      <c r="U70" s="10">
        <v>1.0</v>
      </c>
      <c r="V70" s="11">
        <v>0.0</v>
      </c>
    </row>
    <row r="71">
      <c r="A71" s="7" t="str">
        <f t="shared" si="1"/>
        <v>Jeremy McNichols</v>
      </c>
      <c r="B71" s="7" t="str">
        <f>IFERROR(__xludf.DUMMYFUNCTION("INDEX(IFNA(REGEXEXTRACT(D71, ""([^ ]+)$"")))"),"WAS")</f>
        <v>WAS</v>
      </c>
      <c r="C71" s="7">
        <f>Pts_PA*G71+Pts_PC*H71+Pts_PY*I71+Pts_PTD*J71+Pts_PI*K71+Pts_P2*L71+Pts_RA*M71+Pts_RY*N71+Pts_RTD*O71+Pts_R2*P71+Pts_Res*Q71+Pts_ReY*R71+Pts_ReTD*S71+Pts_Re2*T71+Pts_FL*U71+Pts_FTD*V71</f>
        <v>10.4</v>
      </c>
      <c r="D71" s="7" t="s">
        <v>458</v>
      </c>
      <c r="E71" s="10" t="s">
        <v>357</v>
      </c>
      <c r="F71" s="9">
        <v>10.0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7.0</v>
      </c>
      <c r="N71" s="7">
        <v>44.0</v>
      </c>
      <c r="O71" s="7">
        <v>1.0</v>
      </c>
      <c r="P71" s="11">
        <v>0.0</v>
      </c>
      <c r="Q71" s="10">
        <v>0.0</v>
      </c>
      <c r="R71" s="7">
        <v>0.0</v>
      </c>
      <c r="S71" s="7">
        <v>0.0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Mo Alie-Cox</v>
      </c>
      <c r="B72" s="7" t="str">
        <f>IFERROR(__xludf.DUMMYFUNCTION("INDEX(IFNA(REGEXEXTRACT(D72, ""([^ ]+)$"")))"),"IND")</f>
        <v>IND</v>
      </c>
      <c r="C72" s="7">
        <f>Pts_PA*G72+Pts_PC*H72+Pts_PY*I72+Pts_PTD*J72+Pts_PI*K72+Pts_P2*L72+Pts_RA*M72+Pts_RY*N72+Pts_RTD*O72+Pts_R2*P72+Pts_Res*Q72+Pts_ReY*R72+Pts_ReTD*S72+Pts_Re2*T72+Pts_FL*U72+Pts_FTD*V72</f>
        <v>10.7</v>
      </c>
      <c r="D72" s="7" t="s">
        <v>373</v>
      </c>
      <c r="E72" s="10" t="s">
        <v>351</v>
      </c>
      <c r="F72" s="9">
        <v>9.0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0.0</v>
      </c>
      <c r="N72" s="7">
        <v>0.0</v>
      </c>
      <c r="O72" s="7">
        <v>0.0</v>
      </c>
      <c r="P72" s="11">
        <v>0.0</v>
      </c>
      <c r="Q72" s="10">
        <v>2.0</v>
      </c>
      <c r="R72" s="7">
        <v>37.0</v>
      </c>
      <c r="S72" s="7">
        <v>1.0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Austin Ekeler</v>
      </c>
      <c r="B73" s="7" t="str">
        <f>IFERROR(__xludf.DUMMYFUNCTION("INDEX(IFNA(REGEXEXTRACT(D73, ""([^ ]+)$"")))"),"WAS")</f>
        <v>WAS</v>
      </c>
      <c r="C73" s="7">
        <f>Pts_PA*G73+Pts_PC*H73+Pts_PY*I73+Pts_PTD*J73+Pts_PI*K73+Pts_P2*L73+Pts_RA*M73+Pts_RY*N73+Pts_RTD*O73+Pts_R2*P73+Pts_Res*Q73+Pts_ReY*R73+Pts_ReTD*S73+Pts_Re2*T73+Pts_FL*U73+Pts_FTD*V73</f>
        <v>10.7</v>
      </c>
      <c r="D73" s="7" t="s">
        <v>151</v>
      </c>
      <c r="E73" s="10" t="s">
        <v>357</v>
      </c>
      <c r="F73" s="9">
        <v>9.0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6.0</v>
      </c>
      <c r="N73" s="7">
        <v>67.0</v>
      </c>
      <c r="O73" s="7">
        <v>0.0</v>
      </c>
      <c r="P73" s="11">
        <v>0.0</v>
      </c>
      <c r="Q73" s="10">
        <v>2.0</v>
      </c>
      <c r="R73" s="7">
        <v>30.0</v>
      </c>
      <c r="S73" s="7">
        <v>0.0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Justin Jefferson</v>
      </c>
      <c r="B74" s="7" t="str">
        <f>IFERROR(__xludf.DUMMYFUNCTION("INDEX(IFNA(REGEXEXTRACT(D74, ""([^ ]+)$"")))"),"MIN")</f>
        <v>MIN</v>
      </c>
      <c r="C74" s="7">
        <f>Pts_PA*G74+Pts_PC*H74+Pts_PY*I74+Pts_PTD*J74+Pts_PI*K74+Pts_P2*L74+Pts_RA*M74+Pts_RY*N74+Pts_RTD*O74+Pts_R2*P74+Pts_Res*Q74+Pts_ReY*R74+Pts_ReTD*S74+Pts_Re2*T74+Pts_FL*U74+Pts_FTD*V74</f>
        <v>12.2</v>
      </c>
      <c r="D74" s="7" t="s">
        <v>98</v>
      </c>
      <c r="E74" s="10" t="s">
        <v>42</v>
      </c>
      <c r="F74" s="9">
        <v>9.0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0.0</v>
      </c>
      <c r="N74" s="7">
        <v>0.0</v>
      </c>
      <c r="O74" s="7">
        <v>0.0</v>
      </c>
      <c r="P74" s="11">
        <v>0.0</v>
      </c>
      <c r="Q74" s="10">
        <v>6.0</v>
      </c>
      <c r="R74" s="7">
        <v>92.0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Allen Lazard</v>
      </c>
      <c r="B75" s="7" t="str">
        <f>IFERROR(__xludf.DUMMYFUNCTION("INDEX(IFNA(REGEXEXTRACT(D75, ""([^ ]+)$"")))"),"NYJ")</f>
        <v>NYJ</v>
      </c>
      <c r="C75" s="7">
        <f>Pts_PA*G75+Pts_PC*H75+Pts_PY*I75+Pts_PTD*J75+Pts_PI*K75+Pts_P2*L75+Pts_RA*M75+Pts_RY*N75+Pts_RTD*O75+Pts_R2*P75+Pts_Res*Q75+Pts_ReY*R75+Pts_ReTD*S75+Pts_Re2*T75+Pts_FL*U75+Pts_FTD*V75</f>
        <v>11.4</v>
      </c>
      <c r="D75" s="7" t="s">
        <v>38</v>
      </c>
      <c r="E75" s="10" t="s">
        <v>349</v>
      </c>
      <c r="F75" s="9">
        <v>9.0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4.0</v>
      </c>
      <c r="R75" s="7">
        <v>34.0</v>
      </c>
      <c r="S75" s="7">
        <v>1.0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Gardner Minshew</v>
      </c>
      <c r="B76" s="7" t="str">
        <f>IFERROR(__xludf.DUMMYFUNCTION("INDEX(IFNA(REGEXEXTRACT(D76, ""([^ ]+)$"")))"),"LV")</f>
        <v>LV</v>
      </c>
      <c r="C76" s="7">
        <f>Pts_PA*G76+Pts_PC*H76+Pts_PY*I76+Pts_PTD*J76+Pts_PI*K76+Pts_P2*L76+Pts_RA*M76+Pts_RY*N76+Pts_RTD*O76+Pts_R2*P76+Pts_Res*Q76+Pts_ReY*R76+Pts_ReTD*S76+Pts_Re2*T76+Pts_FL*U76+Pts_FTD*V76</f>
        <v>7.68</v>
      </c>
      <c r="D76" s="7" t="s">
        <v>81</v>
      </c>
      <c r="E76" s="10" t="s">
        <v>356</v>
      </c>
      <c r="F76" s="9">
        <v>9.0</v>
      </c>
      <c r="G76" s="10">
        <v>17.0</v>
      </c>
      <c r="H76" s="7">
        <v>12.0</v>
      </c>
      <c r="I76" s="7">
        <v>137.0</v>
      </c>
      <c r="J76" s="7">
        <v>1.0</v>
      </c>
      <c r="K76" s="7">
        <v>2.0</v>
      </c>
      <c r="L76" s="11">
        <v>0.0</v>
      </c>
      <c r="M76" s="10">
        <v>2.0</v>
      </c>
      <c r="N76" s="7">
        <v>22.0</v>
      </c>
      <c r="O76" s="7">
        <v>0.0</v>
      </c>
      <c r="P76" s="11">
        <v>0.0</v>
      </c>
      <c r="Q76" s="10">
        <v>0.0</v>
      </c>
      <c r="R76" s="7">
        <v>0.0</v>
      </c>
      <c r="S76" s="7">
        <v>0.0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Raheem Mostert</v>
      </c>
      <c r="B77" s="7" t="str">
        <f>IFERROR(__xludf.DUMMYFUNCTION("INDEX(IFNA(REGEXEXTRACT(D77, ""([^ ]+)$"")))"),"MIA")</f>
        <v>MIA</v>
      </c>
      <c r="C77" s="7">
        <f>Pts_PA*G77+Pts_PC*H77+Pts_PY*I77+Pts_PTD*J77+Pts_PI*K77+Pts_P2*L77+Pts_RA*M77+Pts_RY*N77+Pts_RTD*O77+Pts_R2*P77+Pts_Res*Q77+Pts_ReY*R77+Pts_ReTD*S77+Pts_Re2*T77+Pts_FL*U77+Pts_FTD*V77</f>
        <v>10.8</v>
      </c>
      <c r="D77" s="7" t="s">
        <v>259</v>
      </c>
      <c r="E77" s="10" t="s">
        <v>346</v>
      </c>
      <c r="F77" s="9">
        <v>9.0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19.0</v>
      </c>
      <c r="N77" s="7">
        <v>80.0</v>
      </c>
      <c r="O77" s="7">
        <v>0.0</v>
      </c>
      <c r="P77" s="11">
        <v>0.0</v>
      </c>
      <c r="Q77" s="10">
        <v>2.0</v>
      </c>
      <c r="R77" s="7">
        <v>18.0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Michael Pittman</v>
      </c>
      <c r="B78" s="7" t="str">
        <f>IFERROR(__xludf.DUMMYFUNCTION("INDEX(IFNA(REGEXEXTRACT(D78, ""([^ ]+)$"")))"),"IND")</f>
        <v>IND</v>
      </c>
      <c r="C78" s="7">
        <f>Pts_PA*G78+Pts_PC*H78+Pts_PY*I78+Pts_PTD*J78+Pts_PI*K78+Pts_P2*L78+Pts_RA*M78+Pts_RY*N78+Pts_RTD*O78+Pts_R2*P78+Pts_Res*Q78+Pts_ReY*R78+Pts_ReTD*S78+Pts_Re2*T78+Pts_FL*U78+Pts_FTD*V78</f>
        <v>12.2</v>
      </c>
      <c r="D78" s="7" t="s">
        <v>200</v>
      </c>
      <c r="E78" s="10" t="s">
        <v>351</v>
      </c>
      <c r="F78" s="9">
        <v>9.0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0.0</v>
      </c>
      <c r="N78" s="7">
        <v>0.0</v>
      </c>
      <c r="O78" s="7">
        <v>0.0</v>
      </c>
      <c r="P78" s="11">
        <v>0.0</v>
      </c>
      <c r="Q78" s="10">
        <v>5.0</v>
      </c>
      <c r="R78" s="7">
        <v>37.0</v>
      </c>
      <c r="S78" s="7">
        <v>1.0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Wan'Dale Robinson</v>
      </c>
      <c r="B79" s="7" t="str">
        <f>IFERROR(__xludf.DUMMYFUNCTION("INDEX(IFNA(REGEXEXTRACT(D79, ""([^ ]+)$"")))"),"NYG")</f>
        <v>NYG</v>
      </c>
      <c r="C79" s="7">
        <f>Pts_PA*G79+Pts_PC*H79+Pts_PY*I79+Pts_PTD*J79+Pts_PI*K79+Pts_P2*L79+Pts_RA*M79+Pts_RY*N79+Pts_RTD*O79+Pts_R2*P79+Pts_Res*Q79+Pts_ReY*R79+Pts_ReTD*S79+Pts_Re2*T79+Pts_FL*U79+Pts_FTD*V79</f>
        <v>13</v>
      </c>
      <c r="D79" s="7" t="s">
        <v>169</v>
      </c>
      <c r="E79" s="10" t="s">
        <v>112</v>
      </c>
      <c r="F79" s="9">
        <v>9.0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1.0</v>
      </c>
      <c r="N79" s="7">
        <v>4.0</v>
      </c>
      <c r="O79" s="7">
        <v>0.0</v>
      </c>
      <c r="P79" s="11">
        <v>0.0</v>
      </c>
      <c r="Q79" s="10">
        <v>6.0</v>
      </c>
      <c r="R79" s="7">
        <v>36.0</v>
      </c>
      <c r="S79" s="7">
        <v>1.0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Jaxon Smith-Njigba</v>
      </c>
      <c r="B80" s="7" t="str">
        <f>IFERROR(__xludf.DUMMYFUNCTION("INDEX(IFNA(REGEXEXTRACT(D80, ""([^ ]+)$"")))"),"SEA")</f>
        <v>SEA</v>
      </c>
      <c r="C80" s="7">
        <f>Pts_PA*G80+Pts_PC*H80+Pts_PY*I80+Pts_PTD*J80+Pts_PI*K80+Pts_P2*L80+Pts_RA*M80+Pts_RY*N80+Pts_RTD*O80+Pts_R2*P80+Pts_Res*Q80+Pts_ReY*R80+Pts_ReTD*S80+Pts_Re2*T80+Pts_FL*U80+Pts_FTD*V80</f>
        <v>11.1</v>
      </c>
      <c r="D80" s="7" t="s">
        <v>272</v>
      </c>
      <c r="E80" s="10" t="s">
        <v>354</v>
      </c>
      <c r="F80" s="9">
        <v>9.0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0.0</v>
      </c>
      <c r="N80" s="7">
        <v>0.0</v>
      </c>
      <c r="O80" s="7">
        <v>0.0</v>
      </c>
      <c r="P80" s="11">
        <v>0.0</v>
      </c>
      <c r="Q80" s="10">
        <v>4.0</v>
      </c>
      <c r="R80" s="7">
        <v>31.0</v>
      </c>
      <c r="S80" s="7">
        <v>1.0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Jordan Akins</v>
      </c>
      <c r="B81" s="7" t="str">
        <f>IFERROR(__xludf.DUMMYFUNCTION("INDEX(IFNA(REGEXEXTRACT(D81, ""([^ ]+)$"")))"),"CLE")</f>
        <v>CLE</v>
      </c>
      <c r="C81" s="7">
        <f>Pts_PA*G81+Pts_PC*H81+Pts_PY*I81+Pts_PTD*J81+Pts_PI*K81+Pts_P2*L81+Pts_RA*M81+Pts_RY*N81+Pts_RTD*O81+Pts_R2*P81+Pts_Res*Q81+Pts_ReY*R81+Pts_ReTD*S81+Pts_Re2*T81+Pts_FL*U81+Pts_FTD*V81</f>
        <v>9.7</v>
      </c>
      <c r="D81" s="7" t="s">
        <v>207</v>
      </c>
      <c r="E81" s="10" t="s">
        <v>341</v>
      </c>
      <c r="F81" s="9">
        <v>8.0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3.0</v>
      </c>
      <c r="R81" s="7">
        <v>22.0</v>
      </c>
      <c r="S81" s="7">
        <v>1.0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Stefon Diggs</v>
      </c>
      <c r="B82" s="7" t="str">
        <f>IFERROR(__xludf.DUMMYFUNCTION("INDEX(IFNA(REGEXEXTRACT(D82, ""([^ ]+)$"")))"),"HOU")</f>
        <v>HOU</v>
      </c>
      <c r="C82" s="7">
        <f>Pts_PA*G82+Pts_PC*H82+Pts_PY*I82+Pts_PTD*J82+Pts_PI*K82+Pts_P2*L82+Pts_RA*M82+Pts_RY*N82+Pts_RTD*O82+Pts_R2*P82+Pts_Res*Q82+Pts_ReY*R82+Pts_ReTD*S82+Pts_Re2*T82+Pts_FL*U82+Pts_FTD*V82</f>
        <v>11.2</v>
      </c>
      <c r="D82" s="7" t="s">
        <v>72</v>
      </c>
      <c r="E82" s="10" t="s">
        <v>342</v>
      </c>
      <c r="F82" s="9">
        <v>8.0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0.0</v>
      </c>
      <c r="N82" s="7">
        <v>0.0</v>
      </c>
      <c r="O82" s="7">
        <v>0.0</v>
      </c>
      <c r="P82" s="11">
        <v>0.0</v>
      </c>
      <c r="Q82" s="10">
        <v>6.0</v>
      </c>
      <c r="R82" s="7">
        <v>82.0</v>
      </c>
      <c r="S82" s="7">
        <v>0.0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Connor Heyward</v>
      </c>
      <c r="B83" s="7" t="str">
        <f>IFERROR(__xludf.DUMMYFUNCTION("INDEX(IFNA(REGEXEXTRACT(D83, ""([^ ]+)$"")))"),"PIT")</f>
        <v>PIT</v>
      </c>
      <c r="C83" s="7">
        <f>Pts_PA*G83+Pts_PC*H83+Pts_PY*I83+Pts_PTD*J83+Pts_PI*K83+Pts_P2*L83+Pts_RA*M83+Pts_RY*N83+Pts_RTD*O83+Pts_R2*P83+Pts_Res*Q83+Pts_ReY*R83+Pts_ReTD*S83+Pts_Re2*T83+Pts_FL*U83+Pts_FTD*V83</f>
        <v>9.3</v>
      </c>
      <c r="D83" s="7" t="s">
        <v>457</v>
      </c>
      <c r="E83" s="10" t="s">
        <v>89</v>
      </c>
      <c r="F83" s="9">
        <v>8.0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0.0</v>
      </c>
      <c r="N83" s="7">
        <v>0.0</v>
      </c>
      <c r="O83" s="7">
        <v>0.0</v>
      </c>
      <c r="P83" s="11">
        <v>0.0</v>
      </c>
      <c r="Q83" s="10">
        <v>2.0</v>
      </c>
      <c r="R83" s="7">
        <v>23.0</v>
      </c>
      <c r="S83" s="7">
        <v>1.0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Christian Kirk</v>
      </c>
      <c r="B84" s="7" t="str">
        <f>IFERROR(__xludf.DUMMYFUNCTION("INDEX(IFNA(REGEXEXTRACT(D84, ""([^ ]+)$"")))"),"JAX")</f>
        <v>JAX</v>
      </c>
      <c r="C84" s="7">
        <f>Pts_PA*G84+Pts_PC*H84+Pts_PY*I84+Pts_PTD*J84+Pts_PI*K84+Pts_P2*L84+Pts_RA*M84+Pts_RY*N84+Pts_RTD*O84+Pts_R2*P84+Pts_Res*Q84+Pts_ReY*R84+Pts_ReTD*S84+Pts_Re2*T84+Pts_FL*U84+Pts_FTD*V84</f>
        <v>10.8</v>
      </c>
      <c r="D84" s="7" t="s">
        <v>194</v>
      </c>
      <c r="E84" s="10" t="s">
        <v>352</v>
      </c>
      <c r="F84" s="9">
        <v>8.0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0.0</v>
      </c>
      <c r="N84" s="7">
        <v>0.0</v>
      </c>
      <c r="O84" s="7">
        <v>0.0</v>
      </c>
      <c r="P84" s="11">
        <v>0.0</v>
      </c>
      <c r="Q84" s="10">
        <v>4.0</v>
      </c>
      <c r="R84" s="7">
        <v>88.0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Jaleel McLaughlin</v>
      </c>
      <c r="B85" s="7" t="str">
        <f>IFERROR(__xludf.DUMMYFUNCTION("INDEX(IFNA(REGEXEXTRACT(D85, ""([^ ]+)$"")))"),"DEN")</f>
        <v>DEN</v>
      </c>
      <c r="C85" s="7">
        <f>Pts_PA*G85+Pts_PC*H85+Pts_PY*I85+Pts_PTD*J85+Pts_PI*K85+Pts_P2*L85+Pts_RA*M85+Pts_RY*N85+Pts_RTD*O85+Pts_R2*P85+Pts_Res*Q85+Pts_ReY*R85+Pts_ReTD*S85+Pts_Re2*T85+Pts_FL*U85+Pts_FTD*V85</f>
        <v>10</v>
      </c>
      <c r="D85" s="7" t="s">
        <v>254</v>
      </c>
      <c r="E85" s="10" t="s">
        <v>46</v>
      </c>
      <c r="F85" s="9">
        <v>8.0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6.0</v>
      </c>
      <c r="N85" s="7">
        <v>22.0</v>
      </c>
      <c r="O85" s="7">
        <v>0.0</v>
      </c>
      <c r="P85" s="11">
        <v>0.0</v>
      </c>
      <c r="Q85" s="10">
        <v>3.0</v>
      </c>
      <c r="R85" s="7">
        <v>3.0</v>
      </c>
      <c r="S85" s="7">
        <v>1.0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Dare Ogunbowale</v>
      </c>
      <c r="B86" s="7" t="str">
        <f>IFERROR(__xludf.DUMMYFUNCTION("INDEX(IFNA(REGEXEXTRACT(D86, ""([^ ]+)$"")))"),"HOU")</f>
        <v>HOU</v>
      </c>
      <c r="C86" s="7">
        <f>Pts_PA*G86+Pts_PC*H86+Pts_PY*I86+Pts_PTD*J86+Pts_PI*K86+Pts_P2*L86+Pts_RA*M86+Pts_RY*N86+Pts_RTD*O86+Pts_R2*P86+Pts_Res*Q86+Pts_ReY*R86+Pts_ReTD*S86+Pts_Re2*T86+Pts_FL*U86+Pts_FTD*V86</f>
        <v>11.7</v>
      </c>
      <c r="D86" s="7" t="s">
        <v>316</v>
      </c>
      <c r="E86" s="10" t="s">
        <v>342</v>
      </c>
      <c r="F86" s="9">
        <v>8.0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15.0</v>
      </c>
      <c r="N86" s="7">
        <v>30.0</v>
      </c>
      <c r="O86" s="7">
        <v>0.0</v>
      </c>
      <c r="P86" s="11">
        <v>0.0</v>
      </c>
      <c r="Q86" s="10">
        <v>6.0</v>
      </c>
      <c r="R86" s="7">
        <v>57.0</v>
      </c>
      <c r="S86" s="7">
        <v>0.0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Kyle Pitts</v>
      </c>
      <c r="B87" s="7" t="str">
        <f>IFERROR(__xludf.DUMMYFUNCTION("INDEX(IFNA(REGEXEXTRACT(D87, ""([^ ]+)$"")))"),"ATL")</f>
        <v>ATL</v>
      </c>
      <c r="C87" s="7">
        <f>Pts_PA*G87+Pts_PC*H87+Pts_PY*I87+Pts_PTD*J87+Pts_PI*K87+Pts_P2*L87+Pts_RA*M87+Pts_RY*N87+Pts_RTD*O87+Pts_R2*P87+Pts_Res*Q87+Pts_ReY*R87+Pts_ReTD*S87+Pts_Re2*T87+Pts_FL*U87+Pts_FTD*V87</f>
        <v>12.3</v>
      </c>
      <c r="D87" s="7" t="s">
        <v>137</v>
      </c>
      <c r="E87" s="10" t="s">
        <v>358</v>
      </c>
      <c r="F87" s="9">
        <v>8.0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0.0</v>
      </c>
      <c r="N87" s="7">
        <v>0.0</v>
      </c>
      <c r="O87" s="7">
        <v>0.0</v>
      </c>
      <c r="P87" s="11">
        <v>0.0</v>
      </c>
      <c r="Q87" s="10">
        <v>7.0</v>
      </c>
      <c r="R87" s="7">
        <v>88.0</v>
      </c>
      <c r="S87" s="7">
        <v>0.0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Jayden Reed</v>
      </c>
      <c r="B88" s="7" t="str">
        <f>IFERROR(__xludf.DUMMYFUNCTION("INDEX(IFNA(REGEXEXTRACT(D88, ""([^ ]+)$"")))"),"GB")</f>
        <v>GB</v>
      </c>
      <c r="C88" s="7">
        <f>Pts_PA*G88+Pts_PC*H88+Pts_PY*I88+Pts_PTD*J88+Pts_PI*K88+Pts_P2*L88+Pts_RA*M88+Pts_RY*N88+Pts_RTD*O88+Pts_R2*P88+Pts_Res*Q88+Pts_ReY*R88+Pts_ReTD*S88+Pts_Re2*T88+Pts_FL*U88+Pts_FTD*V88</f>
        <v>11.7</v>
      </c>
      <c r="D88" s="7" t="s">
        <v>26</v>
      </c>
      <c r="E88" s="10" t="s">
        <v>419</v>
      </c>
      <c r="F88" s="9">
        <v>8.0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2.0</v>
      </c>
      <c r="N88" s="7">
        <v>19.0</v>
      </c>
      <c r="O88" s="7">
        <v>0.0</v>
      </c>
      <c r="P88" s="11">
        <v>0.0</v>
      </c>
      <c r="Q88" s="10">
        <v>4.0</v>
      </c>
      <c r="R88" s="7">
        <v>78.0</v>
      </c>
      <c r="S88" s="7">
        <v>0.0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Demarcus Robinson</v>
      </c>
      <c r="B89" s="7" t="str">
        <f>IFERROR(__xludf.DUMMYFUNCTION("INDEX(IFNA(REGEXEXTRACT(D89, ""([^ ]+)$"")))"),"LA")</f>
        <v>LA</v>
      </c>
      <c r="C89" s="7">
        <f>Pts_PA*G89+Pts_PC*H89+Pts_PY*I89+Pts_PTD*J89+Pts_PI*K89+Pts_P2*L89+Pts_RA*M89+Pts_RY*N89+Pts_RTD*O89+Pts_R2*P89+Pts_Res*Q89+Pts_ReY*R89+Pts_ReTD*S89+Pts_Re2*T89+Pts_FL*U89+Pts_FTD*V89</f>
        <v>10.3</v>
      </c>
      <c r="D89" s="7" t="s">
        <v>181</v>
      </c>
      <c r="E89" s="10" t="s">
        <v>23</v>
      </c>
      <c r="F89" s="9">
        <v>8.0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0.0</v>
      </c>
      <c r="N89" s="7">
        <v>0.0</v>
      </c>
      <c r="O89" s="7">
        <v>0.0</v>
      </c>
      <c r="P89" s="11">
        <v>0.0</v>
      </c>
      <c r="Q89" s="10">
        <v>3.0</v>
      </c>
      <c r="R89" s="7">
        <v>28.0</v>
      </c>
      <c r="S89" s="7">
        <v>1.0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Brenton Strange</v>
      </c>
      <c r="B90" s="7" t="str">
        <f>IFERROR(__xludf.DUMMYFUNCTION("INDEX(IFNA(REGEXEXTRACT(D90, ""([^ ]+)$"")))"),"JAX")</f>
        <v>JAX</v>
      </c>
      <c r="C90" s="7">
        <f>Pts_PA*G90+Pts_PC*H90+Pts_PY*I90+Pts_PTD*J90+Pts_PI*K90+Pts_P2*L90+Pts_RA*M90+Pts_RY*N90+Pts_RTD*O90+Pts_R2*P90+Pts_Res*Q90+Pts_ReY*R90+Pts_ReTD*S90+Pts_Re2*T90+Pts_FL*U90+Pts_FTD*V90</f>
        <v>10.4</v>
      </c>
      <c r="D90" s="7" t="s">
        <v>363</v>
      </c>
      <c r="E90" s="10" t="s">
        <v>352</v>
      </c>
      <c r="F90" s="9">
        <v>8.0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0.0</v>
      </c>
      <c r="N90" s="7">
        <v>0.0</v>
      </c>
      <c r="O90" s="7">
        <v>0.0</v>
      </c>
      <c r="P90" s="11">
        <v>0.0</v>
      </c>
      <c r="Q90" s="10">
        <v>4.0</v>
      </c>
      <c r="R90" s="7">
        <v>24.0</v>
      </c>
      <c r="S90" s="7">
        <v>1.0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Jordan Whittington</v>
      </c>
      <c r="B91" s="7" t="str">
        <f>IFERROR(__xludf.DUMMYFUNCTION("INDEX(IFNA(REGEXEXTRACT(D91, ""([^ ]+)$"")))"),"LA")</f>
        <v>LA</v>
      </c>
      <c r="C91" s="7">
        <f>Pts_PA*G91+Pts_PC*H91+Pts_PY*I91+Pts_PTD*J91+Pts_PI*K91+Pts_P2*L91+Pts_RA*M91+Pts_RY*N91+Pts_RTD*O91+Pts_R2*P91+Pts_Res*Q91+Pts_ReY*R91+Pts_ReTD*S91+Pts_Re2*T91+Pts_FL*U91+Pts_FTD*V91</f>
        <v>12.4</v>
      </c>
      <c r="D91" s="7" t="s">
        <v>381</v>
      </c>
      <c r="E91" s="10" t="s">
        <v>23</v>
      </c>
      <c r="F91" s="9">
        <v>8.0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7.0</v>
      </c>
      <c r="R91" s="7">
        <v>89.0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Xavier Worthy</v>
      </c>
      <c r="B92" s="7" t="str">
        <f>IFERROR(__xludf.DUMMYFUNCTION("INDEX(IFNA(REGEXEXTRACT(D92, ""([^ ]+)$"")))"),"KC")</f>
        <v>KC</v>
      </c>
      <c r="C92" s="7">
        <f>Pts_PA*G92+Pts_PC*H92+Pts_PY*I92+Pts_PTD*J92+Pts_PI*K92+Pts_P2*L92+Pts_RA*M92+Pts_RY*N92+Pts_RTD*O92+Pts_R2*P92+Pts_Res*Q92+Pts_ReY*R92+Pts_ReTD*S92+Pts_Re2*T92+Pts_FL*U92+Pts_FTD*V92</f>
        <v>10.3</v>
      </c>
      <c r="D92" s="7" t="s">
        <v>60</v>
      </c>
      <c r="E92" s="10" t="s">
        <v>350</v>
      </c>
      <c r="F92" s="9">
        <v>8.0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1.0</v>
      </c>
      <c r="N92" s="7">
        <v>3.0</v>
      </c>
      <c r="O92" s="7">
        <v>1.0</v>
      </c>
      <c r="P92" s="11">
        <v>0.0</v>
      </c>
      <c r="Q92" s="10">
        <v>3.0</v>
      </c>
      <c r="R92" s="7">
        <v>25.0</v>
      </c>
      <c r="S92" s="7">
        <v>0.0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Jaylen Wright</v>
      </c>
      <c r="B93" s="7" t="str">
        <f>IFERROR(__xludf.DUMMYFUNCTION("INDEX(IFNA(REGEXEXTRACT(D93, ""([^ ]+)$"")))"),"MIA")</f>
        <v>MIA</v>
      </c>
      <c r="C93" s="7">
        <f>Pts_PA*G93+Pts_PC*H93+Pts_PY*I93+Pts_PTD*J93+Pts_PI*K93+Pts_P2*L93+Pts_RA*M93+Pts_RY*N93+Pts_RTD*O93+Pts_R2*P93+Pts_Res*Q93+Pts_ReY*R93+Pts_ReTD*S93+Pts_Re2*T93+Pts_FL*U93+Pts_FTD*V93</f>
        <v>8.6</v>
      </c>
      <c r="D93" s="7" t="s">
        <v>417</v>
      </c>
      <c r="E93" s="10" t="s">
        <v>346</v>
      </c>
      <c r="F93" s="9">
        <v>8.0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13.0</v>
      </c>
      <c r="N93" s="7">
        <v>86.0</v>
      </c>
      <c r="O93" s="7">
        <v>0.0</v>
      </c>
      <c r="P93" s="11">
        <v>0.0</v>
      </c>
      <c r="Q93" s="10">
        <v>0.0</v>
      </c>
      <c r="R93" s="7">
        <v>0.0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Jacoby Brissett</v>
      </c>
      <c r="B94" s="7" t="str">
        <f>IFERROR(__xludf.DUMMYFUNCTION("INDEX(IFNA(REGEXEXTRACT(D94, ""([^ ]+)$"")))"),"NE")</f>
        <v>NE</v>
      </c>
      <c r="C94" s="7">
        <f>Pts_PA*G94+Pts_PC*H94+Pts_PY*I94+Pts_PTD*J94+Pts_PI*K94+Pts_P2*L94+Pts_RA*M94+Pts_RY*N94+Pts_RTD*O94+Pts_R2*P94+Pts_Res*Q94+Pts_ReY*R94+Pts_ReTD*S94+Pts_Re2*T94+Pts_FL*U94+Pts_FTD*V94</f>
        <v>7.4</v>
      </c>
      <c r="D94" s="7" t="s">
        <v>140</v>
      </c>
      <c r="E94" s="10" t="s">
        <v>421</v>
      </c>
      <c r="F94" s="9">
        <v>7.0</v>
      </c>
      <c r="G94" s="10">
        <v>34.0</v>
      </c>
      <c r="H94" s="7">
        <v>18.0</v>
      </c>
      <c r="I94" s="7">
        <v>160.0</v>
      </c>
      <c r="J94" s="7">
        <v>0.0</v>
      </c>
      <c r="K94" s="7">
        <v>0.0</v>
      </c>
      <c r="L94" s="11">
        <v>0.0</v>
      </c>
      <c r="M94" s="10">
        <v>1.0</v>
      </c>
      <c r="N94" s="7">
        <v>10.0</v>
      </c>
      <c r="O94" s="7">
        <v>0.0</v>
      </c>
      <c r="P94" s="11">
        <v>0.0</v>
      </c>
      <c r="Q94" s="10">
        <v>0.0</v>
      </c>
      <c r="R94" s="7">
        <v>0.0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Jake Ferguson</v>
      </c>
      <c r="B95" s="7" t="str">
        <f>IFERROR(__xludf.DUMMYFUNCTION("INDEX(IFNA(REGEXEXTRACT(D95, ""([^ ]+)$"")))"),"DAL")</f>
        <v>DAL</v>
      </c>
      <c r="C95" s="7">
        <f>Pts_PA*G95+Pts_PC*H95+Pts_PY*I95+Pts_PTD*J95+Pts_PI*K95+Pts_P2*L95+Pts_RA*M95+Pts_RY*N95+Pts_RTD*O95+Pts_R2*P95+Pts_Res*Q95+Pts_ReY*R95+Pts_ReTD*S95+Pts_Re2*T95+Pts_FL*U95+Pts_FTD*V95</f>
        <v>10</v>
      </c>
      <c r="D95" s="7" t="s">
        <v>240</v>
      </c>
      <c r="E95" s="10" t="s">
        <v>425</v>
      </c>
      <c r="F95" s="9">
        <v>7.0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0.0</v>
      </c>
      <c r="N95" s="7">
        <v>0.0</v>
      </c>
      <c r="O95" s="7">
        <v>0.0</v>
      </c>
      <c r="P95" s="11">
        <v>0.0</v>
      </c>
      <c r="Q95" s="10">
        <v>6.0</v>
      </c>
      <c r="R95" s="7">
        <v>70.0</v>
      </c>
      <c r="S95" s="7">
        <v>0.0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Pat Freiermuth</v>
      </c>
      <c r="B96" s="7" t="str">
        <f>IFERROR(__xludf.DUMMYFUNCTION("INDEX(IFNA(REGEXEXTRACT(D96, ""([^ ]+)$"")))"),"PIT")</f>
        <v>PIT</v>
      </c>
      <c r="C96" s="7">
        <f>Pts_PA*G96+Pts_PC*H96+Pts_PY*I96+Pts_PTD*J96+Pts_PI*K96+Pts_P2*L96+Pts_RA*M96+Pts_RY*N96+Pts_RTD*O96+Pts_R2*P96+Pts_Res*Q96+Pts_ReY*R96+Pts_ReTD*S96+Pts_Re2*T96+Pts_FL*U96+Pts_FTD*V96</f>
        <v>7.7</v>
      </c>
      <c r="D96" s="7" t="s">
        <v>216</v>
      </c>
      <c r="E96" s="10" t="s">
        <v>89</v>
      </c>
      <c r="F96" s="9">
        <v>7.0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0.0</v>
      </c>
      <c r="N96" s="7">
        <v>0.0</v>
      </c>
      <c r="O96" s="7">
        <v>0.0</v>
      </c>
      <c r="P96" s="11">
        <v>0.0</v>
      </c>
      <c r="Q96" s="10">
        <v>3.0</v>
      </c>
      <c r="R96" s="7">
        <v>22.0</v>
      </c>
      <c r="S96" s="7">
        <v>1.0</v>
      </c>
      <c r="T96" s="11">
        <v>0.0</v>
      </c>
      <c r="U96" s="10">
        <v>1.0</v>
      </c>
      <c r="V96" s="11">
        <v>0.0</v>
      </c>
    </row>
    <row r="97">
      <c r="A97" s="7" t="str">
        <f t="shared" si="1"/>
        <v>C.J. Ham</v>
      </c>
      <c r="B97" s="7" t="str">
        <f>IFERROR(__xludf.DUMMYFUNCTION("INDEX(IFNA(REGEXEXTRACT(D97, ""([^ ]+)$"")))"),"MIN")</f>
        <v>MIN</v>
      </c>
      <c r="C97" s="7">
        <f>Pts_PA*G97+Pts_PC*H97+Pts_PY*I97+Pts_PTD*J97+Pts_PI*K97+Pts_P2*L97+Pts_RA*M97+Pts_RY*N97+Pts_RTD*O97+Pts_R2*P97+Pts_Res*Q97+Pts_ReY*R97+Pts_ReTD*S97+Pts_Re2*T97+Pts_FL*U97+Pts_FTD*V97</f>
        <v>7</v>
      </c>
      <c r="D97" s="7" t="s">
        <v>298</v>
      </c>
      <c r="E97" s="10" t="s">
        <v>42</v>
      </c>
      <c r="F97" s="9">
        <v>7.0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2.0</v>
      </c>
      <c r="N97" s="7">
        <v>10.0</v>
      </c>
      <c r="O97" s="7">
        <v>1.0</v>
      </c>
      <c r="P97" s="11">
        <v>0.0</v>
      </c>
      <c r="Q97" s="10">
        <v>0.0</v>
      </c>
      <c r="R97" s="7">
        <v>0.0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Najee Harris</v>
      </c>
      <c r="B98" s="7" t="str">
        <f>IFERROR(__xludf.DUMMYFUNCTION("INDEX(IFNA(REGEXEXTRACT(D98, ""([^ ]+)$"")))"),"PIT")</f>
        <v>PIT</v>
      </c>
      <c r="C98" s="7">
        <f>Pts_PA*G98+Pts_PC*H98+Pts_PY*I98+Pts_PTD*J98+Pts_PI*K98+Pts_P2*L98+Pts_RA*M98+Pts_RY*N98+Pts_RTD*O98+Pts_R2*P98+Pts_Res*Q98+Pts_ReY*R98+Pts_ReTD*S98+Pts_Re2*T98+Pts_FL*U98+Pts_FTD*V98</f>
        <v>8.7</v>
      </c>
      <c r="D98" s="7" t="s">
        <v>142</v>
      </c>
      <c r="E98" s="10" t="s">
        <v>89</v>
      </c>
      <c r="F98" s="9">
        <v>7.0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14.0</v>
      </c>
      <c r="N98" s="7">
        <v>42.0</v>
      </c>
      <c r="O98" s="7">
        <v>0.0</v>
      </c>
      <c r="P98" s="11">
        <v>0.0</v>
      </c>
      <c r="Q98" s="10">
        <v>2.0</v>
      </c>
      <c r="R98" s="7">
        <v>35.0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Travis Kelce</v>
      </c>
      <c r="B99" s="7" t="str">
        <f>IFERROR(__xludf.DUMMYFUNCTION("INDEX(IFNA(REGEXEXTRACT(D99, ""([^ ]+)$"")))"),"KC")</f>
        <v>KC</v>
      </c>
      <c r="C99" s="7">
        <f>Pts_PA*G99+Pts_PC*H99+Pts_PY*I99+Pts_PTD*J99+Pts_PI*K99+Pts_P2*L99+Pts_RA*M99+Pts_RY*N99+Pts_RTD*O99+Pts_R2*P99+Pts_Res*Q99+Pts_ReY*R99+Pts_ReTD*S99+Pts_Re2*T99+Pts_FL*U99+Pts_FTD*V99</f>
        <v>11.5</v>
      </c>
      <c r="D99" s="7" t="s">
        <v>193</v>
      </c>
      <c r="E99" s="10" t="s">
        <v>350</v>
      </c>
      <c r="F99" s="9">
        <v>7.0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0.0</v>
      </c>
      <c r="N99" s="7">
        <v>0.0</v>
      </c>
      <c r="O99" s="7">
        <v>0.0</v>
      </c>
      <c r="P99" s="11">
        <v>0.0</v>
      </c>
      <c r="Q99" s="10">
        <v>9.0</v>
      </c>
      <c r="R99" s="7">
        <v>70.0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Tyler Lockett</v>
      </c>
      <c r="B100" s="7" t="str">
        <f>IFERROR(__xludf.DUMMYFUNCTION("INDEX(IFNA(REGEXEXTRACT(D100, ""([^ ]+)$"")))"),"SEA")</f>
        <v>SEA</v>
      </c>
      <c r="C100" s="7">
        <f>Pts_PA*G100+Pts_PC*H100+Pts_PY*I100+Pts_PTD*J100+Pts_PI*K100+Pts_P2*L100+Pts_RA*M100+Pts_RY*N100+Pts_RTD*O100+Pts_R2*P100+Pts_Res*Q100+Pts_ReY*R100+Pts_ReTD*S100+Pts_Re2*T100+Pts_FL*U100+Pts_FTD*V100</f>
        <v>9.5</v>
      </c>
      <c r="D100" s="7" t="s">
        <v>145</v>
      </c>
      <c r="E100" s="10" t="s">
        <v>354</v>
      </c>
      <c r="F100" s="9">
        <v>7.0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0.0</v>
      </c>
      <c r="N100" s="7">
        <v>0.0</v>
      </c>
      <c r="O100" s="7">
        <v>0.0</v>
      </c>
      <c r="P100" s="11">
        <v>0.0</v>
      </c>
      <c r="Q100" s="10">
        <v>4.0</v>
      </c>
      <c r="R100" s="7">
        <v>75.0</v>
      </c>
      <c r="S100" s="7">
        <v>0.0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Jordan Mason</v>
      </c>
      <c r="B101" s="7" t="str">
        <f>IFERROR(__xludf.DUMMYFUNCTION("INDEX(IFNA(REGEXEXTRACT(D101, ""([^ ]+)$"")))"),"SF")</f>
        <v>SF</v>
      </c>
      <c r="C101" s="7">
        <f>Pts_PA*G101+Pts_PC*H101+Pts_PY*I101+Pts_PTD*J101+Pts_PI*K101+Pts_P2*L101+Pts_RA*M101+Pts_RY*N101+Pts_RTD*O101+Pts_R2*P101+Pts_Res*Q101+Pts_ReY*R101+Pts_ReTD*S101+Pts_Re2*T101+Pts_FL*U101+Pts_FTD*V101</f>
        <v>8.3</v>
      </c>
      <c r="D101" s="7" t="s">
        <v>41</v>
      </c>
      <c r="E101" s="10" t="s">
        <v>21</v>
      </c>
      <c r="F101" s="9">
        <v>7.0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14.0</v>
      </c>
      <c r="N101" s="7">
        <v>89.0</v>
      </c>
      <c r="O101" s="7">
        <v>0.0</v>
      </c>
      <c r="P101" s="11">
        <v>0.0</v>
      </c>
      <c r="Q101" s="10">
        <v>1.0</v>
      </c>
      <c r="R101" s="7">
        <v>9.0</v>
      </c>
      <c r="S101" s="7">
        <v>0.0</v>
      </c>
      <c r="T101" s="11">
        <v>0.0</v>
      </c>
      <c r="U101" s="10">
        <v>1.0</v>
      </c>
      <c r="V101" s="11">
        <v>0.0</v>
      </c>
    </row>
    <row r="102">
      <c r="A102" s="7" t="str">
        <f t="shared" si="1"/>
        <v>Alexander Mattison</v>
      </c>
      <c r="B102" s="7" t="str">
        <f>IFERROR(__xludf.DUMMYFUNCTION("INDEX(IFNA(REGEXEXTRACT(D102, ""([^ ]+)$"")))"),"LV")</f>
        <v>LV</v>
      </c>
      <c r="C102" s="7">
        <f>Pts_PA*G102+Pts_PC*H102+Pts_PY*I102+Pts_PTD*J102+Pts_PI*K102+Pts_P2*L102+Pts_RA*M102+Pts_RY*N102+Pts_RTD*O102+Pts_R2*P102+Pts_Res*Q102+Pts_ReY*R102+Pts_ReTD*S102+Pts_Re2*T102+Pts_FL*U102+Pts_FTD*V102</f>
        <v>9.1</v>
      </c>
      <c r="D102" s="7" t="s">
        <v>99</v>
      </c>
      <c r="E102" s="10" t="s">
        <v>356</v>
      </c>
      <c r="F102" s="9">
        <v>7.0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15.0</v>
      </c>
      <c r="N102" s="7">
        <v>38.0</v>
      </c>
      <c r="O102" s="7">
        <v>0.0</v>
      </c>
      <c r="P102" s="11">
        <v>1.0</v>
      </c>
      <c r="Q102" s="10">
        <v>2.0</v>
      </c>
      <c r="R102" s="7">
        <v>23.0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Jakobi Meyers</v>
      </c>
      <c r="B103" s="7" t="str">
        <f>IFERROR(__xludf.DUMMYFUNCTION("INDEX(IFNA(REGEXEXTRACT(D103, ""([^ ]+)$"")))"),"LV")</f>
        <v>LV</v>
      </c>
      <c r="C103" s="7">
        <f>Pts_PA*G103+Pts_PC*H103+Pts_PY*I103+Pts_PTD*J103+Pts_PI*K103+Pts_P2*L103+Pts_RA*M103+Pts_RY*N103+Pts_RTD*O103+Pts_R2*P103+Pts_Res*Q103+Pts_ReY*R103+Pts_ReTD*S103+Pts_Re2*T103+Pts_FL*U103+Pts_FTD*V103</f>
        <v>10.2</v>
      </c>
      <c r="D103" s="7" t="s">
        <v>153</v>
      </c>
      <c r="E103" s="10" t="s">
        <v>356</v>
      </c>
      <c r="F103" s="9">
        <v>7.0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6.0</v>
      </c>
      <c r="R103" s="7">
        <v>72.0</v>
      </c>
      <c r="S103" s="7">
        <v>0.0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Foster Moreau</v>
      </c>
      <c r="B104" s="7" t="str">
        <f>IFERROR(__xludf.DUMMYFUNCTION("INDEX(IFNA(REGEXEXTRACT(D104, ""([^ ]+)$"")))"),"NO")</f>
        <v>NO</v>
      </c>
      <c r="C104" s="7">
        <f>Pts_PA*G104+Pts_PC*H104+Pts_PY*I104+Pts_PTD*J104+Pts_PI*K104+Pts_P2*L104+Pts_RA*M104+Pts_RY*N104+Pts_RTD*O104+Pts_R2*P104+Pts_Res*Q104+Pts_ReY*R104+Pts_ReTD*S104+Pts_Re2*T104+Pts_FL*U104+Pts_FTD*V104</f>
        <v>8.3</v>
      </c>
      <c r="D104" s="7" t="s">
        <v>110</v>
      </c>
      <c r="E104" s="10" t="s">
        <v>33</v>
      </c>
      <c r="F104" s="9">
        <v>7.0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2.0</v>
      </c>
      <c r="R104" s="7">
        <v>13.0</v>
      </c>
      <c r="S104" s="7">
        <v>1.0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Bijan Robinson</v>
      </c>
      <c r="B105" s="7" t="str">
        <f>IFERROR(__xludf.DUMMYFUNCTION("INDEX(IFNA(REGEXEXTRACT(D105, ""([^ ]+)$"")))"),"ATL")</f>
        <v>ATL</v>
      </c>
      <c r="C105" s="7">
        <f>Pts_PA*G105+Pts_PC*H105+Pts_PY*I105+Pts_PTD*J105+Pts_PI*K105+Pts_P2*L105+Pts_RA*M105+Pts_RY*N105+Pts_RTD*O105+Pts_R2*P105+Pts_Res*Q105+Pts_ReY*R105+Pts_ReTD*S105+Pts_Re2*T105+Pts_FL*U105+Pts_FTD*V105</f>
        <v>9.2</v>
      </c>
      <c r="D105" s="7" t="s">
        <v>115</v>
      </c>
      <c r="E105" s="10" t="s">
        <v>358</v>
      </c>
      <c r="F105" s="9">
        <v>7.0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12.0</v>
      </c>
      <c r="N105" s="7">
        <v>61.0</v>
      </c>
      <c r="O105" s="7">
        <v>0.0</v>
      </c>
      <c r="P105" s="11">
        <v>0.0</v>
      </c>
      <c r="Q105" s="10">
        <v>3.0</v>
      </c>
      <c r="R105" s="7">
        <v>16.0</v>
      </c>
      <c r="S105" s="7">
        <v>0.0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Rachaad White</v>
      </c>
      <c r="B106" s="7" t="str">
        <f>IFERROR(__xludf.DUMMYFUNCTION("INDEX(IFNA(REGEXEXTRACT(D106, ""([^ ]+)$"")))"),"TB")</f>
        <v>TB</v>
      </c>
      <c r="C106" s="7">
        <f>Pts_PA*G106+Pts_PC*H106+Pts_PY*I106+Pts_PTD*J106+Pts_PI*K106+Pts_P2*L106+Pts_RA*M106+Pts_RY*N106+Pts_RTD*O106+Pts_R2*P106+Pts_Res*Q106+Pts_ReY*R106+Pts_ReTD*S106+Pts_Re2*T106+Pts_FL*U106+Pts_FTD*V106</f>
        <v>8.1</v>
      </c>
      <c r="D106" s="7" t="s">
        <v>122</v>
      </c>
      <c r="E106" s="10" t="s">
        <v>96</v>
      </c>
      <c r="F106" s="9">
        <v>7.0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10.0</v>
      </c>
      <c r="N106" s="7">
        <v>72.0</v>
      </c>
      <c r="O106" s="7">
        <v>0.0</v>
      </c>
      <c r="P106" s="11">
        <v>0.0</v>
      </c>
      <c r="Q106" s="10">
        <v>3.0</v>
      </c>
      <c r="R106" s="7">
        <v>-6.0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Michael Wilson</v>
      </c>
      <c r="B107" s="7" t="str">
        <f>IFERROR(__xludf.DUMMYFUNCTION("INDEX(IFNA(REGEXEXTRACT(D107, ""([^ ]+)$"")))"),"ARI")</f>
        <v>ARI</v>
      </c>
      <c r="C107" s="7">
        <f>Pts_PA*G107+Pts_PC*H107+Pts_PY*I107+Pts_PTD*J107+Pts_PI*K107+Pts_P2*L107+Pts_RA*M107+Pts_RY*N107+Pts_RTD*O107+Pts_R2*P107+Pts_Res*Q107+Pts_ReY*R107+Pts_ReTD*S107+Pts_Re2*T107+Pts_FL*U107+Pts_FTD*V107</f>
        <v>10.3</v>
      </c>
      <c r="D107" s="7" t="s">
        <v>159</v>
      </c>
      <c r="E107" s="10" t="s">
        <v>39</v>
      </c>
      <c r="F107" s="9">
        <v>7.0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0.0</v>
      </c>
      <c r="N107" s="7">
        <v>0.0</v>
      </c>
      <c r="O107" s="7">
        <v>0.0</v>
      </c>
      <c r="P107" s="11">
        <v>0.0</v>
      </c>
      <c r="Q107" s="10">
        <v>5.0</v>
      </c>
      <c r="R107" s="7">
        <v>78.0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Jalen Coker</v>
      </c>
      <c r="B108" s="7" t="str">
        <f>IFERROR(__xludf.DUMMYFUNCTION("INDEX(IFNA(REGEXEXTRACT(D108, ""([^ ]+)$"")))"),"CAR")</f>
        <v>CAR</v>
      </c>
      <c r="C108" s="7">
        <f>Pts_PA*G108+Pts_PC*H108+Pts_PY*I108+Pts_PTD*J108+Pts_PI*K108+Pts_P2*L108+Pts_RA*M108+Pts_RY*N108+Pts_RTD*O108+Pts_R2*P108+Pts_Res*Q108+Pts_ReY*R108+Pts_ReTD*S108+Pts_Re2*T108+Pts_FL*U108+Pts_FTD*V108</f>
        <v>8.8</v>
      </c>
      <c r="D108" s="7" t="s">
        <v>484</v>
      </c>
      <c r="E108" s="10" t="s">
        <v>76</v>
      </c>
      <c r="F108" s="9">
        <v>6.0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0.0</v>
      </c>
      <c r="N108" s="7">
        <v>0.0</v>
      </c>
      <c r="O108" s="7">
        <v>0.0</v>
      </c>
      <c r="P108" s="11">
        <v>0.0</v>
      </c>
      <c r="Q108" s="10">
        <v>4.0</v>
      </c>
      <c r="R108" s="7">
        <v>68.0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Amari Cooper</v>
      </c>
      <c r="B109" s="7" t="str">
        <f>IFERROR(__xludf.DUMMYFUNCTION("INDEX(IFNA(REGEXEXTRACT(D109, ""([^ ]+)$"")))"),"BUF")</f>
        <v>BUF</v>
      </c>
      <c r="C109" s="7">
        <f>Pts_PA*G109+Pts_PC*H109+Pts_PY*I109+Pts_PTD*J109+Pts_PI*K109+Pts_P2*L109+Pts_RA*M109+Pts_RY*N109+Pts_RTD*O109+Pts_R2*P109+Pts_Res*Q109+Pts_ReY*R109+Pts_ReTD*S109+Pts_Re2*T109+Pts_FL*U109+Pts_FTD*V109</f>
        <v>8</v>
      </c>
      <c r="D109" s="7" t="s">
        <v>234</v>
      </c>
      <c r="E109" s="10" t="s">
        <v>341</v>
      </c>
      <c r="F109" s="9">
        <v>6.0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0.0</v>
      </c>
      <c r="N109" s="7">
        <v>0.0</v>
      </c>
      <c r="O109" s="7">
        <v>0.0</v>
      </c>
      <c r="P109" s="11">
        <v>0.0</v>
      </c>
      <c r="Q109" s="10">
        <v>4.0</v>
      </c>
      <c r="R109" s="7">
        <v>60.0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Josh Downs</v>
      </c>
      <c r="B110" s="7" t="str">
        <f>IFERROR(__xludf.DUMMYFUNCTION("INDEX(IFNA(REGEXEXTRACT(D110, ""([^ ]+)$"")))"),"IND")</f>
        <v>IND</v>
      </c>
      <c r="C110" s="7">
        <f>Pts_PA*G110+Pts_PC*H110+Pts_PY*I110+Pts_PTD*J110+Pts_PI*K110+Pts_P2*L110+Pts_RA*M110+Pts_RY*N110+Pts_RTD*O110+Pts_R2*P110+Pts_Res*Q110+Pts_ReY*R110+Pts_ReTD*S110+Pts_Re2*T110+Pts_FL*U110+Pts_FTD*V110</f>
        <v>11.4</v>
      </c>
      <c r="D110" s="7" t="s">
        <v>435</v>
      </c>
      <c r="E110" s="10" t="s">
        <v>351</v>
      </c>
      <c r="F110" s="9">
        <v>6.0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0.0</v>
      </c>
      <c r="N110" s="7">
        <v>0.0</v>
      </c>
      <c r="O110" s="7">
        <v>0.0</v>
      </c>
      <c r="P110" s="11">
        <v>0.0</v>
      </c>
      <c r="Q110" s="10">
        <v>9.0</v>
      </c>
      <c r="R110" s="7">
        <v>69.0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Chris Godwin</v>
      </c>
      <c r="B111" s="7" t="str">
        <f>IFERROR(__xludf.DUMMYFUNCTION("INDEX(IFNA(REGEXEXTRACT(D111, ""([^ ]+)$"")))"),"TB")</f>
        <v>TB</v>
      </c>
      <c r="C111" s="7">
        <f>Pts_PA*G111+Pts_PC*H111+Pts_PY*I111+Pts_PTD*J111+Pts_PI*K111+Pts_P2*L111+Pts_RA*M111+Pts_RY*N111+Pts_RTD*O111+Pts_R2*P111+Pts_Res*Q111+Pts_ReY*R111+Pts_ReTD*S111+Pts_Re2*T111+Pts_FL*U111+Pts_FTD*V111</f>
        <v>9.1</v>
      </c>
      <c r="D111" s="7" t="s">
        <v>77</v>
      </c>
      <c r="E111" s="10" t="s">
        <v>96</v>
      </c>
      <c r="F111" s="9">
        <v>6.0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1.0</v>
      </c>
      <c r="N111" s="7">
        <v>2.0</v>
      </c>
      <c r="O111" s="7">
        <v>0.0</v>
      </c>
      <c r="P111" s="11">
        <v>0.0</v>
      </c>
      <c r="Q111" s="10">
        <v>5.0</v>
      </c>
      <c r="R111" s="7">
        <v>64.0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Elijah Higgins</v>
      </c>
      <c r="B112" s="7" t="str">
        <f>IFERROR(__xludf.DUMMYFUNCTION("INDEX(IFNA(REGEXEXTRACT(D112, ""([^ ]+)$"")))"),"ARI")</f>
        <v>ARI</v>
      </c>
      <c r="C112" s="7">
        <f>Pts_PA*G112+Pts_PC*H112+Pts_PY*I112+Pts_PTD*J112+Pts_PI*K112+Pts_P2*L112+Pts_RA*M112+Pts_RY*N112+Pts_RTD*O112+Pts_R2*P112+Pts_Res*Q112+Pts_ReY*R112+Pts_ReTD*S112+Pts_Re2*T112+Pts_FL*U112+Pts_FTD*V112</f>
        <v>6.7</v>
      </c>
      <c r="D112" s="7" t="s">
        <v>245</v>
      </c>
      <c r="E112" s="10" t="s">
        <v>39</v>
      </c>
      <c r="F112" s="9">
        <v>6.0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0.0</v>
      </c>
      <c r="N112" s="7">
        <v>0.0</v>
      </c>
      <c r="O112" s="7">
        <v>0.0</v>
      </c>
      <c r="P112" s="11">
        <v>0.0</v>
      </c>
      <c r="Q112" s="10">
        <v>1.0</v>
      </c>
      <c r="R112" s="7">
        <v>2.0</v>
      </c>
      <c r="S112" s="7">
        <v>1.0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Tyreek Hill</v>
      </c>
      <c r="B113" s="7" t="str">
        <f>IFERROR(__xludf.DUMMYFUNCTION("INDEX(IFNA(REGEXEXTRACT(D113, ""([^ ]+)$"")))"),"MIA")</f>
        <v>MIA</v>
      </c>
      <c r="C113" s="7">
        <f>Pts_PA*G113+Pts_PC*H113+Pts_PY*I113+Pts_PTD*J113+Pts_PI*K113+Pts_P2*L113+Pts_RA*M113+Pts_RY*N113+Pts_RTD*O113+Pts_R2*P113+Pts_Res*Q113+Pts_ReY*R113+Pts_ReTD*S113+Pts_Re2*T113+Pts_FL*U113+Pts_FTD*V113</f>
        <v>9.9</v>
      </c>
      <c r="D113" s="7" t="s">
        <v>47</v>
      </c>
      <c r="E113" s="10" t="s">
        <v>346</v>
      </c>
      <c r="F113" s="9">
        <v>6.0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0.0</v>
      </c>
      <c r="N113" s="7">
        <v>0.0</v>
      </c>
      <c r="O113" s="7">
        <v>0.0</v>
      </c>
      <c r="P113" s="11">
        <v>0.0</v>
      </c>
      <c r="Q113" s="10">
        <v>6.0</v>
      </c>
      <c r="R113" s="7">
        <v>69.0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Alec Ingold</v>
      </c>
      <c r="B114" s="7" t="str">
        <f>IFERROR(__xludf.DUMMYFUNCTION("INDEX(IFNA(REGEXEXTRACT(D114, ""([^ ]+)$"")))"),"MIA")</f>
        <v>MIA</v>
      </c>
      <c r="C114" s="7">
        <f>Pts_PA*G114+Pts_PC*H114+Pts_PY*I114+Pts_PTD*J114+Pts_PI*K114+Pts_P2*L114+Pts_RA*M114+Pts_RY*N114+Pts_RTD*O114+Pts_R2*P114+Pts_Res*Q114+Pts_ReY*R114+Pts_ReTD*S114+Pts_Re2*T114+Pts_FL*U114+Pts_FTD*V114</f>
        <v>6.3</v>
      </c>
      <c r="D114" s="7" t="s">
        <v>305</v>
      </c>
      <c r="E114" s="10" t="s">
        <v>346</v>
      </c>
      <c r="F114" s="9">
        <v>6.0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1.0</v>
      </c>
      <c r="N114" s="7">
        <v>3.0</v>
      </c>
      <c r="O114" s="7">
        <v>1.0</v>
      </c>
      <c r="P114" s="11">
        <v>0.0</v>
      </c>
      <c r="Q114" s="10">
        <v>0.0</v>
      </c>
      <c r="R114" s="7">
        <v>0.0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Alvin Kamara</v>
      </c>
      <c r="B115" s="7" t="str">
        <f>IFERROR(__xludf.DUMMYFUNCTION("INDEX(IFNA(REGEXEXTRACT(D115, ""([^ ]+)$"")))"),"NO")</f>
        <v>NO</v>
      </c>
      <c r="C115" s="7">
        <f>Pts_PA*G115+Pts_PC*H115+Pts_PY*I115+Pts_PTD*J115+Pts_PI*K115+Pts_P2*L115+Pts_RA*M115+Pts_RY*N115+Pts_RTD*O115+Pts_R2*P115+Pts_Res*Q115+Pts_ReY*R115+Pts_ReTD*S115+Pts_Re2*T115+Pts_FL*U115+Pts_FTD*V115</f>
        <v>9.6</v>
      </c>
      <c r="D115" s="7" t="s">
        <v>67</v>
      </c>
      <c r="E115" s="10" t="s">
        <v>33</v>
      </c>
      <c r="F115" s="9">
        <v>6.0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11.0</v>
      </c>
      <c r="N115" s="7">
        <v>26.0</v>
      </c>
      <c r="O115" s="7">
        <v>0.0</v>
      </c>
      <c r="P115" s="11">
        <v>0.0</v>
      </c>
      <c r="Q115" s="10">
        <v>6.0</v>
      </c>
      <c r="R115" s="7">
        <v>40.0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CeeDee Lamb</v>
      </c>
      <c r="B116" s="7" t="str">
        <f>IFERROR(__xludf.DUMMYFUNCTION("INDEX(IFNA(REGEXEXTRACT(D116, ""([^ ]+)$"")))"),"DAL")</f>
        <v>DAL</v>
      </c>
      <c r="C116" s="7">
        <f>Pts_PA*G116+Pts_PC*H116+Pts_PY*I116+Pts_PTD*J116+Pts_PI*K116+Pts_P2*L116+Pts_RA*M116+Pts_RY*N116+Pts_RTD*O116+Pts_R2*P116+Pts_Res*Q116+Pts_ReY*R116+Pts_ReTD*S116+Pts_Re2*T116+Pts_FL*U116+Pts_FTD*V116</f>
        <v>8.9</v>
      </c>
      <c r="D116" s="7" t="s">
        <v>134</v>
      </c>
      <c r="E116" s="10" t="s">
        <v>425</v>
      </c>
      <c r="F116" s="9">
        <v>6.0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1.0</v>
      </c>
      <c r="N116" s="7">
        <v>2.0</v>
      </c>
      <c r="O116" s="7">
        <v>0.0</v>
      </c>
      <c r="P116" s="11">
        <v>0.0</v>
      </c>
      <c r="Q116" s="10">
        <v>5.0</v>
      </c>
      <c r="R116" s="7">
        <v>62.0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Ray Ray McCloud</v>
      </c>
      <c r="B117" s="7" t="str">
        <f>IFERROR(__xludf.DUMMYFUNCTION("INDEX(IFNA(REGEXEXTRACT(D117, ""([^ ]+)$"")))"),"ATL")</f>
        <v>ATL</v>
      </c>
      <c r="C117" s="7">
        <f>Pts_PA*G117+Pts_PC*H117+Pts_PY*I117+Pts_PTD*J117+Pts_PI*K117+Pts_P2*L117+Pts_RA*M117+Pts_RY*N117+Pts_RTD*O117+Pts_R2*P117+Pts_Res*Q117+Pts_ReY*R117+Pts_ReTD*S117+Pts_Re2*T117+Pts_FL*U117+Pts_FTD*V117</f>
        <v>9.6</v>
      </c>
      <c r="D117" s="7" t="s">
        <v>167</v>
      </c>
      <c r="E117" s="10" t="s">
        <v>358</v>
      </c>
      <c r="F117" s="9">
        <v>6.0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6.0</v>
      </c>
      <c r="R117" s="7">
        <v>66.0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Josh Reynolds</v>
      </c>
      <c r="B118" s="7" t="str">
        <f>IFERROR(__xludf.DUMMYFUNCTION("INDEX(IFNA(REGEXEXTRACT(D118, ""([^ ]+)$"")))"),"JAX")</f>
        <v>JAX</v>
      </c>
      <c r="C118" s="7">
        <f>Pts_PA*G118+Pts_PC*H118+Pts_PY*I118+Pts_PTD*J118+Pts_PI*K118+Pts_P2*L118+Pts_RA*M118+Pts_RY*N118+Pts_RTD*O118+Pts_R2*P118+Pts_Res*Q118+Pts_ReY*R118+Pts_ReTD*S118+Pts_Re2*T118+Pts_FL*U118+Pts_FTD*V118</f>
        <v>7.4</v>
      </c>
      <c r="D118" s="7" t="s">
        <v>180</v>
      </c>
      <c r="E118" s="10" t="s">
        <v>356</v>
      </c>
      <c r="F118" s="9">
        <v>6.0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1.0</v>
      </c>
      <c r="R118" s="7">
        <v>9.0</v>
      </c>
      <c r="S118" s="7">
        <v>1.0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Sterling Shepard</v>
      </c>
      <c r="B119" s="7" t="str">
        <f>IFERROR(__xludf.DUMMYFUNCTION("INDEX(IFNA(REGEXEXTRACT(D119, ""([^ ]+)$"")))"),"TB")</f>
        <v>TB</v>
      </c>
      <c r="C119" s="7">
        <f>Pts_PA*G119+Pts_PC*H119+Pts_PY*I119+Pts_PTD*J119+Pts_PI*K119+Pts_P2*L119+Pts_RA*M119+Pts_RY*N119+Pts_RTD*O119+Pts_R2*P119+Pts_Res*Q119+Pts_ReY*R119+Pts_ReTD*S119+Pts_Re2*T119+Pts_FL*U119+Pts_FTD*V119</f>
        <v>6.9</v>
      </c>
      <c r="D119" s="7" t="s">
        <v>469</v>
      </c>
      <c r="E119" s="10" t="s">
        <v>96</v>
      </c>
      <c r="F119" s="9">
        <v>6.0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0.0</v>
      </c>
      <c r="N119" s="7">
        <v>0.0</v>
      </c>
      <c r="O119" s="7">
        <v>0.0</v>
      </c>
      <c r="P119" s="11">
        <v>0.0</v>
      </c>
      <c r="Q119" s="10">
        <v>1.0</v>
      </c>
      <c r="R119" s="7">
        <v>4.0</v>
      </c>
      <c r="S119" s="7">
        <v>1.0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Jonnu Smith</v>
      </c>
      <c r="B120" s="7" t="str">
        <f>IFERROR(__xludf.DUMMYFUNCTION("INDEX(IFNA(REGEXEXTRACT(D120, ""([^ ]+)$"")))"),"MIA")</f>
        <v>MIA</v>
      </c>
      <c r="C120" s="7">
        <f>Pts_PA*G120+Pts_PC*H120+Pts_PY*I120+Pts_PTD*J120+Pts_PI*K120+Pts_P2*L120+Pts_RA*M120+Pts_RY*N120+Pts_RTD*O120+Pts_R2*P120+Pts_Res*Q120+Pts_ReY*R120+Pts_ReTD*S120+Pts_Re2*T120+Pts_FL*U120+Pts_FTD*V120</f>
        <v>8.6</v>
      </c>
      <c r="D120" s="7" t="s">
        <v>323</v>
      </c>
      <c r="E120" s="10" t="s">
        <v>346</v>
      </c>
      <c r="F120" s="9">
        <v>6.0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1.0</v>
      </c>
      <c r="N120" s="7">
        <v>-1.0</v>
      </c>
      <c r="O120" s="7">
        <v>0.0</v>
      </c>
      <c r="P120" s="11">
        <v>0.0</v>
      </c>
      <c r="Q120" s="10">
        <v>5.0</v>
      </c>
      <c r="R120" s="7">
        <v>62.0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Kenneth Walker</v>
      </c>
      <c r="B121" s="7" t="str">
        <f>IFERROR(__xludf.DUMMYFUNCTION("INDEX(IFNA(REGEXEXTRACT(D121, ""([^ ]+)$"")))"),"SEA")</f>
        <v>SEA</v>
      </c>
      <c r="C121" s="7">
        <f>Pts_PA*G121+Pts_PC*H121+Pts_PY*I121+Pts_PTD*J121+Pts_PI*K121+Pts_P2*L121+Pts_RA*M121+Pts_RY*N121+Pts_RTD*O121+Pts_R2*P121+Pts_Res*Q121+Pts_ReY*R121+Pts_ReTD*S121+Pts_Re2*T121+Pts_FL*U121+Pts_FTD*V121</f>
        <v>11.1</v>
      </c>
      <c r="D121" s="7" t="s">
        <v>70</v>
      </c>
      <c r="E121" s="10" t="s">
        <v>354</v>
      </c>
      <c r="F121" s="9">
        <v>6.0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5.0</v>
      </c>
      <c r="N121" s="7">
        <v>19.0</v>
      </c>
      <c r="O121" s="7">
        <v>0.0</v>
      </c>
      <c r="P121" s="11">
        <v>0.0</v>
      </c>
      <c r="Q121" s="10">
        <v>7.0</v>
      </c>
      <c r="R121" s="7">
        <v>57.0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Mark Andrews</v>
      </c>
      <c r="B122" s="7" t="str">
        <f>IFERROR(__xludf.DUMMYFUNCTION("INDEX(IFNA(REGEXEXTRACT(D122, ""([^ ]+)$"")))"),"BAL")</f>
        <v>BAL</v>
      </c>
      <c r="C122" s="7">
        <f>Pts_PA*G122+Pts_PC*H122+Pts_PY*I122+Pts_PTD*J122+Pts_PI*K122+Pts_P2*L122+Pts_RA*M122+Pts_RY*N122+Pts_RTD*O122+Pts_R2*P122+Pts_Res*Q122+Pts_ReY*R122+Pts_ReTD*S122+Pts_Re2*T122+Pts_FL*U122+Pts_FTD*V122</f>
        <v>7.5</v>
      </c>
      <c r="D122" s="7" t="s">
        <v>229</v>
      </c>
      <c r="E122" s="10" t="s">
        <v>59</v>
      </c>
      <c r="F122" s="9">
        <v>5.0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4.0</v>
      </c>
      <c r="R122" s="7">
        <v>55.0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Chatarius Atwell</v>
      </c>
      <c r="B123" s="7" t="str">
        <f>IFERROR(__xludf.DUMMYFUNCTION("INDEX(IFNA(REGEXEXTRACT(D123, ""([^ ]+)$"")))"),"LA")</f>
        <v>LA</v>
      </c>
      <c r="C123" s="7">
        <f>Pts_PA*G123+Pts_PC*H123+Pts_PY*I123+Pts_PTD*J123+Pts_PI*K123+Pts_P2*L123+Pts_RA*M123+Pts_RY*N123+Pts_RTD*O123+Pts_R2*P123+Pts_Res*Q123+Pts_ReY*R123+Pts_ReTD*S123+Pts_Re2*T123+Pts_FL*U123+Pts_FTD*V123</f>
        <v>9.5</v>
      </c>
      <c r="D123" s="7" t="s">
        <v>366</v>
      </c>
      <c r="E123" s="10" t="s">
        <v>23</v>
      </c>
      <c r="F123" s="9">
        <v>5.0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1.0</v>
      </c>
      <c r="N123" s="7">
        <v>7.0</v>
      </c>
      <c r="O123" s="7">
        <v>0.0</v>
      </c>
      <c r="P123" s="11">
        <v>0.0</v>
      </c>
      <c r="Q123" s="10">
        <v>6.0</v>
      </c>
      <c r="R123" s="7">
        <v>58.0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Tyler Conklin</v>
      </c>
      <c r="B124" s="7" t="str">
        <f>IFERROR(__xludf.DUMMYFUNCTION("INDEX(IFNA(REGEXEXTRACT(D124, ""([^ ]+)$"")))"),"NYJ")</f>
        <v>NYJ</v>
      </c>
      <c r="C124" s="7">
        <f>Pts_PA*G124+Pts_PC*H124+Pts_PY*I124+Pts_PTD*J124+Pts_PI*K124+Pts_P2*L124+Pts_RA*M124+Pts_RY*N124+Pts_RTD*O124+Pts_R2*P124+Pts_Res*Q124+Pts_ReY*R124+Pts_ReTD*S124+Pts_Re2*T124+Pts_FL*U124+Pts_FTD*V124</f>
        <v>8.5</v>
      </c>
      <c r="D124" s="7" t="s">
        <v>288</v>
      </c>
      <c r="E124" s="10" t="s">
        <v>349</v>
      </c>
      <c r="F124" s="9">
        <v>5.0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0.0</v>
      </c>
      <c r="N124" s="7">
        <v>0.0</v>
      </c>
      <c r="O124" s="7">
        <v>0.0</v>
      </c>
      <c r="P124" s="11">
        <v>0.0</v>
      </c>
      <c r="Q124" s="10">
        <v>6.0</v>
      </c>
      <c r="R124" s="7">
        <v>55.0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Sam Darnold</v>
      </c>
      <c r="B125" s="7" t="str">
        <f>IFERROR(__xludf.DUMMYFUNCTION("INDEX(IFNA(REGEXEXTRACT(D125, ""([^ ]+)$"")))"),"MIN")</f>
        <v>MIN</v>
      </c>
      <c r="C125" s="7">
        <f>Pts_PA*G125+Pts_PC*H125+Pts_PY*I125+Pts_PTD*J125+Pts_PI*K125+Pts_P2*L125+Pts_RA*M125+Pts_RY*N125+Pts_RTD*O125+Pts_R2*P125+Pts_Res*Q125+Pts_ReY*R125+Pts_ReTD*S125+Pts_Re2*T125+Pts_FL*U125+Pts_FTD*V125</f>
        <v>4.26</v>
      </c>
      <c r="D125" s="7" t="s">
        <v>52</v>
      </c>
      <c r="E125" s="10" t="s">
        <v>42</v>
      </c>
      <c r="F125" s="9">
        <v>5.0</v>
      </c>
      <c r="G125" s="10">
        <v>31.0</v>
      </c>
      <c r="H125" s="7">
        <v>14.0</v>
      </c>
      <c r="I125" s="7">
        <v>179.0</v>
      </c>
      <c r="J125" s="7">
        <v>0.0</v>
      </c>
      <c r="K125" s="7">
        <v>1.0</v>
      </c>
      <c r="L125" s="11">
        <v>0.0</v>
      </c>
      <c r="M125" s="10">
        <v>5.0</v>
      </c>
      <c r="N125" s="7">
        <v>11.0</v>
      </c>
      <c r="O125" s="7">
        <v>0.0</v>
      </c>
      <c r="P125" s="11">
        <v>0.0</v>
      </c>
      <c r="Q125" s="10">
        <v>0.0</v>
      </c>
      <c r="R125" s="7">
        <v>0.0</v>
      </c>
      <c r="S125" s="7">
        <v>0.0</v>
      </c>
      <c r="T125" s="11">
        <v>0.0</v>
      </c>
      <c r="U125" s="10">
        <v>1.0</v>
      </c>
      <c r="V125" s="11">
        <v>0.0</v>
      </c>
    </row>
    <row r="126">
      <c r="A126" s="7" t="str">
        <f t="shared" si="1"/>
        <v>Demario Douglas</v>
      </c>
      <c r="B126" s="7" t="str">
        <f>IFERROR(__xludf.DUMMYFUNCTION("INDEX(IFNA(REGEXEXTRACT(D126, ""([^ ]+)$"")))"),"NE")</f>
        <v>NE</v>
      </c>
      <c r="C126" s="7">
        <f>Pts_PA*G126+Pts_PC*H126+Pts_PY*I126+Pts_PTD*J126+Pts_PI*K126+Pts_P2*L126+Pts_RA*M126+Pts_RY*N126+Pts_RTD*O126+Pts_R2*P126+Pts_Res*Q126+Pts_ReY*R126+Pts_ReTD*S126+Pts_Re2*T126+Pts_FL*U126+Pts_FTD*V126</f>
        <v>8.9</v>
      </c>
      <c r="D126" s="7" t="s">
        <v>236</v>
      </c>
      <c r="E126" s="10" t="s">
        <v>421</v>
      </c>
      <c r="F126" s="9">
        <v>5.0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0.0</v>
      </c>
      <c r="N126" s="7">
        <v>0.0</v>
      </c>
      <c r="O126" s="7">
        <v>0.0</v>
      </c>
      <c r="P126" s="11">
        <v>0.0</v>
      </c>
      <c r="Q126" s="10">
        <v>6.0</v>
      </c>
      <c r="R126" s="7">
        <v>59.0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Travis Etienne</v>
      </c>
      <c r="B127" s="7" t="str">
        <f>IFERROR(__xludf.DUMMYFUNCTION("INDEX(IFNA(REGEXEXTRACT(D127, ""([^ ]+)$"")))"),"JAX")</f>
        <v>JAX</v>
      </c>
      <c r="C127" s="7">
        <f>Pts_PA*G127+Pts_PC*H127+Pts_PY*I127+Pts_PTD*J127+Pts_PI*K127+Pts_P2*L127+Pts_RA*M127+Pts_RY*N127+Pts_RTD*O127+Pts_R2*P127+Pts_Res*Q127+Pts_ReY*R127+Pts_ReTD*S127+Pts_Re2*T127+Pts_FL*U127+Pts_FTD*V127</f>
        <v>9</v>
      </c>
      <c r="D127" s="7" t="s">
        <v>107</v>
      </c>
      <c r="E127" s="10" t="s">
        <v>352</v>
      </c>
      <c r="F127" s="9">
        <v>5.0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6.0</v>
      </c>
      <c r="N127" s="7">
        <v>17.0</v>
      </c>
      <c r="O127" s="7">
        <v>0.0</v>
      </c>
      <c r="P127" s="11">
        <v>0.0</v>
      </c>
      <c r="Q127" s="10">
        <v>6.0</v>
      </c>
      <c r="R127" s="7">
        <v>43.0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D'Onta Foreman</v>
      </c>
      <c r="B128" s="7" t="str">
        <f>IFERROR(__xludf.DUMMYFUNCTION("INDEX(IFNA(REGEXEXTRACT(D128, ""([^ ]+)$"")))"),"CLE")</f>
        <v>CLE</v>
      </c>
      <c r="C128" s="7">
        <f>Pts_PA*G128+Pts_PC*H128+Pts_PY*I128+Pts_PTD*J128+Pts_PI*K128+Pts_P2*L128+Pts_RA*M128+Pts_RY*N128+Pts_RTD*O128+Pts_R2*P128+Pts_Res*Q128+Pts_ReY*R128+Pts_ReTD*S128+Pts_Re2*T128+Pts_FL*U128+Pts_FTD*V128</f>
        <v>6.5</v>
      </c>
      <c r="D128" s="7" t="s">
        <v>368</v>
      </c>
      <c r="E128" s="10" t="s">
        <v>341</v>
      </c>
      <c r="F128" s="9">
        <v>5.0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9.0</v>
      </c>
      <c r="N128" s="7">
        <v>44.0</v>
      </c>
      <c r="O128" s="7">
        <v>0.0</v>
      </c>
      <c r="P128" s="11">
        <v>0.0</v>
      </c>
      <c r="Q128" s="10">
        <v>1.0</v>
      </c>
      <c r="R128" s="7">
        <v>16.0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Antonio Gibson</v>
      </c>
      <c r="B129" s="7" t="str">
        <f>IFERROR(__xludf.DUMMYFUNCTION("INDEX(IFNA(REGEXEXTRACT(D129, ""([^ ]+)$"")))"),"NE")</f>
        <v>NE</v>
      </c>
      <c r="C129" s="7">
        <f>Pts_PA*G129+Pts_PC*H129+Pts_PY*I129+Pts_PTD*J129+Pts_PI*K129+Pts_P2*L129+Pts_RA*M129+Pts_RY*N129+Pts_RTD*O129+Pts_R2*P129+Pts_Res*Q129+Pts_ReY*R129+Pts_ReTD*S129+Pts_Re2*T129+Pts_FL*U129+Pts_FTD*V129</f>
        <v>6.1</v>
      </c>
      <c r="D129" s="7" t="s">
        <v>243</v>
      </c>
      <c r="E129" s="10" t="s">
        <v>421</v>
      </c>
      <c r="F129" s="9">
        <v>5.0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6.0</v>
      </c>
      <c r="N129" s="7">
        <v>52.0</v>
      </c>
      <c r="O129" s="7">
        <v>0.0</v>
      </c>
      <c r="P129" s="11">
        <v>0.0</v>
      </c>
      <c r="Q129" s="10">
        <v>1.0</v>
      </c>
      <c r="R129" s="7">
        <v>4.0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Tyler Goodson</v>
      </c>
      <c r="B130" s="7" t="str">
        <f>IFERROR(__xludf.DUMMYFUNCTION("INDEX(IFNA(REGEXEXTRACT(D130, ""([^ ]+)$"")))"),"IND")</f>
        <v>IND</v>
      </c>
      <c r="C130" s="7">
        <f>Pts_PA*G130+Pts_PC*H130+Pts_PY*I130+Pts_PTD*J130+Pts_PI*K130+Pts_P2*L130+Pts_RA*M130+Pts_RY*N130+Pts_RTD*O130+Pts_R2*P130+Pts_Res*Q130+Pts_ReY*R130+Pts_ReTD*S130+Pts_Re2*T130+Pts_FL*U130+Pts_FTD*V130</f>
        <v>7.2</v>
      </c>
      <c r="D130" s="7" t="s">
        <v>404</v>
      </c>
      <c r="E130" s="10" t="s">
        <v>351</v>
      </c>
      <c r="F130" s="9">
        <v>5.0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5.0</v>
      </c>
      <c r="N130" s="7">
        <v>26.0</v>
      </c>
      <c r="O130" s="7">
        <v>0.0</v>
      </c>
      <c r="P130" s="11">
        <v>0.0</v>
      </c>
      <c r="Q130" s="10">
        <v>3.0</v>
      </c>
      <c r="R130" s="7">
        <v>31.0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Tyler Huntley</v>
      </c>
      <c r="B131" s="7" t="str">
        <f>IFERROR(__xludf.DUMMYFUNCTION("INDEX(IFNA(REGEXEXTRACT(D131, ""([^ ]+)$"")))"),"MIA")</f>
        <v>MIA</v>
      </c>
      <c r="C131" s="7">
        <f>Pts_PA*G131+Pts_PC*H131+Pts_PY*I131+Pts_PTD*J131+Pts_PI*K131+Pts_P2*L131+Pts_RA*M131+Pts_RY*N131+Pts_RTD*O131+Pts_R2*P131+Pts_Res*Q131+Pts_ReY*R131+Pts_ReTD*S131+Pts_Re2*T131+Pts_FL*U131+Pts_FTD*V131</f>
        <v>6.46</v>
      </c>
      <c r="D131" s="7" t="s">
        <v>465</v>
      </c>
      <c r="E131" s="10" t="s">
        <v>346</v>
      </c>
      <c r="F131" s="9">
        <v>5.0</v>
      </c>
      <c r="G131" s="10">
        <v>31.0</v>
      </c>
      <c r="H131" s="7">
        <v>18.0</v>
      </c>
      <c r="I131" s="7">
        <v>194.0</v>
      </c>
      <c r="J131" s="7">
        <v>0.0</v>
      </c>
      <c r="K131" s="7">
        <v>1.0</v>
      </c>
      <c r="L131" s="11">
        <v>0.0</v>
      </c>
      <c r="M131" s="10">
        <v>3.0</v>
      </c>
      <c r="N131" s="7">
        <v>7.0</v>
      </c>
      <c r="O131" s="7">
        <v>0.0</v>
      </c>
      <c r="P131" s="11">
        <v>0.0</v>
      </c>
      <c r="Q131" s="10">
        <v>0.0</v>
      </c>
      <c r="R131" s="7">
        <v>0.0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Cole Kmet</v>
      </c>
      <c r="B132" s="7" t="str">
        <f>IFERROR(__xludf.DUMMYFUNCTION("INDEX(IFNA(REGEXEXTRACT(D132, ""([^ ]+)$"")))"),"CHI")</f>
        <v>CHI</v>
      </c>
      <c r="C132" s="7">
        <f>Pts_PA*G132+Pts_PC*H132+Pts_PY*I132+Pts_PTD*J132+Pts_PI*K132+Pts_P2*L132+Pts_RA*M132+Pts_RY*N132+Pts_RTD*O132+Pts_R2*P132+Pts_Res*Q132+Pts_ReY*R132+Pts_ReTD*S132+Pts_Re2*T132+Pts_FL*U132+Pts_FTD*V132</f>
        <v>7.2</v>
      </c>
      <c r="D132" s="7" t="s">
        <v>312</v>
      </c>
      <c r="E132" s="10" t="s">
        <v>29</v>
      </c>
      <c r="F132" s="9">
        <v>5.0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3.0</v>
      </c>
      <c r="R132" s="7">
        <v>57.0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Trey McBride</v>
      </c>
      <c r="B133" s="7" t="str">
        <f>IFERROR(__xludf.DUMMYFUNCTION("INDEX(IFNA(REGEXEXTRACT(D133, ""([^ ]+)$"")))"),"ARI")</f>
        <v>ARI</v>
      </c>
      <c r="C133" s="7">
        <f>Pts_PA*G133+Pts_PC*H133+Pts_PY*I133+Pts_PTD*J133+Pts_PI*K133+Pts_P2*L133+Pts_RA*M133+Pts_RY*N133+Pts_RTD*O133+Pts_R2*P133+Pts_Res*Q133+Pts_ReY*R133+Pts_ReTD*S133+Pts_Re2*T133+Pts_FL*U133+Pts_FTD*V133</f>
        <v>8.3</v>
      </c>
      <c r="D133" s="7" t="s">
        <v>197</v>
      </c>
      <c r="E133" s="10" t="s">
        <v>39</v>
      </c>
      <c r="F133" s="9">
        <v>5.0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0.0</v>
      </c>
      <c r="N133" s="7">
        <v>0.0</v>
      </c>
      <c r="O133" s="7">
        <v>0.0</v>
      </c>
      <c r="P133" s="11">
        <v>0.0</v>
      </c>
      <c r="Q133" s="10">
        <v>6.0</v>
      </c>
      <c r="R133" s="7">
        <v>53.0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Colby Parkinson</v>
      </c>
      <c r="B134" s="7" t="str">
        <f>IFERROR(__xludf.DUMMYFUNCTION("INDEX(IFNA(REGEXEXTRACT(D134, ""([^ ]+)$"")))"),"LA")</f>
        <v>LA</v>
      </c>
      <c r="C134" s="7">
        <f>Pts_PA*G134+Pts_PC*H134+Pts_PY*I134+Pts_PTD*J134+Pts_PI*K134+Pts_P2*L134+Pts_RA*M134+Pts_RY*N134+Pts_RTD*O134+Pts_R2*P134+Pts_Res*Q134+Pts_ReY*R134+Pts_ReTD*S134+Pts_Re2*T134+Pts_FL*U134+Pts_FTD*V134</f>
        <v>8.7</v>
      </c>
      <c r="D134" s="7" t="s">
        <v>179</v>
      </c>
      <c r="E134" s="10" t="s">
        <v>23</v>
      </c>
      <c r="F134" s="9">
        <v>5.0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7.0</v>
      </c>
      <c r="R134" s="7">
        <v>52.0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KaVontae Turpin</v>
      </c>
      <c r="B135" s="7" t="str">
        <f>IFERROR(__xludf.DUMMYFUNCTION("INDEX(IFNA(REGEXEXTRACT(D135, ""([^ ]+)$"")))"),"DAL")</f>
        <v>DAL</v>
      </c>
      <c r="C135" s="7">
        <f>Pts_PA*G135+Pts_PC*H135+Pts_PY*I135+Pts_PTD*J135+Pts_PI*K135+Pts_P2*L135+Pts_RA*M135+Pts_RY*N135+Pts_RTD*O135+Pts_R2*P135+Pts_Res*Q135+Pts_ReY*R135+Pts_ReTD*S135+Pts_Re2*T135+Pts_FL*U135+Pts_FTD*V135</f>
        <v>6.4</v>
      </c>
      <c r="D135" s="7" t="s">
        <v>414</v>
      </c>
      <c r="E135" s="10" t="s">
        <v>425</v>
      </c>
      <c r="F135" s="9">
        <v>5.0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1.0</v>
      </c>
      <c r="N135" s="7">
        <v>-6.0</v>
      </c>
      <c r="O135" s="7">
        <v>0.0</v>
      </c>
      <c r="P135" s="11">
        <v>0.0</v>
      </c>
      <c r="Q135" s="10">
        <v>4.0</v>
      </c>
      <c r="R135" s="7">
        <v>50.0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Jerome Ford</v>
      </c>
      <c r="B136" s="7" t="str">
        <f>IFERROR(__xludf.DUMMYFUNCTION("INDEX(IFNA(REGEXEXTRACT(D136, ""([^ ]+)$"")))"),"CLE")</f>
        <v>CLE</v>
      </c>
      <c r="C136" s="7">
        <f>Pts_PA*G136+Pts_PC*H136+Pts_PY*I136+Pts_PTD*J136+Pts_PI*K136+Pts_P2*L136+Pts_RA*M136+Pts_RY*N136+Pts_RTD*O136+Pts_R2*P136+Pts_Res*Q136+Pts_ReY*R136+Pts_ReTD*S136+Pts_Re2*T136+Pts_FL*U136+Pts_FTD*V136</f>
        <v>6.4</v>
      </c>
      <c r="D136" s="7" t="s">
        <v>88</v>
      </c>
      <c r="E136" s="10" t="s">
        <v>341</v>
      </c>
      <c r="F136" s="9">
        <v>4.0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9.0</v>
      </c>
      <c r="N136" s="7">
        <v>47.0</v>
      </c>
      <c r="O136" s="7">
        <v>0.0</v>
      </c>
      <c r="P136" s="11">
        <v>0.0</v>
      </c>
      <c r="Q136" s="10">
        <v>3.0</v>
      </c>
      <c r="R136" s="7">
        <v>2.0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Eric Gray</v>
      </c>
      <c r="B137" s="7" t="str">
        <f>IFERROR(__xludf.DUMMYFUNCTION("INDEX(IFNA(REGEXEXTRACT(D137, ""([^ ]+)$"")))"),"NYG")</f>
        <v>NYG</v>
      </c>
      <c r="C137" s="7">
        <f>Pts_PA*G137+Pts_PC*H137+Pts_PY*I137+Pts_PTD*J137+Pts_PI*K137+Pts_P2*L137+Pts_RA*M137+Pts_RY*N137+Pts_RTD*O137+Pts_R2*P137+Pts_Res*Q137+Pts_ReY*R137+Pts_ReTD*S137+Pts_Re2*T137+Pts_FL*U137+Pts_FTD*V137</f>
        <v>4.9</v>
      </c>
      <c r="D137" s="7" t="s">
        <v>296</v>
      </c>
      <c r="E137" s="10" t="s">
        <v>112</v>
      </c>
      <c r="F137" s="9">
        <v>4.0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4.0</v>
      </c>
      <c r="N137" s="7">
        <v>4.0</v>
      </c>
      <c r="O137" s="7">
        <v>0.0</v>
      </c>
      <c r="P137" s="11">
        <v>0.0</v>
      </c>
      <c r="Q137" s="10">
        <v>3.0</v>
      </c>
      <c r="R137" s="7">
        <v>50.0</v>
      </c>
      <c r="S137" s="7">
        <v>0.0</v>
      </c>
      <c r="T137" s="11">
        <v>0.0</v>
      </c>
      <c r="U137" s="10">
        <v>1.0</v>
      </c>
      <c r="V137" s="11">
        <v>0.0</v>
      </c>
    </row>
    <row r="138">
      <c r="A138" s="7" t="str">
        <f t="shared" si="1"/>
        <v>Lil'Jordan Humphrey</v>
      </c>
      <c r="B138" s="7" t="str">
        <f>IFERROR(__xludf.DUMMYFUNCTION("INDEX(IFNA(REGEXEXTRACT(D138, ""([^ ]+)$"")))"),"DEN")</f>
        <v>DEN</v>
      </c>
      <c r="C138" s="7">
        <f>Pts_PA*G138+Pts_PC*H138+Pts_PY*I138+Pts_PTD*J138+Pts_PI*K138+Pts_P2*L138+Pts_RA*M138+Pts_RY*N138+Pts_RTD*O138+Pts_R2*P138+Pts_Res*Q138+Pts_ReY*R138+Pts_ReTD*S138+Pts_Re2*T138+Pts_FL*U138+Pts_FTD*V138</f>
        <v>5.8</v>
      </c>
      <c r="D138" s="7" t="s">
        <v>365</v>
      </c>
      <c r="E138" s="10" t="s">
        <v>46</v>
      </c>
      <c r="F138" s="9">
        <v>4.0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2.0</v>
      </c>
      <c r="R138" s="7">
        <v>48.0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Mar'Keise Irving</v>
      </c>
      <c r="B139" s="7" t="str">
        <f>IFERROR(__xludf.DUMMYFUNCTION("INDEX(IFNA(REGEXEXTRACT(D139, ""([^ ]+)$"")))"),"TB")</f>
        <v>TB</v>
      </c>
      <c r="C139" s="7">
        <f>Pts_PA*G139+Pts_PC*H139+Pts_PY*I139+Pts_PTD*J139+Pts_PI*K139+Pts_P2*L139+Pts_RA*M139+Pts_RY*N139+Pts_RTD*O139+Pts_R2*P139+Pts_Res*Q139+Pts_ReY*R139+Pts_ReTD*S139+Pts_Re2*T139+Pts_FL*U139+Pts_FTD*V139</f>
        <v>4.6</v>
      </c>
      <c r="D139" s="7" t="s">
        <v>143</v>
      </c>
      <c r="E139" s="10" t="s">
        <v>96</v>
      </c>
      <c r="F139" s="9">
        <v>4.0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9.0</v>
      </c>
      <c r="N139" s="7">
        <v>44.0</v>
      </c>
      <c r="O139" s="7">
        <v>0.0</v>
      </c>
      <c r="P139" s="11">
        <v>0.0</v>
      </c>
      <c r="Q139" s="10">
        <v>2.0</v>
      </c>
      <c r="R139" s="7">
        <v>12.0</v>
      </c>
      <c r="S139" s="7">
        <v>0.0</v>
      </c>
      <c r="T139" s="11">
        <v>0.0</v>
      </c>
      <c r="U139" s="10">
        <v>1.0</v>
      </c>
      <c r="V139" s="11">
        <v>0.0</v>
      </c>
    </row>
    <row r="140">
      <c r="A140" s="7" t="str">
        <f t="shared" si="1"/>
        <v>Theo Johnson</v>
      </c>
      <c r="B140" s="7" t="str">
        <f>IFERROR(__xludf.DUMMYFUNCTION("INDEX(IFNA(REGEXEXTRACT(D140, ""([^ ]+)$"")))"),"NYG")</f>
        <v>NYG</v>
      </c>
      <c r="C140" s="7">
        <f>Pts_PA*G140+Pts_PC*H140+Pts_PY*I140+Pts_PTD*J140+Pts_PI*K140+Pts_P2*L140+Pts_RA*M140+Pts_RY*N140+Pts_RTD*O140+Pts_R2*P140+Pts_Res*Q140+Pts_ReY*R140+Pts_ReTD*S140+Pts_Re2*T140+Pts_FL*U140+Pts_FTD*V140</f>
        <v>7.3</v>
      </c>
      <c r="D140" s="7" t="s">
        <v>249</v>
      </c>
      <c r="E140" s="10" t="s">
        <v>112</v>
      </c>
      <c r="F140" s="9">
        <v>4.0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5.0</v>
      </c>
      <c r="R140" s="7">
        <v>48.0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Aaron Jones</v>
      </c>
      <c r="B141" s="7" t="str">
        <f>IFERROR(__xludf.DUMMYFUNCTION("INDEX(IFNA(REGEXEXTRACT(D141, ""([^ ]+)$"")))"),"MIN")</f>
        <v>MIN</v>
      </c>
      <c r="C141" s="7">
        <f>Pts_PA*G141+Pts_PC*H141+Pts_PY*I141+Pts_PTD*J141+Pts_PI*K141+Pts_P2*L141+Pts_RA*M141+Pts_RY*N141+Pts_RTD*O141+Pts_R2*P141+Pts_Res*Q141+Pts_ReY*R141+Pts_ReTD*S141+Pts_Re2*T141+Pts_FL*U141+Pts_FTD*V141</f>
        <v>5.8</v>
      </c>
      <c r="D141" s="7" t="s">
        <v>66</v>
      </c>
      <c r="E141" s="10" t="s">
        <v>42</v>
      </c>
      <c r="F141" s="9">
        <v>4.0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7.0</v>
      </c>
      <c r="N141" s="7">
        <v>29.0</v>
      </c>
      <c r="O141" s="7">
        <v>0.0</v>
      </c>
      <c r="P141" s="11">
        <v>0.0</v>
      </c>
      <c r="Q141" s="10">
        <v>1.0</v>
      </c>
      <c r="R141" s="7">
        <v>24.0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D.K. Metcalf</v>
      </c>
      <c r="B142" s="7" t="str">
        <f>IFERROR(__xludf.DUMMYFUNCTION("INDEX(IFNA(REGEXEXTRACT(D142, ""([^ ]+)$"")))"),"SEA")</f>
        <v>SEA</v>
      </c>
      <c r="C142" s="7">
        <f>Pts_PA*G142+Pts_PC*H142+Pts_PY*I142+Pts_PTD*J142+Pts_PI*K142+Pts_P2*L142+Pts_RA*M142+Pts_RY*N142+Pts_RTD*O142+Pts_R2*P142+Pts_Res*Q142+Pts_ReY*R142+Pts_ReTD*S142+Pts_Re2*T142+Pts_FL*U142+Pts_FTD*V142</f>
        <v>5.5</v>
      </c>
      <c r="D142" s="7" t="s">
        <v>219</v>
      </c>
      <c r="E142" s="10" t="s">
        <v>354</v>
      </c>
      <c r="F142" s="9">
        <v>4.0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0.0</v>
      </c>
      <c r="N142" s="7">
        <v>0.0</v>
      </c>
      <c r="O142" s="7">
        <v>0.0</v>
      </c>
      <c r="P142" s="11">
        <v>0.0</v>
      </c>
      <c r="Q142" s="10">
        <v>4.0</v>
      </c>
      <c r="R142" s="7">
        <v>55.0</v>
      </c>
      <c r="S142" s="7">
        <v>0.0</v>
      </c>
      <c r="T142" s="11">
        <v>0.0</v>
      </c>
      <c r="U142" s="10">
        <v>1.0</v>
      </c>
      <c r="V142" s="11">
        <v>0.0</v>
      </c>
    </row>
    <row r="143">
      <c r="A143" s="7" t="str">
        <f t="shared" si="1"/>
        <v>Zack Moss</v>
      </c>
      <c r="B143" s="7" t="str">
        <f>IFERROR(__xludf.DUMMYFUNCTION("INDEX(IFNA(REGEXEXTRACT(D143, ""([^ ]+)$"")))"),"CIN")</f>
        <v>CIN</v>
      </c>
      <c r="C143" s="7">
        <f>Pts_PA*G143+Pts_PC*H143+Pts_PY*I143+Pts_PTD*J143+Pts_PI*K143+Pts_P2*L143+Pts_RA*M143+Pts_RY*N143+Pts_RTD*O143+Pts_R2*P143+Pts_Res*Q143+Pts_ReY*R143+Pts_ReTD*S143+Pts_Re2*T143+Pts_FL*U143+Pts_FTD*V143</f>
        <v>6.7</v>
      </c>
      <c r="D143" s="7" t="s">
        <v>100</v>
      </c>
      <c r="E143" s="10" t="s">
        <v>61</v>
      </c>
      <c r="F143" s="9">
        <v>4.0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9.0</v>
      </c>
      <c r="N143" s="7">
        <v>24.0</v>
      </c>
      <c r="O143" s="7">
        <v>0.0</v>
      </c>
      <c r="P143" s="11">
        <v>0.0</v>
      </c>
      <c r="Q143" s="10">
        <v>3.0</v>
      </c>
      <c r="R143" s="7">
        <v>28.0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Rome Odunze</v>
      </c>
      <c r="B144" s="7" t="str">
        <f>IFERROR(__xludf.DUMMYFUNCTION("INDEX(IFNA(REGEXEXTRACT(D144, ""([^ ]+)$"")))"),"CHI")</f>
        <v>CHI</v>
      </c>
      <c r="C144" s="7">
        <f>Pts_PA*G144+Pts_PC*H144+Pts_PY*I144+Pts_PTD*J144+Pts_PI*K144+Pts_P2*L144+Pts_RA*M144+Pts_RY*N144+Pts_RTD*O144+Pts_R2*P144+Pts_Res*Q144+Pts_ReY*R144+Pts_ReTD*S144+Pts_Re2*T144+Pts_FL*U144+Pts_FTD*V144</f>
        <v>6.5</v>
      </c>
      <c r="D144" s="7" t="s">
        <v>261</v>
      </c>
      <c r="E144" s="10" t="s">
        <v>29</v>
      </c>
      <c r="F144" s="9">
        <v>4.0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0.0</v>
      </c>
      <c r="N144" s="7">
        <v>0.0</v>
      </c>
      <c r="O144" s="7">
        <v>0.0</v>
      </c>
      <c r="P144" s="11">
        <v>0.0</v>
      </c>
      <c r="Q144" s="10">
        <v>5.0</v>
      </c>
      <c r="R144" s="7">
        <v>40.0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Cade Otton</v>
      </c>
      <c r="B145" s="7" t="str">
        <f>IFERROR(__xludf.DUMMYFUNCTION("INDEX(IFNA(REGEXEXTRACT(D145, ""([^ ]+)$"")))"),"TB")</f>
        <v>TB</v>
      </c>
      <c r="C145" s="7">
        <f>Pts_PA*G145+Pts_PC*H145+Pts_PY*I145+Pts_PTD*J145+Pts_PI*K145+Pts_P2*L145+Pts_RA*M145+Pts_RY*N145+Pts_RTD*O145+Pts_R2*P145+Pts_Res*Q145+Pts_ReY*R145+Pts_ReTD*S145+Pts_Re2*T145+Pts_FL*U145+Pts_FTD*V145</f>
        <v>5.9</v>
      </c>
      <c r="D145" s="7" t="s">
        <v>317</v>
      </c>
      <c r="E145" s="10" t="s">
        <v>96</v>
      </c>
      <c r="F145" s="9">
        <v>4.0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3.0</v>
      </c>
      <c r="R145" s="7">
        <v>44.0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Jaylen Waddle</v>
      </c>
      <c r="B146" s="7" t="str">
        <f>IFERROR(__xludf.DUMMYFUNCTION("INDEX(IFNA(REGEXEXTRACT(D146, ""([^ ]+)$"")))"),"MIA")</f>
        <v>MIA</v>
      </c>
      <c r="C146" s="7">
        <f>Pts_PA*G146+Pts_PC*H146+Pts_PY*I146+Pts_PTD*J146+Pts_PI*K146+Pts_P2*L146+Pts_RA*M146+Pts_RY*N146+Pts_RTD*O146+Pts_R2*P146+Pts_Res*Q146+Pts_ReY*R146+Pts_ReTD*S146+Pts_Re2*T146+Pts_FL*U146+Pts_FTD*V146</f>
        <v>6.6</v>
      </c>
      <c r="D146" s="7" t="s">
        <v>121</v>
      </c>
      <c r="E146" s="10" t="s">
        <v>346</v>
      </c>
      <c r="F146" s="9">
        <v>4.0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0.0</v>
      </c>
      <c r="N146" s="7">
        <v>0.0</v>
      </c>
      <c r="O146" s="7">
        <v>0.0</v>
      </c>
      <c r="P146" s="11">
        <v>0.0</v>
      </c>
      <c r="Q146" s="10">
        <v>4.0</v>
      </c>
      <c r="R146" s="7">
        <v>46.0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Jordan Addison</v>
      </c>
      <c r="B147" s="7" t="str">
        <f>IFERROR(__xludf.DUMMYFUNCTION("INDEX(IFNA(REGEXEXTRACT(D147, ""([^ ]+)$"")))"),"MIN")</f>
        <v>MIN</v>
      </c>
      <c r="C147" s="7">
        <f>Pts_PA*G147+Pts_PC*H147+Pts_PY*I147+Pts_PTD*J147+Pts_PI*K147+Pts_P2*L147+Pts_RA*M147+Pts_RY*N147+Pts_RTD*O147+Pts_R2*P147+Pts_Res*Q147+Pts_ReY*R147+Pts_ReTD*S147+Pts_Re2*T147+Pts_FL*U147+Pts_FTD*V147</f>
        <v>5.1</v>
      </c>
      <c r="D147" s="7" t="s">
        <v>185</v>
      </c>
      <c r="E147" s="10" t="s">
        <v>42</v>
      </c>
      <c r="F147" s="9">
        <v>3.0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3.0</v>
      </c>
      <c r="R147" s="7">
        <v>36.0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Keenan Allen</v>
      </c>
      <c r="B148" s="7" t="str">
        <f>IFERROR(__xludf.DUMMYFUNCTION("INDEX(IFNA(REGEXEXTRACT(D148, ""([^ ]+)$"")))"),"CHI")</f>
        <v>CHI</v>
      </c>
      <c r="C148" s="7">
        <f>Pts_PA*G148+Pts_PC*H148+Pts_PY*I148+Pts_PTD*J148+Pts_PI*K148+Pts_P2*L148+Pts_RA*M148+Pts_RY*N148+Pts_RTD*O148+Pts_R2*P148+Pts_Res*Q148+Pts_ReY*R148+Pts_ReTD*S148+Pts_Re2*T148+Pts_FL*U148+Pts_FTD*V148</f>
        <v>4.8</v>
      </c>
      <c r="D148" s="7" t="s">
        <v>208</v>
      </c>
      <c r="E148" s="10" t="s">
        <v>29</v>
      </c>
      <c r="F148" s="9">
        <v>3.0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0.0</v>
      </c>
      <c r="N148" s="7">
        <v>0.0</v>
      </c>
      <c r="O148" s="7">
        <v>0.0</v>
      </c>
      <c r="P148" s="11">
        <v>0.0</v>
      </c>
      <c r="Q148" s="10">
        <v>3.0</v>
      </c>
      <c r="R148" s="7">
        <v>33.0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Kayshon Boutte</v>
      </c>
      <c r="B149" s="7" t="str">
        <f>IFERROR(__xludf.DUMMYFUNCTION("INDEX(IFNA(REGEXEXTRACT(D149, ""([^ ]+)$"")))"),"NE")</f>
        <v>NE</v>
      </c>
      <c r="C149" s="7">
        <f>Pts_PA*G149+Pts_PC*H149+Pts_PY*I149+Pts_PTD*J149+Pts_PI*K149+Pts_P2*L149+Pts_RA*M149+Pts_RY*N149+Pts_RTD*O149+Pts_R2*P149+Pts_Res*Q149+Pts_ReY*R149+Pts_ReTD*S149+Pts_Re2*T149+Pts_FL*U149+Pts_FTD*V149</f>
        <v>4.4</v>
      </c>
      <c r="D149" s="7" t="s">
        <v>448</v>
      </c>
      <c r="E149" s="10" t="s">
        <v>421</v>
      </c>
      <c r="F149" s="9">
        <v>3.0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2.0</v>
      </c>
      <c r="R149" s="7">
        <v>34.0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Ty Chandler</v>
      </c>
      <c r="B150" s="7" t="str">
        <f>IFERROR(__xludf.DUMMYFUNCTION("INDEX(IFNA(REGEXEXTRACT(D150, ""([^ ]+)$"")))"),"MIN")</f>
        <v>MIN</v>
      </c>
      <c r="C150" s="7">
        <f>Pts_PA*G150+Pts_PC*H150+Pts_PY*I150+Pts_PTD*J150+Pts_PI*K150+Pts_P2*L150+Pts_RA*M150+Pts_RY*N150+Pts_RTD*O150+Pts_R2*P150+Pts_Res*Q150+Pts_ReY*R150+Pts_ReTD*S150+Pts_Re2*T150+Pts_FL*U150+Pts_FTD*V150</f>
        <v>4.9</v>
      </c>
      <c r="D150" s="7" t="s">
        <v>186</v>
      </c>
      <c r="E150" s="10" t="s">
        <v>42</v>
      </c>
      <c r="F150" s="9">
        <v>3.0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14.0</v>
      </c>
      <c r="N150" s="7">
        <v>30.0</v>
      </c>
      <c r="O150" s="7">
        <v>0.0</v>
      </c>
      <c r="P150" s="11">
        <v>0.0</v>
      </c>
      <c r="Q150" s="10">
        <v>2.0</v>
      </c>
      <c r="R150" s="7">
        <v>9.0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Andy Dalton</v>
      </c>
      <c r="B151" s="7" t="str">
        <f>IFERROR(__xludf.DUMMYFUNCTION("INDEX(IFNA(REGEXEXTRACT(D151, ""([^ ]+)$"")))"),"CAR")</f>
        <v>CAR</v>
      </c>
      <c r="C151" s="7">
        <f>Pts_PA*G151+Pts_PC*H151+Pts_PY*I151+Pts_PTD*J151+Pts_PI*K151+Pts_P2*L151+Pts_RA*M151+Pts_RY*N151+Pts_RTD*O151+Pts_R2*P151+Pts_Res*Q151+Pts_ReY*R151+Pts_ReTD*S151+Pts_Re2*T151+Pts_FL*U151+Pts_FTD*V151</f>
        <v>3.74</v>
      </c>
      <c r="D151" s="7" t="s">
        <v>290</v>
      </c>
      <c r="E151" s="10" t="s">
        <v>76</v>
      </c>
      <c r="F151" s="9">
        <v>3.0</v>
      </c>
      <c r="G151" s="10">
        <v>28.0</v>
      </c>
      <c r="H151" s="7">
        <v>18.0</v>
      </c>
      <c r="I151" s="7">
        <v>136.0</v>
      </c>
      <c r="J151" s="7">
        <v>0.0</v>
      </c>
      <c r="K151" s="7">
        <v>1.0</v>
      </c>
      <c r="L151" s="11">
        <v>0.0</v>
      </c>
      <c r="M151" s="10">
        <v>1.0</v>
      </c>
      <c r="N151" s="7">
        <v>3.0</v>
      </c>
      <c r="O151" s="7">
        <v>0.0</v>
      </c>
      <c r="P151" s="11">
        <v>0.0</v>
      </c>
      <c r="Q151" s="10">
        <v>0.0</v>
      </c>
      <c r="R151" s="7">
        <v>0.0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Nathaniel Dell</v>
      </c>
      <c r="B152" s="7" t="str">
        <f>IFERROR(__xludf.DUMMYFUNCTION("INDEX(IFNA(REGEXEXTRACT(D152, ""([^ ]+)$"")))"),"HOU")</f>
        <v>HOU</v>
      </c>
      <c r="C152" s="7">
        <f>Pts_PA*G152+Pts_PC*H152+Pts_PY*I152+Pts_PTD*J152+Pts_PI*K152+Pts_P2*L152+Pts_RA*M152+Pts_RY*N152+Pts_RTD*O152+Pts_R2*P152+Pts_Res*Q152+Pts_ReY*R152+Pts_ReTD*S152+Pts_Re2*T152+Pts_FL*U152+Pts_FTD*V152</f>
        <v>5.3</v>
      </c>
      <c r="D152" s="7" t="s">
        <v>164</v>
      </c>
      <c r="E152" s="10" t="s">
        <v>342</v>
      </c>
      <c r="F152" s="9">
        <v>3.0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1.0</v>
      </c>
      <c r="N152" s="7">
        <v>-5.0</v>
      </c>
      <c r="O152" s="7">
        <v>0.0</v>
      </c>
      <c r="P152" s="11">
        <v>0.0</v>
      </c>
      <c r="Q152" s="10">
        <v>4.0</v>
      </c>
      <c r="R152" s="7">
        <v>38.0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Mike Gesicki</v>
      </c>
      <c r="B153" s="7" t="str">
        <f>IFERROR(__xludf.DUMMYFUNCTION("INDEX(IFNA(REGEXEXTRACT(D153, ""([^ ]+)$"")))"),"CIN")</f>
        <v>CIN</v>
      </c>
      <c r="C153" s="7">
        <f>Pts_PA*G153+Pts_PC*H153+Pts_PY*I153+Pts_PTD*J153+Pts_PI*K153+Pts_P2*L153+Pts_RA*M153+Pts_RY*N153+Pts_RTD*O153+Pts_R2*P153+Pts_Res*Q153+Pts_ReY*R153+Pts_ReTD*S153+Pts_Re2*T153+Pts_FL*U153+Pts_FTD*V153</f>
        <v>4.1</v>
      </c>
      <c r="D153" s="7" t="s">
        <v>242</v>
      </c>
      <c r="E153" s="10" t="s">
        <v>61</v>
      </c>
      <c r="F153" s="9">
        <v>3.0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0.0</v>
      </c>
      <c r="N153" s="7">
        <v>0.0</v>
      </c>
      <c r="O153" s="7">
        <v>0.0</v>
      </c>
      <c r="P153" s="11">
        <v>0.0</v>
      </c>
      <c r="Q153" s="10">
        <v>2.0</v>
      </c>
      <c r="R153" s="7">
        <v>31.0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Breece Hall</v>
      </c>
      <c r="B154" s="7" t="str">
        <f>IFERROR(__xludf.DUMMYFUNCTION("INDEX(IFNA(REGEXEXTRACT(D154, ""([^ ]+)$"")))"),"NYJ")</f>
        <v>NYJ</v>
      </c>
      <c r="C154" s="7">
        <f>Pts_PA*G154+Pts_PC*H154+Pts_PY*I154+Pts_PTD*J154+Pts_PI*K154+Pts_P2*L154+Pts_RA*M154+Pts_RY*N154+Pts_RTD*O154+Pts_R2*P154+Pts_Res*Q154+Pts_ReY*R154+Pts_ReTD*S154+Pts_Re2*T154+Pts_FL*U154+Pts_FTD*V154</f>
        <v>5.2</v>
      </c>
      <c r="D154" s="7" t="s">
        <v>80</v>
      </c>
      <c r="E154" s="10" t="s">
        <v>349</v>
      </c>
      <c r="F154" s="9">
        <v>3.0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9.0</v>
      </c>
      <c r="N154" s="7">
        <v>23.0</v>
      </c>
      <c r="O154" s="7">
        <v>0.0</v>
      </c>
      <c r="P154" s="11">
        <v>0.0</v>
      </c>
      <c r="Q154" s="10">
        <v>3.0</v>
      </c>
      <c r="R154" s="7">
        <v>14.0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Mecole Hardman</v>
      </c>
      <c r="B155" s="7" t="str">
        <f>IFERROR(__xludf.DUMMYFUNCTION("INDEX(IFNA(REGEXEXTRACT(D155, ""([^ ]+)$"")))"),"KC")</f>
        <v>KC</v>
      </c>
      <c r="C155" s="7">
        <f>Pts_PA*G155+Pts_PC*H155+Pts_PY*I155+Pts_PTD*J155+Pts_PI*K155+Pts_P2*L155+Pts_RA*M155+Pts_RY*N155+Pts_RTD*O155+Pts_R2*P155+Pts_Res*Q155+Pts_ReY*R155+Pts_ReTD*S155+Pts_Re2*T155+Pts_FL*U155+Pts_FTD*V155</f>
        <v>5.3</v>
      </c>
      <c r="D155" s="7" t="s">
        <v>485</v>
      </c>
      <c r="E155" s="10" t="s">
        <v>350</v>
      </c>
      <c r="F155" s="9">
        <v>3.0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0.0</v>
      </c>
      <c r="N155" s="7">
        <v>0.0</v>
      </c>
      <c r="O155" s="7">
        <v>0.0</v>
      </c>
      <c r="P155" s="11">
        <v>0.0</v>
      </c>
      <c r="Q155" s="10">
        <v>4.0</v>
      </c>
      <c r="R155" s="7">
        <v>33.0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Marvin Harrison</v>
      </c>
      <c r="B156" s="7" t="str">
        <f>IFERROR(__xludf.DUMMYFUNCTION("INDEX(IFNA(REGEXEXTRACT(D156, ""([^ ]+)$"")))"),"ARI")</f>
        <v>ARI</v>
      </c>
      <c r="C156" s="7">
        <f>Pts_PA*G156+Pts_PC*H156+Pts_PY*I156+Pts_PTD*J156+Pts_PI*K156+Pts_P2*L156+Pts_RA*M156+Pts_RY*N156+Pts_RTD*O156+Pts_R2*P156+Pts_Res*Q156+Pts_ReY*R156+Pts_ReTD*S156+Pts_Re2*T156+Pts_FL*U156+Pts_FTD*V156</f>
        <v>4.6</v>
      </c>
      <c r="D156" s="7" t="s">
        <v>299</v>
      </c>
      <c r="E156" s="10" t="s">
        <v>39</v>
      </c>
      <c r="F156" s="9">
        <v>3.0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2.0</v>
      </c>
      <c r="R156" s="7">
        <v>36.0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Hunter Henry</v>
      </c>
      <c r="B157" s="7" t="str">
        <f>IFERROR(__xludf.DUMMYFUNCTION("INDEX(IFNA(REGEXEXTRACT(D157, ""([^ ]+)$"")))"),"NE")</f>
        <v>NE</v>
      </c>
      <c r="C157" s="7">
        <f>Pts_PA*G157+Pts_PC*H157+Pts_PY*I157+Pts_PTD*J157+Pts_PI*K157+Pts_P2*L157+Pts_RA*M157+Pts_RY*N157+Pts_RTD*O157+Pts_R2*P157+Pts_Res*Q157+Pts_ReY*R157+Pts_ReTD*S157+Pts_Re2*T157+Pts_FL*U157+Pts_FTD*V157</f>
        <v>4.2</v>
      </c>
      <c r="D157" s="7" t="s">
        <v>244</v>
      </c>
      <c r="E157" s="10" t="s">
        <v>421</v>
      </c>
      <c r="F157" s="9">
        <v>3.0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2.0</v>
      </c>
      <c r="R157" s="7">
        <v>32.0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Xavier Hutchinson</v>
      </c>
      <c r="B158" s="7" t="str">
        <f>IFERROR(__xludf.DUMMYFUNCTION("INDEX(IFNA(REGEXEXTRACT(D158, ""([^ ]+)$"")))"),"HOU")</f>
        <v>HOU</v>
      </c>
      <c r="C158" s="7">
        <f>Pts_PA*G158+Pts_PC*H158+Pts_PY*I158+Pts_PTD*J158+Pts_PI*K158+Pts_P2*L158+Pts_RA*M158+Pts_RY*N158+Pts_RTD*O158+Pts_R2*P158+Pts_Res*Q158+Pts_ReY*R158+Pts_ReTD*S158+Pts_Re2*T158+Pts_FL*U158+Pts_FTD*V158</f>
        <v>4.1</v>
      </c>
      <c r="D158" s="7" t="s">
        <v>304</v>
      </c>
      <c r="E158" s="10" t="s">
        <v>342</v>
      </c>
      <c r="F158" s="9">
        <v>3.0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0.0</v>
      </c>
      <c r="N158" s="7">
        <v>0.0</v>
      </c>
      <c r="O158" s="7">
        <v>0.0</v>
      </c>
      <c r="P158" s="11">
        <v>0.0</v>
      </c>
      <c r="Q158" s="10">
        <v>2.0</v>
      </c>
      <c r="R158" s="7">
        <v>31.0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Andrei Iosivas</v>
      </c>
      <c r="B159" s="7" t="str">
        <f>IFERROR(__xludf.DUMMYFUNCTION("INDEX(IFNA(REGEXEXTRACT(D159, ""([^ ]+)$"")))"),"CIN")</f>
        <v>CIN</v>
      </c>
      <c r="C159" s="7">
        <f>Pts_PA*G159+Pts_PC*H159+Pts_PY*I159+Pts_PTD*J159+Pts_PI*K159+Pts_P2*L159+Pts_RA*M159+Pts_RY*N159+Pts_RTD*O159+Pts_R2*P159+Pts_Res*Q159+Pts_ReY*R159+Pts_ReTD*S159+Pts_Re2*T159+Pts_FL*U159+Pts_FTD*V159</f>
        <v>4.4</v>
      </c>
      <c r="D159" s="7" t="s">
        <v>217</v>
      </c>
      <c r="E159" s="10" t="s">
        <v>61</v>
      </c>
      <c r="F159" s="9">
        <v>3.0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0.0</v>
      </c>
      <c r="N159" s="7">
        <v>0.0</v>
      </c>
      <c r="O159" s="7">
        <v>0.0</v>
      </c>
      <c r="P159" s="11">
        <v>0.0</v>
      </c>
      <c r="Q159" s="10">
        <v>1.0</v>
      </c>
      <c r="R159" s="7">
        <v>39.0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Juwan Johnson</v>
      </c>
      <c r="B160" s="7" t="str">
        <f>IFERROR(__xludf.DUMMYFUNCTION("INDEX(IFNA(REGEXEXTRACT(D160, ""([^ ]+)$"")))"),"NO")</f>
        <v>NO</v>
      </c>
      <c r="C160" s="7">
        <f>Pts_PA*G160+Pts_PC*H160+Pts_PY*I160+Pts_PTD*J160+Pts_PI*K160+Pts_P2*L160+Pts_RA*M160+Pts_RY*N160+Pts_RTD*O160+Pts_R2*P160+Pts_Res*Q160+Pts_ReY*R160+Pts_ReTD*S160+Pts_Re2*T160+Pts_FL*U160+Pts_FTD*V160</f>
        <v>5.6</v>
      </c>
      <c r="D160" s="7" t="s">
        <v>133</v>
      </c>
      <c r="E160" s="10" t="s">
        <v>33</v>
      </c>
      <c r="F160" s="9">
        <v>3.0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5.0</v>
      </c>
      <c r="R160" s="7">
        <v>31.0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Dalton Kincaid</v>
      </c>
      <c r="B161" s="7" t="str">
        <f>IFERROR(__xludf.DUMMYFUNCTION("INDEX(IFNA(REGEXEXTRACT(D161, ""([^ ]+)$"")))"),"BUF")</f>
        <v>BUF</v>
      </c>
      <c r="C161" s="7">
        <f>Pts_PA*G161+Pts_PC*H161+Pts_PY*I161+Pts_PTD*J161+Pts_PI*K161+Pts_P2*L161+Pts_RA*M161+Pts_RY*N161+Pts_RTD*O161+Pts_R2*P161+Pts_Res*Q161+Pts_ReY*R161+Pts_ReTD*S161+Pts_Re2*T161+Pts_FL*U161+Pts_FTD*V161</f>
        <v>4.4</v>
      </c>
      <c r="D161" s="7" t="s">
        <v>250</v>
      </c>
      <c r="E161" s="10" t="s">
        <v>362</v>
      </c>
      <c r="F161" s="9">
        <v>3.0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2.0</v>
      </c>
      <c r="R161" s="7">
        <v>34.0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Jonathan Mingo</v>
      </c>
      <c r="B162" s="7" t="str">
        <f>IFERROR(__xludf.DUMMYFUNCTION("INDEX(IFNA(REGEXEXTRACT(D162, ""([^ ]+)$"")))"),"DAL")</f>
        <v>DAL</v>
      </c>
      <c r="C162" s="7">
        <f>Pts_PA*G162+Pts_PC*H162+Pts_PY*I162+Pts_PTD*J162+Pts_PI*K162+Pts_P2*L162+Pts_RA*M162+Pts_RY*N162+Pts_RTD*O162+Pts_R2*P162+Pts_Res*Q162+Pts_ReY*R162+Pts_ReTD*S162+Pts_Re2*T162+Pts_FL*U162+Pts_FTD*V162</f>
        <v>4.7</v>
      </c>
      <c r="D162" s="7" t="s">
        <v>198</v>
      </c>
      <c r="E162" s="10" t="s">
        <v>76</v>
      </c>
      <c r="F162" s="9">
        <v>3.0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0.0</v>
      </c>
      <c r="N162" s="7">
        <v>0.0</v>
      </c>
      <c r="O162" s="7">
        <v>0.0</v>
      </c>
      <c r="P162" s="11">
        <v>0.0</v>
      </c>
      <c r="Q162" s="10">
        <v>2.0</v>
      </c>
      <c r="R162" s="7">
        <v>37.0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Adonai Mitchell</v>
      </c>
      <c r="B163" s="7" t="str">
        <f>IFERROR(__xludf.DUMMYFUNCTION("INDEX(IFNA(REGEXEXTRACT(D163, ""([^ ]+)$"")))"),"IND")</f>
        <v>IND</v>
      </c>
      <c r="C163" s="7">
        <f>Pts_PA*G163+Pts_PC*H163+Pts_PY*I163+Pts_PTD*J163+Pts_PI*K163+Pts_P2*L163+Pts_RA*M163+Pts_RY*N163+Pts_RTD*O163+Pts_R2*P163+Pts_Res*Q163+Pts_ReY*R163+Pts_ReTD*S163+Pts_Re2*T163+Pts_FL*U163+Pts_FTD*V163</f>
        <v>7.16</v>
      </c>
      <c r="D163" s="7" t="s">
        <v>314</v>
      </c>
      <c r="E163" s="10" t="s">
        <v>351</v>
      </c>
      <c r="F163" s="9">
        <v>3.0</v>
      </c>
      <c r="G163" s="10">
        <v>1.0</v>
      </c>
      <c r="H163" s="7">
        <v>1.0</v>
      </c>
      <c r="I163" s="7">
        <v>24.0</v>
      </c>
      <c r="J163" s="7">
        <v>0.0</v>
      </c>
      <c r="K163" s="7">
        <v>0.0</v>
      </c>
      <c r="L163" s="11">
        <v>0.0</v>
      </c>
      <c r="M163" s="10">
        <v>1.0</v>
      </c>
      <c r="N163" s="7">
        <v>4.0</v>
      </c>
      <c r="O163" s="7">
        <v>0.0</v>
      </c>
      <c r="P163" s="11">
        <v>0.0</v>
      </c>
      <c r="Q163" s="10">
        <v>4.0</v>
      </c>
      <c r="R163" s="7">
        <v>38.0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John Mundt</v>
      </c>
      <c r="B164" s="7" t="str">
        <f>IFERROR(__xludf.DUMMYFUNCTION("INDEX(IFNA(REGEXEXTRACT(D164, ""([^ ]+)$"")))"),"MIN")</f>
        <v>MIN</v>
      </c>
      <c r="C164" s="7">
        <f>Pts_PA*G164+Pts_PC*H164+Pts_PY*I164+Pts_PTD*J164+Pts_PI*K164+Pts_P2*L164+Pts_RA*M164+Pts_RY*N164+Pts_RTD*O164+Pts_R2*P164+Pts_Res*Q164+Pts_ReY*R164+Pts_ReTD*S164+Pts_Re2*T164+Pts_FL*U164+Pts_FTD*V164</f>
        <v>4.1</v>
      </c>
      <c r="D164" s="7" t="s">
        <v>260</v>
      </c>
      <c r="E164" s="10" t="s">
        <v>42</v>
      </c>
      <c r="F164" s="9">
        <v>3.0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0.0</v>
      </c>
      <c r="N164" s="7">
        <v>0.0</v>
      </c>
      <c r="O164" s="7">
        <v>0.0</v>
      </c>
      <c r="P164" s="11">
        <v>0.0</v>
      </c>
      <c r="Q164" s="10">
        <v>2.0</v>
      </c>
      <c r="R164" s="7">
        <v>31.0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Dalton Schultz</v>
      </c>
      <c r="B165" s="7" t="str">
        <f>IFERROR(__xludf.DUMMYFUNCTION("INDEX(IFNA(REGEXEXTRACT(D165, ""([^ ]+)$"")))"),"HOU")</f>
        <v>HOU</v>
      </c>
      <c r="C165" s="7">
        <f>Pts_PA*G165+Pts_PC*H165+Pts_PY*I165+Pts_PTD*J165+Pts_PI*K165+Pts_P2*L165+Pts_RA*M165+Pts_RY*N165+Pts_RTD*O165+Pts_R2*P165+Pts_Res*Q165+Pts_ReY*R165+Pts_ReTD*S165+Pts_Re2*T165+Pts_FL*U165+Pts_FTD*V165</f>
        <v>5.4</v>
      </c>
      <c r="D165" s="7" t="s">
        <v>271</v>
      </c>
      <c r="E165" s="10" t="s">
        <v>342</v>
      </c>
      <c r="F165" s="9">
        <v>3.0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0.0</v>
      </c>
      <c r="N165" s="7">
        <v>0.0</v>
      </c>
      <c r="O165" s="7">
        <v>0.0</v>
      </c>
      <c r="P165" s="11">
        <v>0.0</v>
      </c>
      <c r="Q165" s="10">
        <v>4.0</v>
      </c>
      <c r="R165" s="7">
        <v>34.0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Courtland Sutton</v>
      </c>
      <c r="B166" s="7" t="str">
        <f>IFERROR(__xludf.DUMMYFUNCTION("INDEX(IFNA(REGEXEXTRACT(D166, ""([^ ]+)$"")))"),"DEN")</f>
        <v>DEN</v>
      </c>
      <c r="C166" s="7">
        <f>Pts_PA*G166+Pts_PC*H166+Pts_PY*I166+Pts_PTD*J166+Pts_PI*K166+Pts_P2*L166+Pts_RA*M166+Pts_RY*N166+Pts_RTD*O166+Pts_R2*P166+Pts_Res*Q166+Pts_ReY*R166+Pts_ReTD*S166+Pts_Re2*T166+Pts_FL*U166+Pts_FTD*V166</f>
        <v>4.2</v>
      </c>
      <c r="D166" s="7" t="s">
        <v>203</v>
      </c>
      <c r="E166" s="10" t="s">
        <v>46</v>
      </c>
      <c r="F166" s="9">
        <v>3.0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0.0</v>
      </c>
      <c r="N166" s="7">
        <v>0.0</v>
      </c>
      <c r="O166" s="7">
        <v>0.0</v>
      </c>
      <c r="P166" s="11">
        <v>0.0</v>
      </c>
      <c r="Q166" s="10">
        <v>2.0</v>
      </c>
      <c r="R166" s="7">
        <v>32.0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Tylan Wallace</v>
      </c>
      <c r="B167" s="7" t="str">
        <f>IFERROR(__xludf.DUMMYFUNCTION("INDEX(IFNA(REGEXEXTRACT(D167, ""([^ ]+)$"")))"),"BAL")</f>
        <v>BAL</v>
      </c>
      <c r="C167" s="7">
        <f>Pts_PA*G167+Pts_PC*H167+Pts_PY*I167+Pts_PTD*J167+Pts_PI*K167+Pts_P2*L167+Pts_RA*M167+Pts_RY*N167+Pts_RTD*O167+Pts_R2*P167+Pts_Res*Q167+Pts_ReY*R167+Pts_ReTD*S167+Pts_Re2*T167+Pts_FL*U167+Pts_FTD*V167</f>
        <v>4.1</v>
      </c>
      <c r="D167" s="7" t="s">
        <v>486</v>
      </c>
      <c r="E167" s="10" t="s">
        <v>59</v>
      </c>
      <c r="F167" s="9">
        <v>3.0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2.0</v>
      </c>
      <c r="R167" s="7">
        <v>31.0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Braelon Allen</v>
      </c>
      <c r="B168" s="7" t="str">
        <f>IFERROR(__xludf.DUMMYFUNCTION("INDEX(IFNA(REGEXEXTRACT(D168, ""([^ ]+)$"")))"),"NYJ")</f>
        <v>NYJ</v>
      </c>
      <c r="C168" s="7">
        <f>Pts_PA*G168+Pts_PC*H168+Pts_PY*I168+Pts_PTD*J168+Pts_PI*K168+Pts_P2*L168+Pts_RA*M168+Pts_RY*N168+Pts_RTD*O168+Pts_R2*P168+Pts_Res*Q168+Pts_ReY*R168+Pts_ReTD*S168+Pts_Re2*T168+Pts_FL*U168+Pts_FTD*V168</f>
        <v>3.3</v>
      </c>
      <c r="D168" s="7" t="s">
        <v>280</v>
      </c>
      <c r="E168" s="10" t="s">
        <v>349</v>
      </c>
      <c r="F168" s="9">
        <v>2.0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5.0</v>
      </c>
      <c r="N168" s="7">
        <v>13.0</v>
      </c>
      <c r="O168" s="7">
        <v>0.0</v>
      </c>
      <c r="P168" s="11">
        <v>0.0</v>
      </c>
      <c r="Q168" s="10">
        <v>1.0</v>
      </c>
      <c r="R168" s="7">
        <v>15.0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Tyler Allgeier</v>
      </c>
      <c r="B169" s="7" t="str">
        <f>IFERROR(__xludf.DUMMYFUNCTION("INDEX(IFNA(REGEXEXTRACT(D169, ""([^ ]+)$"")))"),"ATL")</f>
        <v>ATL</v>
      </c>
      <c r="C169" s="7">
        <f>Pts_PA*G169+Pts_PC*H169+Pts_PY*I169+Pts_PTD*J169+Pts_PI*K169+Pts_P2*L169+Pts_RA*M169+Pts_RY*N169+Pts_RTD*O169+Pts_R2*P169+Pts_Res*Q169+Pts_ReY*R169+Pts_ReTD*S169+Pts_Re2*T169+Pts_FL*U169+Pts_FTD*V169</f>
        <v>4</v>
      </c>
      <c r="D169" s="7" t="s">
        <v>209</v>
      </c>
      <c r="E169" s="10" t="s">
        <v>358</v>
      </c>
      <c r="F169" s="9">
        <v>2.0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6.0</v>
      </c>
      <c r="N169" s="7">
        <v>12.0</v>
      </c>
      <c r="O169" s="7">
        <v>0.0</v>
      </c>
      <c r="P169" s="11">
        <v>0.0</v>
      </c>
      <c r="Q169" s="10">
        <v>3.0</v>
      </c>
      <c r="R169" s="7">
        <v>13.0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Zach Charbonnet</v>
      </c>
      <c r="B170" s="7" t="str">
        <f>IFERROR(__xludf.DUMMYFUNCTION("INDEX(IFNA(REGEXEXTRACT(D170, ""([^ ]+)$"")))"),"SEA")</f>
        <v>SEA</v>
      </c>
      <c r="C170" s="7">
        <f>Pts_PA*G170+Pts_PC*H170+Pts_PY*I170+Pts_PTD*J170+Pts_PI*K170+Pts_P2*L170+Pts_RA*M170+Pts_RY*N170+Pts_RTD*O170+Pts_R2*P170+Pts_Res*Q170+Pts_ReY*R170+Pts_ReTD*S170+Pts_Re2*T170+Pts_FL*U170+Pts_FTD*V170</f>
        <v>4.5</v>
      </c>
      <c r="D170" s="7" t="s">
        <v>124</v>
      </c>
      <c r="E170" s="10" t="s">
        <v>354</v>
      </c>
      <c r="F170" s="9">
        <v>2.0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2.0</v>
      </c>
      <c r="N170" s="7">
        <v>11.0</v>
      </c>
      <c r="O170" s="7">
        <v>0.0</v>
      </c>
      <c r="P170" s="11">
        <v>0.0</v>
      </c>
      <c r="Q170" s="10">
        <v>3.0</v>
      </c>
      <c r="R170" s="7">
        <v>19.0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Blake Corum</v>
      </c>
      <c r="B171" s="7" t="str">
        <f>IFERROR(__xludf.DUMMYFUNCTION("INDEX(IFNA(REGEXEXTRACT(D171, ""([^ ]+)$"")))"),"LA")</f>
        <v>LA</v>
      </c>
      <c r="C171" s="7">
        <f>Pts_PA*G171+Pts_PC*H171+Pts_PY*I171+Pts_PTD*J171+Pts_PI*K171+Pts_P2*L171+Pts_RA*M171+Pts_RY*N171+Pts_RTD*O171+Pts_R2*P171+Pts_Res*Q171+Pts_ReY*R171+Pts_ReTD*S171+Pts_Re2*T171+Pts_FL*U171+Pts_FTD*V171</f>
        <v>3.8</v>
      </c>
      <c r="D171" s="7" t="s">
        <v>375</v>
      </c>
      <c r="E171" s="10" t="s">
        <v>23</v>
      </c>
      <c r="F171" s="9">
        <v>2.0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5.0</v>
      </c>
      <c r="N171" s="7">
        <v>25.0</v>
      </c>
      <c r="O171" s="7">
        <v>0.0</v>
      </c>
      <c r="P171" s="11">
        <v>0.0</v>
      </c>
      <c r="Q171" s="10">
        <v>1.0</v>
      </c>
      <c r="R171" s="7">
        <v>8.0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Gabriel Davis</v>
      </c>
      <c r="B172" s="7" t="str">
        <f>IFERROR(__xludf.DUMMYFUNCTION("INDEX(IFNA(REGEXEXTRACT(D172, ""([^ ]+)$"")))"),"JAX")</f>
        <v>JAX</v>
      </c>
      <c r="C172" s="7">
        <f>Pts_PA*G172+Pts_PC*H172+Pts_PY*I172+Pts_PTD*J172+Pts_PI*K172+Pts_P2*L172+Pts_RA*M172+Pts_RY*N172+Pts_RTD*O172+Pts_R2*P172+Pts_Res*Q172+Pts_ReY*R172+Pts_ReTD*S172+Pts_Re2*T172+Pts_FL*U172+Pts_FTD*V172</f>
        <v>3.3</v>
      </c>
      <c r="D172" s="7" t="s">
        <v>150</v>
      </c>
      <c r="E172" s="10" t="s">
        <v>352</v>
      </c>
      <c r="F172" s="9">
        <v>2.0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3.0</v>
      </c>
      <c r="R172" s="7">
        <v>38.0</v>
      </c>
      <c r="S172" s="7">
        <v>0.0</v>
      </c>
      <c r="T172" s="11">
        <v>0.0</v>
      </c>
      <c r="U172" s="10">
        <v>1.0</v>
      </c>
      <c r="V172" s="11">
        <v>0.0</v>
      </c>
    </row>
    <row r="173">
      <c r="A173" s="7" t="str">
        <f t="shared" si="1"/>
        <v>Gerald Everett</v>
      </c>
      <c r="B173" s="7" t="str">
        <f>IFERROR(__xludf.DUMMYFUNCTION("INDEX(IFNA(REGEXEXTRACT(D173, ""([^ ]+)$"")))"),"CHI")</f>
        <v>CHI</v>
      </c>
      <c r="C173" s="7">
        <f>Pts_PA*G173+Pts_PC*H173+Pts_PY*I173+Pts_PTD*J173+Pts_PI*K173+Pts_P2*L173+Pts_RA*M173+Pts_RY*N173+Pts_RTD*O173+Pts_R2*P173+Pts_Res*Q173+Pts_ReY*R173+Pts_ReTD*S173+Pts_Re2*T173+Pts_FL*U173+Pts_FTD*V173</f>
        <v>3.2</v>
      </c>
      <c r="D173" s="7" t="s">
        <v>294</v>
      </c>
      <c r="E173" s="10" t="s">
        <v>29</v>
      </c>
      <c r="F173" s="9">
        <v>2.0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2.0</v>
      </c>
      <c r="R173" s="7">
        <v>22.0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Noah Fant</v>
      </c>
      <c r="B174" s="7" t="str">
        <f>IFERROR(__xludf.DUMMYFUNCTION("INDEX(IFNA(REGEXEXTRACT(D174, ""([^ ]+)$"")))"),"SEA")</f>
        <v>SEA</v>
      </c>
      <c r="C174" s="7">
        <f>Pts_PA*G174+Pts_PC*H174+Pts_PY*I174+Pts_PTD*J174+Pts_PI*K174+Pts_P2*L174+Pts_RA*M174+Pts_RY*N174+Pts_RTD*O174+Pts_R2*P174+Pts_Res*Q174+Pts_ReY*R174+Pts_ReTD*S174+Pts_Re2*T174+Pts_FL*U174+Pts_FTD*V174</f>
        <v>3.9</v>
      </c>
      <c r="D174" s="7" t="s">
        <v>239</v>
      </c>
      <c r="E174" s="10" t="s">
        <v>354</v>
      </c>
      <c r="F174" s="9">
        <v>2.0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3.0</v>
      </c>
      <c r="R174" s="7">
        <v>24.0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Troy Franklin</v>
      </c>
      <c r="B175" s="7" t="str">
        <f>IFERROR(__xludf.DUMMYFUNCTION("INDEX(IFNA(REGEXEXTRACT(D175, ""([^ ]+)$"")))"),"DEN")</f>
        <v>DEN</v>
      </c>
      <c r="C175" s="7">
        <f>Pts_PA*G175+Pts_PC*H175+Pts_PY*I175+Pts_PTD*J175+Pts_PI*K175+Pts_P2*L175+Pts_RA*M175+Pts_RY*N175+Pts_RTD*O175+Pts_R2*P175+Pts_Res*Q175+Pts_ReY*R175+Pts_ReTD*S175+Pts_Re2*T175+Pts_FL*U175+Pts_FTD*V175</f>
        <v>2.5</v>
      </c>
      <c r="D175" s="7" t="s">
        <v>440</v>
      </c>
      <c r="E175" s="10" t="s">
        <v>46</v>
      </c>
      <c r="F175" s="9">
        <v>2.0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0.0</v>
      </c>
      <c r="N175" s="7">
        <v>0.0</v>
      </c>
      <c r="O175" s="7">
        <v>0.0</v>
      </c>
      <c r="P175" s="11">
        <v>0.0</v>
      </c>
      <c r="Q175" s="10">
        <v>1.0</v>
      </c>
      <c r="R175" s="7">
        <v>20.0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Noah Gray</v>
      </c>
      <c r="B176" s="7" t="str">
        <f>IFERROR(__xludf.DUMMYFUNCTION("INDEX(IFNA(REGEXEXTRACT(D176, ""([^ ]+)$"")))"),"KC")</f>
        <v>KC</v>
      </c>
      <c r="C176" s="7">
        <f>Pts_PA*G176+Pts_PC*H176+Pts_PY*I176+Pts_PTD*J176+Pts_PI*K176+Pts_P2*L176+Pts_RA*M176+Pts_RY*N176+Pts_RTD*O176+Pts_R2*P176+Pts_Res*Q176+Pts_ReY*R176+Pts_ReTD*S176+Pts_Re2*T176+Pts_FL*U176+Pts_FTD*V176</f>
        <v>3.9</v>
      </c>
      <c r="D176" s="7" t="s">
        <v>188</v>
      </c>
      <c r="E176" s="10" t="s">
        <v>350</v>
      </c>
      <c r="F176" s="9">
        <v>2.0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2.0</v>
      </c>
      <c r="R176" s="7">
        <v>29.0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Isaac Guerendo</v>
      </c>
      <c r="B177" s="7" t="str">
        <f>IFERROR(__xludf.DUMMYFUNCTION("INDEX(IFNA(REGEXEXTRACT(D177, ""([^ ]+)$"")))"),"SF")</f>
        <v>SF</v>
      </c>
      <c r="C177" s="7">
        <f>Pts_PA*G177+Pts_PC*H177+Pts_PY*I177+Pts_PTD*J177+Pts_PI*K177+Pts_P2*L177+Pts_RA*M177+Pts_RY*N177+Pts_RTD*O177+Pts_R2*P177+Pts_Res*Q177+Pts_ReY*R177+Pts_ReTD*S177+Pts_Re2*T177+Pts_FL*U177+Pts_FTD*V177</f>
        <v>2.2</v>
      </c>
      <c r="D177" s="7" t="s">
        <v>406</v>
      </c>
      <c r="E177" s="10" t="s">
        <v>21</v>
      </c>
      <c r="F177" s="9">
        <v>2.0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5.0</v>
      </c>
      <c r="N177" s="7">
        <v>22.0</v>
      </c>
      <c r="O177" s="7">
        <v>0.0</v>
      </c>
      <c r="P177" s="11">
        <v>0.0</v>
      </c>
      <c r="Q177" s="10">
        <v>0.0</v>
      </c>
      <c r="R177" s="7">
        <v>0.0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Mack Hollins</v>
      </c>
      <c r="B178" s="7" t="str">
        <f>IFERROR(__xludf.DUMMYFUNCTION("INDEX(IFNA(REGEXEXTRACT(D178, ""([^ ]+)$"")))"),"BUF")</f>
        <v>BUF</v>
      </c>
      <c r="C178" s="7">
        <f>Pts_PA*G178+Pts_PC*H178+Pts_PY*I178+Pts_PTD*J178+Pts_PI*K178+Pts_P2*L178+Pts_RA*M178+Pts_RY*N178+Pts_RTD*O178+Pts_R2*P178+Pts_Res*Q178+Pts_ReY*R178+Pts_ReTD*S178+Pts_Re2*T178+Pts_FL*U178+Pts_FTD*V178</f>
        <v>3.7</v>
      </c>
      <c r="D178" s="7" t="s">
        <v>131</v>
      </c>
      <c r="E178" s="10" t="s">
        <v>362</v>
      </c>
      <c r="F178" s="9">
        <v>2.0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0.0</v>
      </c>
      <c r="N178" s="7">
        <v>0.0</v>
      </c>
      <c r="O178" s="7">
        <v>0.0</v>
      </c>
      <c r="P178" s="11">
        <v>0.0</v>
      </c>
      <c r="Q178" s="10">
        <v>2.0</v>
      </c>
      <c r="R178" s="7">
        <v>27.0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Van Jefferson</v>
      </c>
      <c r="B179" s="7" t="str">
        <f>IFERROR(__xludf.DUMMYFUNCTION("INDEX(IFNA(REGEXEXTRACT(D179, ""([^ ]+)$"")))"),"PIT")</f>
        <v>PIT</v>
      </c>
      <c r="C179" s="7">
        <f>Pts_PA*G179+Pts_PC*H179+Pts_PY*I179+Pts_PTD*J179+Pts_PI*K179+Pts_P2*L179+Pts_RA*M179+Pts_RY*N179+Pts_RTD*O179+Pts_R2*P179+Pts_Res*Q179+Pts_ReY*R179+Pts_ReTD*S179+Pts_Re2*T179+Pts_FL*U179+Pts_FTD*V179</f>
        <v>4.1</v>
      </c>
      <c r="D179" s="7" t="s">
        <v>307</v>
      </c>
      <c r="E179" s="10" t="s">
        <v>89</v>
      </c>
      <c r="F179" s="9">
        <v>2.0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3.0</v>
      </c>
      <c r="R179" s="7">
        <v>26.0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Diontae Johnson</v>
      </c>
      <c r="B180" s="7" t="str">
        <f>IFERROR(__xludf.DUMMYFUNCTION("INDEX(IFNA(REGEXEXTRACT(D180, ""([^ ]+)$"")))"),"BAL")</f>
        <v>BAL</v>
      </c>
      <c r="C180" s="7">
        <f>Pts_PA*G180+Pts_PC*H180+Pts_PY*I180+Pts_PTD*J180+Pts_PI*K180+Pts_P2*L180+Pts_RA*M180+Pts_RY*N180+Pts_RTD*O180+Pts_R2*P180+Pts_Res*Q180+Pts_ReY*R180+Pts_ReTD*S180+Pts_Re2*T180+Pts_FL*U180+Pts_FTD*V180</f>
        <v>4.4</v>
      </c>
      <c r="D180" s="7" t="s">
        <v>248</v>
      </c>
      <c r="E180" s="10" t="s">
        <v>76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2.0</v>
      </c>
      <c r="N180" s="7">
        <v>6.0</v>
      </c>
      <c r="O180" s="7">
        <v>0.0</v>
      </c>
      <c r="P180" s="11">
        <v>0.0</v>
      </c>
      <c r="Q180" s="10">
        <v>3.0</v>
      </c>
      <c r="R180" s="7">
        <v>23.0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Samaje Perine</v>
      </c>
      <c r="B181" s="7" t="str">
        <f>IFERROR(__xludf.DUMMYFUNCTION("INDEX(IFNA(REGEXEXTRACT(D181, ""([^ ]+)$"")))"),"KC")</f>
        <v>KC</v>
      </c>
      <c r="C181" s="7">
        <f>Pts_PA*G181+Pts_PC*H181+Pts_PY*I181+Pts_PTD*J181+Pts_PI*K181+Pts_P2*L181+Pts_RA*M181+Pts_RY*N181+Pts_RTD*O181+Pts_R2*P181+Pts_Res*Q181+Pts_ReY*R181+Pts_ReTD*S181+Pts_Re2*T181+Pts_FL*U181+Pts_FTD*V181</f>
        <v>2.9</v>
      </c>
      <c r="D181" s="7" t="s">
        <v>266</v>
      </c>
      <c r="E181" s="10" t="s">
        <v>350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0.0</v>
      </c>
      <c r="N181" s="7">
        <v>0.0</v>
      </c>
      <c r="O181" s="7">
        <v>0.0</v>
      </c>
      <c r="P181" s="11">
        <v>0.0</v>
      </c>
      <c r="Q181" s="10">
        <v>1.0</v>
      </c>
      <c r="R181" s="7">
        <v>24.0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George Pickens</v>
      </c>
      <c r="B182" s="7" t="str">
        <f>IFERROR(__xludf.DUMMYFUNCTION("INDEX(IFNA(REGEXEXTRACT(D182, ""([^ ]+)$"")))"),"PIT")</f>
        <v>PIT</v>
      </c>
      <c r="C182" s="7">
        <f>Pts_PA*G182+Pts_PC*H182+Pts_PY*I182+Pts_PTD*J182+Pts_PI*K182+Pts_P2*L182+Pts_RA*M182+Pts_RY*N182+Pts_RTD*O182+Pts_R2*P182+Pts_Res*Q182+Pts_ReY*R182+Pts_ReTD*S182+Pts_Re2*T182+Pts_FL*U182+Pts_FTD*V182</f>
        <v>4.1</v>
      </c>
      <c r="D182" s="7" t="s">
        <v>136</v>
      </c>
      <c r="E182" s="10" t="s">
        <v>89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3.0</v>
      </c>
      <c r="R182" s="7">
        <v>26.0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Miles Sanders</v>
      </c>
      <c r="B183" s="7" t="str">
        <f>IFERROR(__xludf.DUMMYFUNCTION("INDEX(IFNA(REGEXEXTRACT(D183, ""([^ ]+)$"")))"),"CAR")</f>
        <v>CAR</v>
      </c>
      <c r="C183" s="7">
        <f>Pts_PA*G183+Pts_PC*H183+Pts_PY*I183+Pts_PTD*J183+Pts_PI*K183+Pts_P2*L183+Pts_RA*M183+Pts_RY*N183+Pts_RTD*O183+Pts_R2*P183+Pts_Res*Q183+Pts_ReY*R183+Pts_ReTD*S183+Pts_Re2*T183+Pts_FL*U183+Pts_FTD*V183</f>
        <v>4.3</v>
      </c>
      <c r="D183" s="7" t="s">
        <v>222</v>
      </c>
      <c r="E183" s="10" t="s">
        <v>76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2.0</v>
      </c>
      <c r="N183" s="7">
        <v>6.0</v>
      </c>
      <c r="O183" s="7">
        <v>0.0</v>
      </c>
      <c r="P183" s="11">
        <v>0.0</v>
      </c>
      <c r="Q183" s="10">
        <v>2.0</v>
      </c>
      <c r="R183" s="7">
        <v>27.0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Brevyn Spann-Ford</v>
      </c>
      <c r="B184" s="7" t="str">
        <f>IFERROR(__xludf.DUMMYFUNCTION("INDEX(IFNA(REGEXEXTRACT(D184, ""([^ ]+)$"")))"),"DAL")</f>
        <v>DAL</v>
      </c>
      <c r="C184" s="7">
        <f>Pts_PA*G184+Pts_PC*H184+Pts_PY*I184+Pts_PTD*J184+Pts_PI*K184+Pts_P2*L184+Pts_RA*M184+Pts_RY*N184+Pts_RTD*O184+Pts_R2*P184+Pts_Res*Q184+Pts_ReY*R184+Pts_ReTD*S184+Pts_Re2*T184+Pts_FL*U184+Pts_FTD*V184</f>
        <v>3</v>
      </c>
      <c r="D184" s="7" t="s">
        <v>487</v>
      </c>
      <c r="E184" s="10" t="s">
        <v>425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0.0</v>
      </c>
      <c r="N184" s="7">
        <v>0.0</v>
      </c>
      <c r="O184" s="7">
        <v>0.0</v>
      </c>
      <c r="P184" s="11">
        <v>0.0</v>
      </c>
      <c r="Q184" s="10">
        <v>2.0</v>
      </c>
      <c r="R184" s="7">
        <v>20.0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Dontayvion Wicks</v>
      </c>
      <c r="B185" s="7" t="str">
        <f>IFERROR(__xludf.DUMMYFUNCTION("INDEX(IFNA(REGEXEXTRACT(D185, ""([^ ]+)$"")))"),"GB")</f>
        <v>GB</v>
      </c>
      <c r="C185" s="7">
        <f>Pts_PA*G185+Pts_PC*H185+Pts_PY*I185+Pts_PTD*J185+Pts_PI*K185+Pts_P2*L185+Pts_RA*M185+Pts_RY*N185+Pts_RTD*O185+Pts_R2*P185+Pts_Res*Q185+Pts_ReY*R185+Pts_ReTD*S185+Pts_Re2*T185+Pts_FL*U185+Pts_FTD*V185</f>
        <v>3</v>
      </c>
      <c r="D185" s="7" t="s">
        <v>360</v>
      </c>
      <c r="E185" s="10" t="s">
        <v>419</v>
      </c>
      <c r="F185" s="9">
        <v>2.0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2.0</v>
      </c>
      <c r="R185" s="7">
        <v>20.0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Mike Williams</v>
      </c>
      <c r="B186" s="7" t="str">
        <f>IFERROR(__xludf.DUMMYFUNCTION("INDEX(IFNA(REGEXEXTRACT(D186, ""([^ ]+)$"")))"),"PIT")</f>
        <v>PIT</v>
      </c>
      <c r="C186" s="7">
        <f>Pts_PA*G186+Pts_PC*H186+Pts_PY*I186+Pts_PTD*J186+Pts_PI*K186+Pts_P2*L186+Pts_RA*M186+Pts_RY*N186+Pts_RTD*O186+Pts_R2*P186+Pts_Res*Q186+Pts_ReY*R186+Pts_ReTD*S186+Pts_Re2*T186+Pts_FL*U186+Pts_FTD*V186</f>
        <v>3.5</v>
      </c>
      <c r="D186" s="7" t="s">
        <v>397</v>
      </c>
      <c r="E186" s="10" t="s">
        <v>349</v>
      </c>
      <c r="F186" s="9">
        <v>2.0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2.0</v>
      </c>
      <c r="R186" s="7">
        <v>25.0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Emanuel Wilson</v>
      </c>
      <c r="B187" s="7" t="str">
        <f>IFERROR(__xludf.DUMMYFUNCTION("INDEX(IFNA(REGEXEXTRACT(D187, ""([^ ]+)$"")))"),"GB")</f>
        <v>GB</v>
      </c>
      <c r="C187" s="7">
        <f>Pts_PA*G187+Pts_PC*H187+Pts_PY*I187+Pts_PTD*J187+Pts_PI*K187+Pts_P2*L187+Pts_RA*M187+Pts_RY*N187+Pts_RTD*O187+Pts_R2*P187+Pts_Res*Q187+Pts_ReY*R187+Pts_ReTD*S187+Pts_Re2*T187+Pts_FL*U187+Pts_FTD*V187</f>
        <v>2</v>
      </c>
      <c r="D187" s="7" t="s">
        <v>184</v>
      </c>
      <c r="E187" s="10" t="s">
        <v>419</v>
      </c>
      <c r="F187" s="9">
        <v>2.0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6.0</v>
      </c>
      <c r="N187" s="7">
        <v>24.0</v>
      </c>
      <c r="O187" s="7">
        <v>0.0</v>
      </c>
      <c r="P187" s="11">
        <v>0.0</v>
      </c>
      <c r="Q187" s="10">
        <v>1.0</v>
      </c>
      <c r="R187" s="7">
        <v>-9.0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Bryce Young</v>
      </c>
      <c r="B188" s="7" t="str">
        <f>IFERROR(__xludf.DUMMYFUNCTION("INDEX(IFNA(REGEXEXTRACT(D188, ""([^ ]+)$"")))"),"CAR")</f>
        <v>CAR</v>
      </c>
      <c r="C188" s="7">
        <f>Pts_PA*G188+Pts_PC*H188+Pts_PY*I188+Pts_PTD*J188+Pts_PI*K188+Pts_P2*L188+Pts_RA*M188+Pts_RY*N188+Pts_RTD*O188+Pts_R2*P188+Pts_Res*Q188+Pts_ReY*R188+Pts_ReTD*S188+Pts_Re2*T188+Pts_FL*U188+Pts_FTD*V188</f>
        <v>3.12</v>
      </c>
      <c r="D188" s="7" t="s">
        <v>128</v>
      </c>
      <c r="E188" s="10" t="s">
        <v>76</v>
      </c>
      <c r="F188" s="9">
        <v>2.0</v>
      </c>
      <c r="G188" s="10">
        <v>7.0</v>
      </c>
      <c r="H188" s="7">
        <v>4.0</v>
      </c>
      <c r="I188" s="7">
        <v>58.0</v>
      </c>
      <c r="J188" s="7">
        <v>0.0</v>
      </c>
      <c r="K188" s="7">
        <v>0.0</v>
      </c>
      <c r="L188" s="11">
        <v>0.0</v>
      </c>
      <c r="M188" s="10">
        <v>1.0</v>
      </c>
      <c r="N188" s="7">
        <v>8.0</v>
      </c>
      <c r="O188" s="7">
        <v>0.0</v>
      </c>
      <c r="P188" s="11">
        <v>0.0</v>
      </c>
      <c r="Q188" s="10">
        <v>0.0</v>
      </c>
      <c r="R188" s="7">
        <v>0.0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De'Von Achane</v>
      </c>
      <c r="B189" s="7" t="str">
        <f>IFERROR(__xludf.DUMMYFUNCTION("INDEX(IFNA(REGEXEXTRACT(D189, ""([^ ]+)$"")))"),"MIA")</f>
        <v>MIA</v>
      </c>
      <c r="C189" s="7">
        <f>Pts_PA*G189+Pts_PC*H189+Pts_PY*I189+Pts_PTD*J189+Pts_PI*K189+Pts_P2*L189+Pts_RA*M189+Pts_RY*N189+Pts_RTD*O189+Pts_R2*P189+Pts_Res*Q189+Pts_ReY*R189+Pts_ReTD*S189+Pts_Re2*T189+Pts_FL*U189+Pts_FTD*V189</f>
        <v>2.2</v>
      </c>
      <c r="D189" s="7" t="s">
        <v>71</v>
      </c>
      <c r="E189" s="10" t="s">
        <v>346</v>
      </c>
      <c r="F189" s="9">
        <v>1.0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3.0</v>
      </c>
      <c r="N189" s="7">
        <v>18.0</v>
      </c>
      <c r="O189" s="7">
        <v>0.0</v>
      </c>
      <c r="P189" s="11">
        <v>0.0</v>
      </c>
      <c r="Q189" s="10">
        <v>1.0</v>
      </c>
      <c r="R189" s="7">
        <v>-1.0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Erick All</v>
      </c>
      <c r="B190" s="7" t="str">
        <f>IFERROR(__xludf.DUMMYFUNCTION("INDEX(IFNA(REGEXEXTRACT(D190, ""([^ ]+)$"")))"),"CIN")</f>
        <v>CIN</v>
      </c>
      <c r="C190" s="7">
        <f>Pts_PA*G190+Pts_PC*H190+Pts_PY*I190+Pts_PTD*J190+Pts_PI*K190+Pts_P2*L190+Pts_RA*M190+Pts_RY*N190+Pts_RTD*O190+Pts_R2*P190+Pts_Res*Q190+Pts_ReY*R190+Pts_ReTD*S190+Pts_Re2*T190+Pts_FL*U190+Pts_FTD*V190</f>
        <v>2</v>
      </c>
      <c r="D190" s="7" t="s">
        <v>370</v>
      </c>
      <c r="E190" s="10" t="s">
        <v>61</v>
      </c>
      <c r="F190" s="9">
        <v>1.0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2.0</v>
      </c>
      <c r="R190" s="7">
        <v>10.0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AJ Barner</v>
      </c>
      <c r="B191" s="7" t="str">
        <f>IFERROR(__xludf.DUMMYFUNCTION("INDEX(IFNA(REGEXEXTRACT(D191, ""([^ ]+)$"")))"),"SEA")</f>
        <v>SEA</v>
      </c>
      <c r="C191" s="7">
        <f>Pts_PA*G191+Pts_PC*H191+Pts_PY*I191+Pts_PTD*J191+Pts_PI*K191+Pts_P2*L191+Pts_RA*M191+Pts_RY*N191+Pts_RTD*O191+Pts_R2*P191+Pts_Res*Q191+Pts_ReY*R191+Pts_ReTD*S191+Pts_Re2*T191+Pts_FL*U191+Pts_FTD*V191</f>
        <v>1.8</v>
      </c>
      <c r="D191" s="7" t="s">
        <v>436</v>
      </c>
      <c r="E191" s="10" t="s">
        <v>354</v>
      </c>
      <c r="F191" s="9">
        <v>1.0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0.0</v>
      </c>
      <c r="N191" s="7">
        <v>0.0</v>
      </c>
      <c r="O191" s="7">
        <v>0.0</v>
      </c>
      <c r="P191" s="11">
        <v>0.0</v>
      </c>
      <c r="Q191" s="10">
        <v>1.0</v>
      </c>
      <c r="R191" s="7">
        <v>13.0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Jalen Brooks</v>
      </c>
      <c r="B192" s="7" t="str">
        <f>IFERROR(__xludf.DUMMYFUNCTION("INDEX(IFNA(REGEXEXTRACT(D192, ""([^ ]+)$"")))"),"DAL")</f>
        <v>DAL</v>
      </c>
      <c r="C192" s="7">
        <f>Pts_PA*G192+Pts_PC*H192+Pts_PY*I192+Pts_PTD*J192+Pts_PI*K192+Pts_P2*L192+Pts_RA*M192+Pts_RY*N192+Pts_RTD*O192+Pts_R2*P192+Pts_Res*Q192+Pts_ReY*R192+Pts_ReTD*S192+Pts_Re2*T192+Pts_FL*U192+Pts_FTD*V192</f>
        <v>1.5</v>
      </c>
      <c r="D192" s="7" t="s">
        <v>232</v>
      </c>
      <c r="E192" s="10" t="s">
        <v>425</v>
      </c>
      <c r="F192" s="9">
        <v>1.0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0.0</v>
      </c>
      <c r="N192" s="7">
        <v>0.0</v>
      </c>
      <c r="O192" s="7">
        <v>0.0</v>
      </c>
      <c r="P192" s="11">
        <v>0.0</v>
      </c>
      <c r="Q192" s="10">
        <v>1.0</v>
      </c>
      <c r="R192" s="7">
        <v>10.0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Ezekiel Elliott</v>
      </c>
      <c r="B193" s="7" t="str">
        <f>IFERROR(__xludf.DUMMYFUNCTION("INDEX(IFNA(REGEXEXTRACT(D193, ""([^ ]+)$"")))"),"LAC")</f>
        <v>LAC</v>
      </c>
      <c r="C193" s="7">
        <f>Pts_PA*G193+Pts_PC*H193+Pts_PY*I193+Pts_PTD*J193+Pts_PI*K193+Pts_P2*L193+Pts_RA*M193+Pts_RY*N193+Pts_RTD*O193+Pts_R2*P193+Pts_Res*Q193+Pts_ReY*R193+Pts_ReTD*S193+Pts_Re2*T193+Pts_FL*U193+Pts_FTD*V193</f>
        <v>1.7</v>
      </c>
      <c r="D193" s="7" t="s">
        <v>106</v>
      </c>
      <c r="E193" s="10" t="s">
        <v>425</v>
      </c>
      <c r="F193" s="9">
        <v>1.0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6.0</v>
      </c>
      <c r="N193" s="7">
        <v>17.0</v>
      </c>
      <c r="O193" s="7">
        <v>0.0</v>
      </c>
      <c r="P193" s="11">
        <v>0.0</v>
      </c>
      <c r="Q193" s="10">
        <v>0.0</v>
      </c>
      <c r="R193" s="7">
        <v>0.0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Zach Ertz</v>
      </c>
      <c r="B194" s="7" t="str">
        <f>IFERROR(__xludf.DUMMYFUNCTION("INDEX(IFNA(REGEXEXTRACT(D194, ""([^ ]+)$"")))"),"WAS")</f>
        <v>WAS</v>
      </c>
      <c r="C194" s="7">
        <f>Pts_PA*G194+Pts_PC*H194+Pts_PY*I194+Pts_PTD*J194+Pts_PI*K194+Pts_P2*L194+Pts_RA*M194+Pts_RY*N194+Pts_RTD*O194+Pts_R2*P194+Pts_Res*Q194+Pts_ReY*R194+Pts_ReTD*S194+Pts_Re2*T194+Pts_FL*U194+Pts_FTD*V194</f>
        <v>2</v>
      </c>
      <c r="D194" s="7" t="s">
        <v>215</v>
      </c>
      <c r="E194" s="10" t="s">
        <v>357</v>
      </c>
      <c r="F194" s="9">
        <v>1.0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0.0</v>
      </c>
      <c r="N194" s="7">
        <v>0.0</v>
      </c>
      <c r="O194" s="7">
        <v>0.0</v>
      </c>
      <c r="P194" s="11">
        <v>0.0</v>
      </c>
      <c r="Q194" s="10">
        <v>2.0</v>
      </c>
      <c r="R194" s="7">
        <v>10.0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Luke Farrell</v>
      </c>
      <c r="B195" s="7" t="str">
        <f>IFERROR(__xludf.DUMMYFUNCTION("INDEX(IFNA(REGEXEXTRACT(D195, ""([^ ]+)$"")))"),"JAX")</f>
        <v>JAX</v>
      </c>
      <c r="C195" s="7">
        <f>Pts_PA*G195+Pts_PC*H195+Pts_PY*I195+Pts_PTD*J195+Pts_PI*K195+Pts_P2*L195+Pts_RA*M195+Pts_RY*N195+Pts_RTD*O195+Pts_R2*P195+Pts_Res*Q195+Pts_ReY*R195+Pts_ReTD*S195+Pts_Re2*T195+Pts_FL*U195+Pts_FTD*V195</f>
        <v>2.7</v>
      </c>
      <c r="D195" s="7" t="s">
        <v>386</v>
      </c>
      <c r="E195" s="10" t="s">
        <v>352</v>
      </c>
      <c r="F195" s="9">
        <v>1.0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2.0</v>
      </c>
      <c r="R195" s="7">
        <v>17.0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Myles Gaskin</v>
      </c>
      <c r="B196" s="7" t="str">
        <f>IFERROR(__xludf.DUMMYFUNCTION("INDEX(IFNA(REGEXEXTRACT(D196, ""([^ ]+)$"")))"),"JAX")</f>
        <v>JAX</v>
      </c>
      <c r="C196" s="7">
        <f>Pts_PA*G196+Pts_PC*H196+Pts_PY*I196+Pts_PTD*J196+Pts_PI*K196+Pts_P2*L196+Pts_RA*M196+Pts_RY*N196+Pts_RTD*O196+Pts_R2*P196+Pts_Res*Q196+Pts_ReY*R196+Pts_ReTD*S196+Pts_Re2*T196+Pts_FL*U196+Pts_FTD*V196</f>
        <v>1.8</v>
      </c>
      <c r="D196" s="7" t="s">
        <v>295</v>
      </c>
      <c r="E196" s="10" t="s">
        <v>349</v>
      </c>
      <c r="F196" s="9">
        <v>1.0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2.0</v>
      </c>
      <c r="N196" s="7">
        <v>2.0</v>
      </c>
      <c r="O196" s="7">
        <v>0.0</v>
      </c>
      <c r="P196" s="11">
        <v>0.0</v>
      </c>
      <c r="Q196" s="10">
        <v>1.0</v>
      </c>
      <c r="R196" s="7">
        <v>11.0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Jake Haener</v>
      </c>
      <c r="B197" s="7" t="str">
        <f>IFERROR(__xludf.DUMMYFUNCTION("INDEX(IFNA(REGEXEXTRACT(D197, ""([^ ]+)$"")))"),"NO")</f>
        <v>NO</v>
      </c>
      <c r="C197" s="7">
        <f>Pts_PA*G197+Pts_PC*H197+Pts_PY*I197+Pts_PTD*J197+Pts_PI*K197+Pts_P2*L197+Pts_RA*M197+Pts_RY*N197+Pts_RTD*O197+Pts_R2*P197+Pts_Res*Q197+Pts_ReY*R197+Pts_ReTD*S197+Pts_Re2*T197+Pts_FL*U197+Pts_FTD*V197</f>
        <v>1.78</v>
      </c>
      <c r="D197" s="7" t="s">
        <v>297</v>
      </c>
      <c r="E197" s="10" t="s">
        <v>33</v>
      </c>
      <c r="F197" s="9">
        <v>1.0</v>
      </c>
      <c r="G197" s="10">
        <v>7.0</v>
      </c>
      <c r="H197" s="7">
        <v>2.0</v>
      </c>
      <c r="I197" s="7">
        <v>17.0</v>
      </c>
      <c r="J197" s="7">
        <v>0.0</v>
      </c>
      <c r="K197" s="7">
        <v>0.0</v>
      </c>
      <c r="L197" s="11">
        <v>0.0</v>
      </c>
      <c r="M197" s="10">
        <v>2.0</v>
      </c>
      <c r="N197" s="7">
        <v>11.0</v>
      </c>
      <c r="O197" s="7">
        <v>0.0</v>
      </c>
      <c r="P197" s="11">
        <v>0.0</v>
      </c>
      <c r="Q197" s="10">
        <v>0.0</v>
      </c>
      <c r="R197" s="7">
        <v>0.0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Malik Heath</v>
      </c>
      <c r="B198" s="7" t="str">
        <f>IFERROR(__xludf.DUMMYFUNCTION("INDEX(IFNA(REGEXEXTRACT(D198, ""([^ ]+)$"")))"),"GB")</f>
        <v>GB</v>
      </c>
      <c r="C198" s="7">
        <f>Pts_PA*G198+Pts_PC*H198+Pts_PY*I198+Pts_PTD*J198+Pts_PI*K198+Pts_P2*L198+Pts_RA*M198+Pts_RY*N198+Pts_RTD*O198+Pts_R2*P198+Pts_Res*Q198+Pts_ReY*R198+Pts_ReTD*S198+Pts_Re2*T198+Pts_FL*U198+Pts_FTD*V198</f>
        <v>2.4</v>
      </c>
      <c r="D198" s="7" t="s">
        <v>472</v>
      </c>
      <c r="E198" s="10" t="s">
        <v>419</v>
      </c>
      <c r="F198" s="9">
        <v>1.0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2.0</v>
      </c>
      <c r="R198" s="7">
        <v>14.0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Justice Hill</v>
      </c>
      <c r="B199" s="7" t="str">
        <f>IFERROR(__xludf.DUMMYFUNCTION("INDEX(IFNA(REGEXEXTRACT(D199, ""([^ ]+)$"")))"),"BAL")</f>
        <v>BAL</v>
      </c>
      <c r="C199" s="7">
        <f>Pts_PA*G199+Pts_PC*H199+Pts_PY*I199+Pts_PTD*J199+Pts_PI*K199+Pts_P2*L199+Pts_RA*M199+Pts_RY*N199+Pts_RTD*O199+Pts_R2*P199+Pts_Res*Q199+Pts_ReY*R199+Pts_ReTD*S199+Pts_Re2*T199+Pts_FL*U199+Pts_FTD*V199</f>
        <v>3</v>
      </c>
      <c r="D199" s="7" t="s">
        <v>166</v>
      </c>
      <c r="E199" s="10" t="s">
        <v>59</v>
      </c>
      <c r="F199" s="9">
        <v>1.0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5.0</v>
      </c>
      <c r="N199" s="7">
        <v>17.0</v>
      </c>
      <c r="O199" s="7">
        <v>0.0</v>
      </c>
      <c r="P199" s="11">
        <v>0.0</v>
      </c>
      <c r="Q199" s="10">
        <v>1.0</v>
      </c>
      <c r="R199" s="7">
        <v>8.0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Jauan Jennings</v>
      </c>
      <c r="B200" s="7" t="str">
        <f>IFERROR(__xludf.DUMMYFUNCTION("INDEX(IFNA(REGEXEXTRACT(D200, ""([^ ]+)$"")))"),"SF")</f>
        <v>SF</v>
      </c>
      <c r="C200" s="7">
        <f>Pts_PA*G200+Pts_PC*H200+Pts_PY*I200+Pts_PTD*J200+Pts_PI*K200+Pts_P2*L200+Pts_RA*M200+Pts_RY*N200+Pts_RTD*O200+Pts_R2*P200+Pts_Res*Q200+Pts_ReY*R200+Pts_ReTD*S200+Pts_Re2*T200+Pts_FL*U200+Pts_FTD*V200</f>
        <v>1.8</v>
      </c>
      <c r="D200" s="7" t="s">
        <v>152</v>
      </c>
      <c r="E200" s="10" t="s">
        <v>21</v>
      </c>
      <c r="F200" s="9">
        <v>1.0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0.0</v>
      </c>
      <c r="N200" s="7">
        <v>0.0</v>
      </c>
      <c r="O200" s="7">
        <v>0.0</v>
      </c>
      <c r="P200" s="11">
        <v>0.0</v>
      </c>
      <c r="Q200" s="10">
        <v>1.0</v>
      </c>
      <c r="R200" s="7">
        <v>13.0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Jerry Jeudy</v>
      </c>
      <c r="B201" s="7" t="str">
        <f>IFERROR(__xludf.DUMMYFUNCTION("INDEX(IFNA(REGEXEXTRACT(D201, ""([^ ]+)$"")))"),"CLE")</f>
        <v>CLE</v>
      </c>
      <c r="C201" s="7">
        <f>Pts_PA*G201+Pts_PC*H201+Pts_PY*I201+Pts_PTD*J201+Pts_PI*K201+Pts_P2*L201+Pts_RA*M201+Pts_RY*N201+Pts_RTD*O201+Pts_R2*P201+Pts_Res*Q201+Pts_ReY*R201+Pts_ReTD*S201+Pts_Re2*T201+Pts_FL*U201+Pts_FTD*V201</f>
        <v>2.1</v>
      </c>
      <c r="D201" s="7" t="s">
        <v>132</v>
      </c>
      <c r="E201" s="10" t="s">
        <v>341</v>
      </c>
      <c r="F201" s="9">
        <v>1.0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0.0</v>
      </c>
      <c r="N201" s="7">
        <v>0.0</v>
      </c>
      <c r="O201" s="7">
        <v>0.0</v>
      </c>
      <c r="P201" s="11">
        <v>0.0</v>
      </c>
      <c r="Q201" s="10">
        <v>1.0</v>
      </c>
      <c r="R201" s="7">
        <v>16.0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Ty Johnson</v>
      </c>
      <c r="B202" s="7" t="str">
        <f>IFERROR(__xludf.DUMMYFUNCTION("INDEX(IFNA(REGEXEXTRACT(D202, ""([^ ]+)$"")))"),"BUF")</f>
        <v>BUF</v>
      </c>
      <c r="C202" s="7">
        <f>Pts_PA*G202+Pts_PC*H202+Pts_PY*I202+Pts_PTD*J202+Pts_PI*K202+Pts_P2*L202+Pts_RA*M202+Pts_RY*N202+Pts_RTD*O202+Pts_R2*P202+Pts_Res*Q202+Pts_ReY*R202+Pts_ReTD*S202+Pts_Re2*T202+Pts_FL*U202+Pts_FTD*V202</f>
        <v>1.5</v>
      </c>
      <c r="D202" s="7" t="s">
        <v>309</v>
      </c>
      <c r="E202" s="10" t="s">
        <v>362</v>
      </c>
      <c r="F202" s="9">
        <v>1.0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3.0</v>
      </c>
      <c r="N202" s="7">
        <v>15.0</v>
      </c>
      <c r="O202" s="7">
        <v>0.0</v>
      </c>
      <c r="P202" s="11">
        <v>0.0</v>
      </c>
      <c r="Q202" s="10">
        <v>0.0</v>
      </c>
      <c r="R202" s="7">
        <v>0.0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Hunter Long</v>
      </c>
      <c r="B203" s="7" t="str">
        <f>IFERROR(__xludf.DUMMYFUNCTION("INDEX(IFNA(REGEXEXTRACT(D203, ""([^ ]+)$"")))"),"LA")</f>
        <v>LA</v>
      </c>
      <c r="C203" s="7">
        <f>Pts_PA*G203+Pts_PC*H203+Pts_PY*I203+Pts_PTD*J203+Pts_PI*K203+Pts_P2*L203+Pts_RA*M203+Pts_RY*N203+Pts_RTD*O203+Pts_R2*P203+Pts_Res*Q203+Pts_ReY*R203+Pts_ReTD*S203+Pts_Re2*T203+Pts_FL*U203+Pts_FTD*V203</f>
        <v>2.6</v>
      </c>
      <c r="D203" s="7" t="s">
        <v>488</v>
      </c>
      <c r="E203" s="10" t="s">
        <v>23</v>
      </c>
      <c r="F203" s="9">
        <v>1.0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2.0</v>
      </c>
      <c r="R203" s="7">
        <v>16.0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Hunter Luepke</v>
      </c>
      <c r="B204" s="7" t="str">
        <f>IFERROR(__xludf.DUMMYFUNCTION("INDEX(IFNA(REGEXEXTRACT(D204, ""([^ ]+)$"")))"),"DAL")</f>
        <v>DAL</v>
      </c>
      <c r="C204" s="7">
        <f>Pts_PA*G204+Pts_PC*H204+Pts_PY*I204+Pts_PTD*J204+Pts_PI*K204+Pts_P2*L204+Pts_RA*M204+Pts_RY*N204+Pts_RTD*O204+Pts_R2*P204+Pts_Res*Q204+Pts_ReY*R204+Pts_ReTD*S204+Pts_Re2*T204+Pts_FL*U204+Pts_FTD*V204</f>
        <v>2.9</v>
      </c>
      <c r="D204" s="7" t="s">
        <v>252</v>
      </c>
      <c r="E204" s="10" t="s">
        <v>425</v>
      </c>
      <c r="F204" s="9">
        <v>1.0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2.0</v>
      </c>
      <c r="N204" s="7">
        <v>6.0</v>
      </c>
      <c r="O204" s="7">
        <v>0.0</v>
      </c>
      <c r="P204" s="11">
        <v>0.0</v>
      </c>
      <c r="Q204" s="10">
        <v>1.0</v>
      </c>
      <c r="R204" s="7">
        <v>18.0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Luke McCaffrey</v>
      </c>
      <c r="B205" s="7" t="str">
        <f>IFERROR(__xludf.DUMMYFUNCTION("INDEX(IFNA(REGEXEXTRACT(D205, ""([^ ]+)$"")))"),"WAS")</f>
        <v>WAS</v>
      </c>
      <c r="C205" s="7">
        <f>Pts_PA*G205+Pts_PC*H205+Pts_PY*I205+Pts_PTD*J205+Pts_PI*K205+Pts_P2*L205+Pts_RA*M205+Pts_RY*N205+Pts_RTD*O205+Pts_R2*P205+Pts_Res*Q205+Pts_ReY*R205+Pts_ReTD*S205+Pts_Re2*T205+Pts_FL*U205+Pts_FTD*V205</f>
        <v>3.4</v>
      </c>
      <c r="D205" s="7" t="s">
        <v>253</v>
      </c>
      <c r="E205" s="10" t="s">
        <v>357</v>
      </c>
      <c r="F205" s="9">
        <v>1.0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3.0</v>
      </c>
      <c r="R205" s="7">
        <v>19.0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Bo Melton</v>
      </c>
      <c r="B206" s="7" t="str">
        <f>IFERROR(__xludf.DUMMYFUNCTION("INDEX(IFNA(REGEXEXTRACT(D206, ""([^ ]+)$"")))"),"GB")</f>
        <v>GB</v>
      </c>
      <c r="C206" s="7">
        <f>Pts_PA*G206+Pts_PC*H206+Pts_PY*I206+Pts_PTD*J206+Pts_PI*K206+Pts_P2*L206+Pts_RA*M206+Pts_RY*N206+Pts_RTD*O206+Pts_R2*P206+Pts_Res*Q206+Pts_ReY*R206+Pts_ReTD*S206+Pts_Re2*T206+Pts_FL*U206+Pts_FTD*V206</f>
        <v>1.7</v>
      </c>
      <c r="D206" s="7" t="s">
        <v>409</v>
      </c>
      <c r="E206" s="10" t="s">
        <v>419</v>
      </c>
      <c r="F206" s="9">
        <v>1.0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1.0</v>
      </c>
      <c r="R206" s="7">
        <v>12.0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Marvin Mims</v>
      </c>
      <c r="B207" s="7" t="str">
        <f>IFERROR(__xludf.DUMMYFUNCTION("INDEX(IFNA(REGEXEXTRACT(D207, ""([^ ]+)$"")))"),"DEN")</f>
        <v>DEN</v>
      </c>
      <c r="C207" s="7">
        <f>Pts_PA*G207+Pts_PC*H207+Pts_PY*I207+Pts_PTD*J207+Pts_PI*K207+Pts_P2*L207+Pts_RA*M207+Pts_RY*N207+Pts_RTD*O207+Pts_R2*P207+Pts_Res*Q207+Pts_ReY*R207+Pts_ReTD*S207+Pts_Re2*T207+Pts_FL*U207+Pts_FTD*V207</f>
        <v>2.9</v>
      </c>
      <c r="D207" s="7" t="s">
        <v>389</v>
      </c>
      <c r="E207" s="10" t="s">
        <v>46</v>
      </c>
      <c r="F207" s="9">
        <v>1.0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1.0</v>
      </c>
      <c r="N207" s="7">
        <v>17.0</v>
      </c>
      <c r="O207" s="7">
        <v>0.0</v>
      </c>
      <c r="P207" s="11">
        <v>0.0</v>
      </c>
      <c r="Q207" s="10">
        <v>1.0</v>
      </c>
      <c r="R207" s="7">
        <v>7.0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David Moore</v>
      </c>
      <c r="B208" s="7" t="str">
        <f>IFERROR(__xludf.DUMMYFUNCTION("INDEX(IFNA(REGEXEXTRACT(D208, ""([^ ]+)$"")))"),"CAR")</f>
        <v>CAR</v>
      </c>
      <c r="C208" s="7">
        <f>Pts_PA*G208+Pts_PC*H208+Pts_PY*I208+Pts_PTD*J208+Pts_PI*K208+Pts_P2*L208+Pts_RA*M208+Pts_RY*N208+Pts_RTD*O208+Pts_R2*P208+Pts_Res*Q208+Pts_ReY*R208+Pts_ReTD*S208+Pts_Re2*T208+Pts_FL*U208+Pts_FTD*V208</f>
        <v>2.3</v>
      </c>
      <c r="D208" s="7" t="s">
        <v>258</v>
      </c>
      <c r="E208" s="10" t="s">
        <v>76</v>
      </c>
      <c r="F208" s="9">
        <v>1.0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2.0</v>
      </c>
      <c r="R208" s="7">
        <v>13.0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Elijah Moore</v>
      </c>
      <c r="B209" s="7" t="str">
        <f>IFERROR(__xludf.DUMMYFUNCTION("INDEX(IFNA(REGEXEXTRACT(D209, ""([^ ]+)$"")))"),"CLE")</f>
        <v>CLE</v>
      </c>
      <c r="C209" s="7">
        <f>Pts_PA*G209+Pts_PC*H209+Pts_PY*I209+Pts_PTD*J209+Pts_PI*K209+Pts_P2*L209+Pts_RA*M209+Pts_RY*N209+Pts_RTD*O209+Pts_R2*P209+Pts_Res*Q209+Pts_ReY*R209+Pts_ReTD*S209+Pts_Re2*T209+Pts_FL*U209+Pts_FTD*V209</f>
        <v>2.6</v>
      </c>
      <c r="D209" s="7" t="s">
        <v>315</v>
      </c>
      <c r="E209" s="10" t="s">
        <v>341</v>
      </c>
      <c r="F209" s="9">
        <v>1.0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3.0</v>
      </c>
      <c r="R209" s="7">
        <v>11.0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David Njoku</v>
      </c>
      <c r="B210" s="7" t="str">
        <f>IFERROR(__xludf.DUMMYFUNCTION("INDEX(IFNA(REGEXEXTRACT(D210, ""([^ ]+)$"")))"),"CLE")</f>
        <v>CLE</v>
      </c>
      <c r="C210" s="7">
        <f>Pts_PA*G210+Pts_PC*H210+Pts_PY*I210+Pts_PTD*J210+Pts_PI*K210+Pts_P2*L210+Pts_RA*M210+Pts_RY*N210+Pts_RTD*O210+Pts_R2*P210+Pts_Res*Q210+Pts_ReY*R210+Pts_ReTD*S210+Pts_Re2*T210+Pts_FL*U210+Pts_FTD*V210</f>
        <v>1.9</v>
      </c>
      <c r="D210" s="7" t="s">
        <v>178</v>
      </c>
      <c r="E210" s="10" t="s">
        <v>341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1.0</v>
      </c>
      <c r="R210" s="7">
        <v>14.0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Aidan O'Connell</v>
      </c>
      <c r="B211" s="7" t="str">
        <f>IFERROR(__xludf.DUMMYFUNCTION("INDEX(IFNA(REGEXEXTRACT(D211, ""([^ ]+)$"")))"),"LV")</f>
        <v>LV</v>
      </c>
      <c r="C211" s="7">
        <f>Pts_PA*G211+Pts_PC*H211+Pts_PY*I211+Pts_PTD*J211+Pts_PI*K211+Pts_P2*L211+Pts_RA*M211+Pts_RY*N211+Pts_RTD*O211+Pts_R2*P211+Pts_Res*Q211+Pts_ReY*R211+Pts_ReTD*S211+Pts_Re2*T211+Pts_FL*U211+Pts_FTD*V211</f>
        <v>1.76</v>
      </c>
      <c r="D211" s="7" t="s">
        <v>426</v>
      </c>
      <c r="E211" s="10" t="s">
        <v>356</v>
      </c>
      <c r="F211" s="9">
        <v>1.0</v>
      </c>
      <c r="G211" s="10">
        <v>20.0</v>
      </c>
      <c r="H211" s="7">
        <v>10.0</v>
      </c>
      <c r="I211" s="7">
        <v>94.0</v>
      </c>
      <c r="J211" s="7">
        <v>0.0</v>
      </c>
      <c r="K211" s="7">
        <v>1.0</v>
      </c>
      <c r="L211" s="11">
        <v>0.0</v>
      </c>
      <c r="M211" s="10">
        <v>0.0</v>
      </c>
      <c r="N211" s="7">
        <v>0.0</v>
      </c>
      <c r="O211" s="7">
        <v>0.0</v>
      </c>
      <c r="P211" s="11">
        <v>0.0</v>
      </c>
      <c r="Q211" s="10">
        <v>0.0</v>
      </c>
      <c r="R211" s="7">
        <v>0.0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Chris Olave</v>
      </c>
      <c r="B212" s="7" t="str">
        <f>IFERROR(__xludf.DUMMYFUNCTION("INDEX(IFNA(REGEXEXTRACT(D212, ""([^ ]+)$"")))"),"NO")</f>
        <v>NO</v>
      </c>
      <c r="C212" s="7">
        <f>Pts_PA*G212+Pts_PC*H212+Pts_PY*I212+Pts_PTD*J212+Pts_PI*K212+Pts_P2*L212+Pts_RA*M212+Pts_RY*N212+Pts_RTD*O212+Pts_R2*P212+Pts_Res*Q212+Pts_ReY*R212+Pts_ReTD*S212+Pts_Re2*T212+Pts_FL*U212+Pts_FTD*V212</f>
        <v>2</v>
      </c>
      <c r="D212" s="7" t="s">
        <v>262</v>
      </c>
      <c r="E212" s="10" t="s">
        <v>33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2.0</v>
      </c>
      <c r="R212" s="7">
        <v>10.0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Ja'Lynn Polk</v>
      </c>
      <c r="B213" s="7" t="str">
        <f>IFERROR(__xludf.DUMMYFUNCTION("INDEX(IFNA(REGEXEXTRACT(D213, ""([^ ]+)$"")))"),"NE")</f>
        <v>NE</v>
      </c>
      <c r="C213" s="7">
        <f>Pts_PA*G213+Pts_PC*H213+Pts_PY*I213+Pts_PTD*J213+Pts_PI*K213+Pts_P2*L213+Pts_RA*M213+Pts_RY*N213+Pts_RTD*O213+Pts_R2*P213+Pts_Res*Q213+Pts_ReY*R213+Pts_ReTD*S213+Pts_Re2*T213+Pts_FL*U213+Pts_FTD*V213</f>
        <v>1.8</v>
      </c>
      <c r="D213" s="7" t="s">
        <v>318</v>
      </c>
      <c r="E213" s="10" t="s">
        <v>421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1.0</v>
      </c>
      <c r="R213" s="7">
        <v>13.0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Deebo Samuel</v>
      </c>
      <c r="B214" s="7" t="str">
        <f>IFERROR(__xludf.DUMMYFUNCTION("INDEX(IFNA(REGEXEXTRACT(D214, ""([^ ]+)$"")))"),"SF")</f>
        <v>SF</v>
      </c>
      <c r="C214" s="7">
        <f>Pts_PA*G214+Pts_PC*H214+Pts_PY*I214+Pts_PTD*J214+Pts_PI*K214+Pts_P2*L214+Pts_RA*M214+Pts_RY*N214+Pts_RTD*O214+Pts_R2*P214+Pts_Res*Q214+Pts_ReY*R214+Pts_ReTD*S214+Pts_Re2*T214+Pts_FL*U214+Pts_FTD*V214</f>
        <v>2.5</v>
      </c>
      <c r="D214" s="7" t="s">
        <v>86</v>
      </c>
      <c r="E214" s="10" t="s">
        <v>21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3.0</v>
      </c>
      <c r="N214" s="7">
        <v>9.0</v>
      </c>
      <c r="O214" s="7">
        <v>0.0</v>
      </c>
      <c r="P214" s="11">
        <v>0.0</v>
      </c>
      <c r="Q214" s="10">
        <v>1.0</v>
      </c>
      <c r="R214" s="7">
        <v>11.0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Ja'Tavion Sanders</v>
      </c>
      <c r="B215" s="7" t="str">
        <f>IFERROR(__xludf.DUMMYFUNCTION("INDEX(IFNA(REGEXEXTRACT(D215, ""([^ ]+)$"")))"),"CAR")</f>
        <v>CAR</v>
      </c>
      <c r="C215" s="7">
        <f>Pts_PA*G215+Pts_PC*H215+Pts_PY*I215+Pts_PTD*J215+Pts_PI*K215+Pts_P2*L215+Pts_RA*M215+Pts_RY*N215+Pts_RTD*O215+Pts_R2*P215+Pts_Res*Q215+Pts_ReY*R215+Pts_ReTD*S215+Pts_Re2*T215+Pts_FL*U215+Pts_FTD*V215</f>
        <v>2.8</v>
      </c>
      <c r="D215" s="7" t="s">
        <v>321</v>
      </c>
      <c r="E215" s="10" t="s">
        <v>76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3.0</v>
      </c>
      <c r="R215" s="7">
        <v>13.0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Aaron Shampklin</v>
      </c>
      <c r="B216" s="7" t="str">
        <f>IFERROR(__xludf.DUMMYFUNCTION("INDEX(IFNA(REGEXEXTRACT(D216, ""([^ ]+)$"")))"),"PIT")</f>
        <v>PIT</v>
      </c>
      <c r="C216" s="7">
        <f>Pts_PA*G216+Pts_PC*H216+Pts_PY*I216+Pts_PTD*J216+Pts_PI*K216+Pts_P2*L216+Pts_RA*M216+Pts_RY*N216+Pts_RTD*O216+Pts_R2*P216+Pts_Res*Q216+Pts_ReY*R216+Pts_ReTD*S216+Pts_Re2*T216+Pts_FL*U216+Pts_FTD*V216</f>
        <v>1.4</v>
      </c>
      <c r="D216" s="7" t="s">
        <v>479</v>
      </c>
      <c r="E216" s="10" t="s">
        <v>89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4.0</v>
      </c>
      <c r="N216" s="7">
        <v>14.0</v>
      </c>
      <c r="O216" s="7">
        <v>0.0</v>
      </c>
      <c r="P216" s="11">
        <v>0.0</v>
      </c>
      <c r="Q216" s="10">
        <v>0.0</v>
      </c>
      <c r="R216" s="7">
        <v>0.0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Carson Steele</v>
      </c>
      <c r="B217" s="7" t="str">
        <f>IFERROR(__xludf.DUMMYFUNCTION("INDEX(IFNA(REGEXEXTRACT(D217, ""([^ ]+)$"")))"),"KC")</f>
        <v>KC</v>
      </c>
      <c r="C217" s="7">
        <f>Pts_PA*G217+Pts_PC*H217+Pts_PY*I217+Pts_PTD*J217+Pts_PI*K217+Pts_P2*L217+Pts_RA*M217+Pts_RY*N217+Pts_RTD*O217+Pts_R2*P217+Pts_Res*Q217+Pts_ReY*R217+Pts_ReTD*S217+Pts_Re2*T217+Pts_FL*U217+Pts_FTD*V217</f>
        <v>1.2</v>
      </c>
      <c r="D217" s="7" t="s">
        <v>324</v>
      </c>
      <c r="E217" s="10" t="s">
        <v>350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5.0</v>
      </c>
      <c r="N217" s="7">
        <v>12.0</v>
      </c>
      <c r="O217" s="7">
        <v>0.0</v>
      </c>
      <c r="P217" s="11">
        <v>0.0</v>
      </c>
      <c r="Q217" s="10">
        <v>0.0</v>
      </c>
      <c r="R217" s="7">
        <v>0.0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Adam Trautman</v>
      </c>
      <c r="B218" s="7" t="str">
        <f>IFERROR(__xludf.DUMMYFUNCTION("INDEX(IFNA(REGEXEXTRACT(D218, ""([^ ]+)$"")))"),"DEN")</f>
        <v>DEN</v>
      </c>
      <c r="C218" s="7">
        <f>Pts_PA*G218+Pts_PC*H218+Pts_PY*I218+Pts_PTD*J218+Pts_PI*K218+Pts_P2*L218+Pts_RA*M218+Pts_RY*N218+Pts_RTD*O218+Pts_R2*P218+Pts_Res*Q218+Pts_ReY*R218+Pts_ReTD*S218+Pts_Re2*T218+Pts_FL*U218+Pts_FTD*V218</f>
        <v>2.4</v>
      </c>
      <c r="D218" s="7" t="s">
        <v>445</v>
      </c>
      <c r="E218" s="10" t="s">
        <v>46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0.0</v>
      </c>
      <c r="N218" s="7">
        <v>0.0</v>
      </c>
      <c r="O218" s="7">
        <v>0.0</v>
      </c>
      <c r="P218" s="11">
        <v>0.0</v>
      </c>
      <c r="Q218" s="10">
        <v>1.0</v>
      </c>
      <c r="R218" s="7">
        <v>19.0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Tre Tucker</v>
      </c>
      <c r="B219" s="7" t="str">
        <f>IFERROR(__xludf.DUMMYFUNCTION("INDEX(IFNA(REGEXEXTRACT(D219, ""([^ ]+)$"")))"),"LV")</f>
        <v>LV</v>
      </c>
      <c r="C219" s="7">
        <f>Pts_PA*G219+Pts_PC*H219+Pts_PY*I219+Pts_PTD*J219+Pts_PI*K219+Pts_P2*L219+Pts_RA*M219+Pts_RY*N219+Pts_RTD*O219+Pts_R2*P219+Pts_Res*Q219+Pts_ReY*R219+Pts_ReTD*S219+Pts_Re2*T219+Pts_FL*U219+Pts_FTD*V219</f>
        <v>3.6</v>
      </c>
      <c r="D219" s="7" t="s">
        <v>225</v>
      </c>
      <c r="E219" s="10" t="s">
        <v>356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2.0</v>
      </c>
      <c r="N219" s="7">
        <v>8.0</v>
      </c>
      <c r="O219" s="7">
        <v>0.0</v>
      </c>
      <c r="P219" s="11">
        <v>0.0</v>
      </c>
      <c r="Q219" s="10">
        <v>2.0</v>
      </c>
      <c r="R219" s="7">
        <v>18.0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D.J. Turner</v>
      </c>
      <c r="B220" s="7" t="str">
        <f>IFERROR(__xludf.DUMMYFUNCTION("INDEX(IFNA(REGEXEXTRACT(D220, ""([^ ]+)$"")))"),"LV")</f>
        <v>LV</v>
      </c>
      <c r="C220" s="7">
        <f>Pts_PA*G220+Pts_PC*H220+Pts_PY*I220+Pts_PTD*J220+Pts_PI*K220+Pts_P2*L220+Pts_RA*M220+Pts_RY*N220+Pts_RTD*O220+Pts_R2*P220+Pts_Res*Q220+Pts_ReY*R220+Pts_ReTD*S220+Pts_Re2*T220+Pts_FL*U220+Pts_FTD*V220</f>
        <v>2.2</v>
      </c>
      <c r="D220" s="7" t="s">
        <v>329</v>
      </c>
      <c r="E220" s="10" t="s">
        <v>356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1.0</v>
      </c>
      <c r="N220" s="7">
        <v>5.0</v>
      </c>
      <c r="O220" s="7">
        <v>0.0</v>
      </c>
      <c r="P220" s="11">
        <v>0.0</v>
      </c>
      <c r="Q220" s="10">
        <v>1.0</v>
      </c>
      <c r="R220" s="7">
        <v>12.0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Olamide Zaccheaus</v>
      </c>
      <c r="B221" s="7" t="str">
        <f>IFERROR(__xludf.DUMMYFUNCTION("INDEX(IFNA(REGEXEXTRACT(D221, ""([^ ]+)$"")))"),"WAS")</f>
        <v>WAS</v>
      </c>
      <c r="C221" s="7">
        <f>Pts_PA*G221+Pts_PC*H221+Pts_PY*I221+Pts_PTD*J221+Pts_PI*K221+Pts_P2*L221+Pts_RA*M221+Pts_RY*N221+Pts_RTD*O221+Pts_R2*P221+Pts_Res*Q221+Pts_ReY*R221+Pts_ReTD*S221+Pts_Re2*T221+Pts_FL*U221+Pts_FTD*V221</f>
        <v>1.5</v>
      </c>
      <c r="D221" s="7" t="s">
        <v>278</v>
      </c>
      <c r="E221" s="10" t="s">
        <v>357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1.0</v>
      </c>
      <c r="R221" s="7">
        <v>10.0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Nate Adkins</v>
      </c>
      <c r="B222" s="7" t="str">
        <f>IFERROR(__xludf.DUMMYFUNCTION("INDEX(IFNA(REGEXEXTRACT(D222, ""([^ ]+)$"")))"),"DEN")</f>
        <v>DEN</v>
      </c>
      <c r="C222" s="7">
        <f>Pts_PA*G222+Pts_PC*H222+Pts_PY*I222+Pts_PTD*J222+Pts_PI*K222+Pts_P2*L222+Pts_RA*M222+Pts_RY*N222+Pts_RTD*O222+Pts_R2*P222+Pts_Res*Q222+Pts_ReY*R222+Pts_ReTD*S222+Pts_Re2*T222+Pts_FL*U222+Pts_FTD*V222</f>
        <v>1.3</v>
      </c>
      <c r="D222" s="7" t="s">
        <v>447</v>
      </c>
      <c r="E222" s="10" t="s">
        <v>46</v>
      </c>
      <c r="F222" s="9">
        <v>0.0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8.0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Nelson Agholor</v>
      </c>
      <c r="B223" s="7" t="str">
        <f>IFERROR(__xludf.DUMMYFUNCTION("INDEX(IFNA(REGEXEXTRACT(D223, ""([^ ]+)$"")))"),"BAL")</f>
        <v>BAL</v>
      </c>
      <c r="C223" s="7">
        <f>Pts_PA*G223+Pts_PC*H223+Pts_PY*I223+Pts_PTD*J223+Pts_PI*K223+Pts_P2*L223+Pts_RA*M223+Pts_RY*N223+Pts_RTD*O223+Pts_R2*P223+Pts_Res*Q223+Pts_ReY*R223+Pts_ReTD*S223+Pts_Re2*T223+Pts_FL*U223+Pts_FTD*V223</f>
        <v>0.9</v>
      </c>
      <c r="D223" s="7" t="s">
        <v>279</v>
      </c>
      <c r="E223" s="10" t="s">
        <v>59</v>
      </c>
      <c r="F223" s="9">
        <v>0.0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0.0</v>
      </c>
      <c r="N223" s="7">
        <v>0.0</v>
      </c>
      <c r="O223" s="7">
        <v>0.0</v>
      </c>
      <c r="P223" s="11">
        <v>0.0</v>
      </c>
      <c r="Q223" s="10">
        <v>1.0</v>
      </c>
      <c r="R223" s="7">
        <v>4.0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Kyle Allen</v>
      </c>
      <c r="B224" s="7" t="str">
        <f>IFERROR(__xludf.DUMMYFUNCTION("INDEX(IFNA(REGEXEXTRACT(D224, ""([^ ]+)$"")))"),"PIT")</f>
        <v>PIT</v>
      </c>
      <c r="C224" s="7">
        <f>Pts_PA*G224+Pts_PC*H224+Pts_PY*I224+Pts_PTD*J224+Pts_PI*K224+Pts_P2*L224+Pts_RA*M224+Pts_RY*N224+Pts_RTD*O224+Pts_R2*P224+Pts_Res*Q224+Pts_ReY*R224+Pts_ReTD*S224+Pts_Re2*T224+Pts_FL*U224+Pts_FTD*V224</f>
        <v>0.76</v>
      </c>
      <c r="D224" s="7" t="s">
        <v>489</v>
      </c>
      <c r="E224" s="10" t="s">
        <v>89</v>
      </c>
      <c r="F224" s="9">
        <v>0.0</v>
      </c>
      <c r="G224" s="10">
        <v>1.0</v>
      </c>
      <c r="H224" s="7">
        <v>1.0</v>
      </c>
      <c r="I224" s="7">
        <v>19.0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0.0</v>
      </c>
      <c r="R224" s="7">
        <v>0.0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Calvin Austin</v>
      </c>
      <c r="B225" s="7" t="str">
        <f>IFERROR(__xludf.DUMMYFUNCTION("INDEX(IFNA(REGEXEXTRACT(D225, ""([^ ]+)$"")))"),"PIT")</f>
        <v>PIT</v>
      </c>
      <c r="C225" s="7">
        <f>Pts_PA*G225+Pts_PC*H225+Pts_PY*I225+Pts_PTD*J225+Pts_PI*K225+Pts_P2*L225+Pts_RA*M225+Pts_RY*N225+Pts_RTD*O225+Pts_R2*P225+Pts_Res*Q225+Pts_ReY*R225+Pts_ReTD*S225+Pts_Re2*T225+Pts_FL*U225+Pts_FTD*V225</f>
        <v>1.1</v>
      </c>
      <c r="D225" s="7" t="s">
        <v>282</v>
      </c>
      <c r="E225" s="10" t="s">
        <v>89</v>
      </c>
      <c r="F225" s="9">
        <v>0.0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0.0</v>
      </c>
      <c r="N225" s="7">
        <v>0.0</v>
      </c>
      <c r="O225" s="7">
        <v>0.0</v>
      </c>
      <c r="P225" s="11">
        <v>0.0</v>
      </c>
      <c r="Q225" s="10">
        <v>1.0</v>
      </c>
      <c r="R225" s="7">
        <v>6.0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Tyson Bagent</v>
      </c>
      <c r="B226" s="7" t="str">
        <f>IFERROR(__xludf.DUMMYFUNCTION("INDEX(IFNA(REGEXEXTRACT(D226, ""([^ ]+)$"")))"),"CHI")</f>
        <v>CHI</v>
      </c>
      <c r="C226" s="7">
        <f>Pts_PA*G226+Pts_PC*H226+Pts_PY*I226+Pts_PTD*J226+Pts_PI*K226+Pts_P2*L226+Pts_RA*M226+Pts_RY*N226+Pts_RTD*O226+Pts_R2*P226+Pts_Res*Q226+Pts_ReY*R226+Pts_ReTD*S226+Pts_Re2*T226+Pts_FL*U226+Pts_FTD*V226</f>
        <v>-0.4</v>
      </c>
      <c r="D226" s="7" t="s">
        <v>490</v>
      </c>
      <c r="E226" s="10" t="s">
        <v>29</v>
      </c>
      <c r="F226" s="9">
        <v>0.0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3.0</v>
      </c>
      <c r="N226" s="7">
        <v>-4.0</v>
      </c>
      <c r="O226" s="7">
        <v>0.0</v>
      </c>
      <c r="P226" s="11">
        <v>0.0</v>
      </c>
      <c r="Q226" s="10">
        <v>0.0</v>
      </c>
      <c r="R226" s="7">
        <v>0.0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Jake Bobo</v>
      </c>
      <c r="B227" s="7" t="str">
        <f>IFERROR(__xludf.DUMMYFUNCTION("INDEX(IFNA(REGEXEXTRACT(D227, ""([^ ]+)$"")))"),"SEA")</f>
        <v>SEA</v>
      </c>
      <c r="C227" s="7">
        <f>Pts_PA*G227+Pts_PC*H227+Pts_PY*I227+Pts_PTD*J227+Pts_PI*K227+Pts_P2*L227+Pts_RA*M227+Pts_RY*N227+Pts_RTD*O227+Pts_R2*P227+Pts_Res*Q227+Pts_ReY*R227+Pts_ReTD*S227+Pts_Re2*T227+Pts_FL*U227+Pts_FTD*V227</f>
        <v>0.8</v>
      </c>
      <c r="D227" s="7" t="s">
        <v>383</v>
      </c>
      <c r="E227" s="10" t="s">
        <v>354</v>
      </c>
      <c r="F227" s="9">
        <v>0.0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0.0</v>
      </c>
      <c r="N227" s="7">
        <v>0.0</v>
      </c>
      <c r="O227" s="7">
        <v>0.0</v>
      </c>
      <c r="P227" s="11">
        <v>0.0</v>
      </c>
      <c r="Q227" s="10">
        <v>1.0</v>
      </c>
      <c r="R227" s="7">
        <v>3.0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Kendrick Bourne</v>
      </c>
      <c r="B228" s="7" t="str">
        <f>IFERROR(__xludf.DUMMYFUNCTION("INDEX(IFNA(REGEXEXTRACT(D228, ""([^ ]+)$"")))"),"NE")</f>
        <v>NE</v>
      </c>
      <c r="C228" s="7">
        <f>Pts_PA*G228+Pts_PC*H228+Pts_PY*I228+Pts_PTD*J228+Pts_PI*K228+Pts_P2*L228+Pts_RA*M228+Pts_RY*N228+Pts_RTD*O228+Pts_R2*P228+Pts_Res*Q228+Pts_ReY*R228+Pts_ReTD*S228+Pts_Re2*T228+Pts_FL*U228+Pts_FTD*V228</f>
        <v>1.1</v>
      </c>
      <c r="D228" s="7" t="s">
        <v>491</v>
      </c>
      <c r="E228" s="10" t="s">
        <v>421</v>
      </c>
      <c r="F228" s="9">
        <v>0.0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0.0</v>
      </c>
      <c r="N228" s="7">
        <v>0.0</v>
      </c>
      <c r="O228" s="7">
        <v>0.0</v>
      </c>
      <c r="P228" s="11">
        <v>0.0</v>
      </c>
      <c r="Q228" s="10">
        <v>1.0</v>
      </c>
      <c r="R228" s="7">
        <v>6.0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Pharaoh Brown</v>
      </c>
      <c r="B229" s="7" t="str">
        <f>IFERROR(__xludf.DUMMYFUNCTION("INDEX(IFNA(REGEXEXTRACT(D229, ""([^ ]+)$"")))"),"SEA")</f>
        <v>SEA</v>
      </c>
      <c r="C229" s="7">
        <f>Pts_PA*G229+Pts_PC*H229+Pts_PY*I229+Pts_PTD*J229+Pts_PI*K229+Pts_P2*L229+Pts_RA*M229+Pts_RY*N229+Pts_RTD*O229+Pts_R2*P229+Pts_Res*Q229+Pts_ReY*R229+Pts_ReTD*S229+Pts_Re2*T229+Pts_FL*U229+Pts_FTD*V229</f>
        <v>1.2</v>
      </c>
      <c r="D229" s="7" t="s">
        <v>451</v>
      </c>
      <c r="E229" s="10" t="s">
        <v>354</v>
      </c>
      <c r="F229" s="9">
        <v>0.0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0.0</v>
      </c>
      <c r="N229" s="7">
        <v>0.0</v>
      </c>
      <c r="O229" s="7">
        <v>0.0</v>
      </c>
      <c r="P229" s="11">
        <v>0.0</v>
      </c>
      <c r="Q229" s="10">
        <v>1.0</v>
      </c>
      <c r="R229" s="7">
        <v>7.0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Michael Burton</v>
      </c>
      <c r="B230" s="7" t="str">
        <f>IFERROR(__xludf.DUMMYFUNCTION("INDEX(IFNA(REGEXEXTRACT(D230, ""([^ ]+)$"")))"),"DEN")</f>
        <v>DEN</v>
      </c>
      <c r="C230" s="7">
        <f>Pts_PA*G230+Pts_PC*H230+Pts_PY*I230+Pts_PTD*J230+Pts_PI*K230+Pts_P2*L230+Pts_RA*M230+Pts_RY*N230+Pts_RTD*O230+Pts_R2*P230+Pts_Res*Q230+Pts_ReY*R230+Pts_ReTD*S230+Pts_Re2*T230+Pts_FL*U230+Pts_FTD*V230</f>
        <v>1</v>
      </c>
      <c r="D230" s="7" t="s">
        <v>286</v>
      </c>
      <c r="E230" s="10" t="s">
        <v>46</v>
      </c>
      <c r="F230" s="9">
        <v>0.0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1.0</v>
      </c>
      <c r="R230" s="7">
        <v>5.0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Re'Mahn Davis</v>
      </c>
      <c r="B231" s="7" t="str">
        <f>IFERROR(__xludf.DUMMYFUNCTION("INDEX(IFNA(REGEXEXTRACT(D231, ""([^ ]+)$"")))"),"BUF")</f>
        <v>BUF</v>
      </c>
      <c r="C231" s="7">
        <f>Pts_PA*G231+Pts_PC*H231+Pts_PY*I231+Pts_PTD*J231+Pts_PI*K231+Pts_P2*L231+Pts_RA*M231+Pts_RY*N231+Pts_RTD*O231+Pts_R2*P231+Pts_Res*Q231+Pts_ReY*R231+Pts_ReTD*S231+Pts_Re2*T231+Pts_FL*U231+Pts_FTD*V231</f>
        <v>0.9</v>
      </c>
      <c r="D231" s="7" t="s">
        <v>211</v>
      </c>
      <c r="E231" s="10" t="s">
        <v>362</v>
      </c>
      <c r="F231" s="9">
        <v>0.0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4.0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Josiah Deguara</v>
      </c>
      <c r="B232" s="7" t="str">
        <f>IFERROR(__xludf.DUMMYFUNCTION("INDEX(IFNA(REGEXEXTRACT(D232, ""([^ ]+)$"")))"),"JAX")</f>
        <v>JAX</v>
      </c>
      <c r="C232" s="7">
        <f>Pts_PA*G232+Pts_PC*H232+Pts_PY*I232+Pts_PTD*J232+Pts_PI*K232+Pts_P2*L232+Pts_RA*M232+Pts_RY*N232+Pts_RTD*O232+Pts_R2*P232+Pts_Res*Q232+Pts_ReY*R232+Pts_ReTD*S232+Pts_Re2*T232+Pts_FL*U232+Pts_FTD*V232</f>
        <v>0.7</v>
      </c>
      <c r="D232" s="7" t="s">
        <v>454</v>
      </c>
      <c r="E232" s="10" t="s">
        <v>352</v>
      </c>
      <c r="F232" s="9">
        <v>0.0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1.0</v>
      </c>
      <c r="R232" s="7">
        <v>2.0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Emari Demercado</v>
      </c>
      <c r="B233" s="7" t="str">
        <f>IFERROR(__xludf.DUMMYFUNCTION("INDEX(IFNA(REGEXEXTRACT(D233, ""([^ ]+)$"")))"),"ARI")</f>
        <v>ARI</v>
      </c>
      <c r="C233" s="7">
        <f>Pts_PA*G233+Pts_PC*H233+Pts_PY*I233+Pts_PTD*J233+Pts_PI*K233+Pts_P2*L233+Pts_RA*M233+Pts_RY*N233+Pts_RTD*O233+Pts_R2*P233+Pts_Res*Q233+Pts_ReY*R233+Pts_ReTD*S233+Pts_Re2*T233+Pts_FL*U233+Pts_FTD*V233</f>
        <v>0.5</v>
      </c>
      <c r="D233" s="7" t="s">
        <v>212</v>
      </c>
      <c r="E233" s="10" t="s">
        <v>39</v>
      </c>
      <c r="F233" s="9">
        <v>0.0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0.0</v>
      </c>
      <c r="N233" s="7">
        <v>0.0</v>
      </c>
      <c r="O233" s="7">
        <v>0.0</v>
      </c>
      <c r="P233" s="11">
        <v>0.0</v>
      </c>
      <c r="Q233" s="10">
        <v>1.0</v>
      </c>
      <c r="R233" s="7">
        <v>0.0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Greg Dortch</v>
      </c>
      <c r="B234" s="7" t="str">
        <f>IFERROR(__xludf.DUMMYFUNCTION("INDEX(IFNA(REGEXEXTRACT(D234, ""([^ ]+)$"")))"),"ARI")</f>
        <v>ARI</v>
      </c>
      <c r="C234" s="7">
        <f>Pts_PA*G234+Pts_PC*H234+Pts_PY*I234+Pts_PTD*J234+Pts_PI*K234+Pts_P2*L234+Pts_RA*M234+Pts_RY*N234+Pts_RTD*O234+Pts_R2*P234+Pts_Res*Q234+Pts_ReY*R234+Pts_ReTD*S234+Pts_Re2*T234+Pts_FL*U234+Pts_FTD*V234</f>
        <v>1.2</v>
      </c>
      <c r="D234" s="7" t="s">
        <v>171</v>
      </c>
      <c r="E234" s="10" t="s">
        <v>39</v>
      </c>
      <c r="F234" s="9">
        <v>0.0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0.0</v>
      </c>
      <c r="N234" s="7">
        <v>0.0</v>
      </c>
      <c r="O234" s="7">
        <v>0.0</v>
      </c>
      <c r="P234" s="11">
        <v>0.0</v>
      </c>
      <c r="Q234" s="10">
        <v>1.0</v>
      </c>
      <c r="R234" s="7">
        <v>7.0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Ashton Dulin</v>
      </c>
      <c r="B235" s="7" t="str">
        <f>IFERROR(__xludf.DUMMYFUNCTION("INDEX(IFNA(REGEXEXTRACT(D235, ""([^ ]+)$"")))"),"IND")</f>
        <v>IND</v>
      </c>
      <c r="C235" s="7">
        <f>Pts_PA*G235+Pts_PC*H235+Pts_PY*I235+Pts_PTD*J235+Pts_PI*K235+Pts_P2*L235+Pts_RA*M235+Pts_RY*N235+Pts_RTD*O235+Pts_R2*P235+Pts_Res*Q235+Pts_ReY*R235+Pts_ReTD*S235+Pts_Re2*T235+Pts_FL*U235+Pts_FTD*V235</f>
        <v>0.9</v>
      </c>
      <c r="D235" s="7" t="s">
        <v>94</v>
      </c>
      <c r="E235" s="10" t="s">
        <v>351</v>
      </c>
      <c r="F235" s="9">
        <v>0.0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1.0</v>
      </c>
      <c r="N235" s="7">
        <v>9.0</v>
      </c>
      <c r="O235" s="7">
        <v>0.0</v>
      </c>
      <c r="P235" s="11">
        <v>0.0</v>
      </c>
      <c r="Q235" s="10">
        <v>0.0</v>
      </c>
      <c r="R235" s="7">
        <v>0.0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Devin Duvernay</v>
      </c>
      <c r="B236" s="7" t="str">
        <f>IFERROR(__xludf.DUMMYFUNCTION("INDEX(IFNA(REGEXEXTRACT(D236, ""([^ ]+)$"")))"),"JAX")</f>
        <v>JAX</v>
      </c>
      <c r="C236" s="7">
        <f>Pts_PA*G236+Pts_PC*H236+Pts_PY*I236+Pts_PTD*J236+Pts_PI*K236+Pts_P2*L236+Pts_RA*M236+Pts_RY*N236+Pts_RTD*O236+Pts_R2*P236+Pts_Res*Q236+Pts_ReY*R236+Pts_ReTD*S236+Pts_Re2*T236+Pts_FL*U236+Pts_FTD*V236</f>
        <v>0.3</v>
      </c>
      <c r="D236" s="7" t="s">
        <v>292</v>
      </c>
      <c r="E236" s="10" t="s">
        <v>352</v>
      </c>
      <c r="F236" s="9">
        <v>0.0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1.0</v>
      </c>
      <c r="N236" s="7">
        <v>3.0</v>
      </c>
      <c r="O236" s="7">
        <v>0.0</v>
      </c>
      <c r="P236" s="11">
        <v>0.0</v>
      </c>
      <c r="Q236" s="10">
        <v>0.0</v>
      </c>
      <c r="R236" s="7">
        <v>0.0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Joe Fortson</v>
      </c>
      <c r="B237" s="7" t="str">
        <f>IFERROR(__xludf.DUMMYFUNCTION("INDEX(IFNA(REGEXEXTRACT(D237, ""([^ ]+)$"")))"),"KC")</f>
        <v>KC</v>
      </c>
      <c r="C237" s="7">
        <f>Pts_PA*G237+Pts_PC*H237+Pts_PY*I237+Pts_PTD*J237+Pts_PI*K237+Pts_P2*L237+Pts_RA*M237+Pts_RY*N237+Pts_RTD*O237+Pts_R2*P237+Pts_Res*Q237+Pts_ReY*R237+Pts_ReTD*S237+Pts_Re2*T237+Pts_FL*U237+Pts_FTD*V237</f>
        <v>1</v>
      </c>
      <c r="D237" s="7" t="s">
        <v>492</v>
      </c>
      <c r="E237" s="10" t="s">
        <v>350</v>
      </c>
      <c r="F237" s="9">
        <v>0.0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0.0</v>
      </c>
      <c r="N237" s="7">
        <v>0.0</v>
      </c>
      <c r="O237" s="7">
        <v>0.0</v>
      </c>
      <c r="P237" s="11">
        <v>0.0</v>
      </c>
      <c r="Q237" s="10">
        <v>1.0</v>
      </c>
      <c r="R237" s="7">
        <v>5.0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Austin Hooper</v>
      </c>
      <c r="B238" s="7" t="str">
        <f>IFERROR(__xludf.DUMMYFUNCTION("INDEX(IFNA(REGEXEXTRACT(D238, ""([^ ]+)$"")))"),"NE")</f>
        <v>NE</v>
      </c>
      <c r="C238" s="7">
        <f>Pts_PA*G238+Pts_PC*H238+Pts_PY*I238+Pts_PTD*J238+Pts_PI*K238+Pts_P2*L238+Pts_RA*M238+Pts_RY*N238+Pts_RTD*O238+Pts_R2*P238+Pts_Res*Q238+Pts_ReY*R238+Pts_ReTD*S238+Pts_Re2*T238+Pts_FL*U238+Pts_FTD*V238</f>
        <v>1.4</v>
      </c>
      <c r="D238" s="7" t="s">
        <v>190</v>
      </c>
      <c r="E238" s="10" t="s">
        <v>421</v>
      </c>
      <c r="F238" s="9">
        <v>0.0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0.0</v>
      </c>
      <c r="N238" s="7">
        <v>0.0</v>
      </c>
      <c r="O238" s="7">
        <v>0.0</v>
      </c>
      <c r="P238" s="11">
        <v>0.0</v>
      </c>
      <c r="Q238" s="10">
        <v>1.0</v>
      </c>
      <c r="R238" s="7">
        <v>9.0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Brandon Johnson</v>
      </c>
      <c r="B239" s="7" t="str">
        <f>IFERROR(__xludf.DUMMYFUNCTION("INDEX(IFNA(REGEXEXTRACT(D239, ""([^ ]+)$"")))"),"PIT")</f>
        <v>PIT</v>
      </c>
      <c r="C239" s="7">
        <f>Pts_PA*G239+Pts_PC*H239+Pts_PY*I239+Pts_PTD*J239+Pts_PI*K239+Pts_P2*L239+Pts_RA*M239+Pts_RY*N239+Pts_RTD*O239+Pts_R2*P239+Pts_Res*Q239+Pts_ReY*R239+Pts_ReTD*S239+Pts_Re2*T239+Pts_FL*U239+Pts_FTD*V239</f>
        <v>1.4</v>
      </c>
      <c r="D239" s="7" t="s">
        <v>493</v>
      </c>
      <c r="E239" s="10" t="s">
        <v>89</v>
      </c>
      <c r="F239" s="9">
        <v>0.0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1.0</v>
      </c>
      <c r="R239" s="7">
        <v>9.0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D'Ernest Johnson</v>
      </c>
      <c r="B240" s="7" t="str">
        <f>IFERROR(__xludf.DUMMYFUNCTION("INDEX(IFNA(REGEXEXTRACT(D240, ""([^ ]+)$"")))"),"JAX")</f>
        <v>JAX</v>
      </c>
      <c r="C240" s="7">
        <f>Pts_PA*G240+Pts_PC*H240+Pts_PY*I240+Pts_PTD*J240+Pts_PI*K240+Pts_P2*L240+Pts_RA*M240+Pts_RY*N240+Pts_RTD*O240+Pts_R2*P240+Pts_Res*Q240+Pts_ReY*R240+Pts_ReTD*S240+Pts_Re2*T240+Pts_FL*U240+Pts_FTD*V240</f>
        <v>2</v>
      </c>
      <c r="D240" s="7" t="s">
        <v>377</v>
      </c>
      <c r="E240" s="10" t="s">
        <v>352</v>
      </c>
      <c r="F240" s="9">
        <v>0.0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1.0</v>
      </c>
      <c r="N240" s="7">
        <v>1.0</v>
      </c>
      <c r="O240" s="7">
        <v>0.0</v>
      </c>
      <c r="P240" s="11">
        <v>0.0</v>
      </c>
      <c r="Q240" s="10">
        <v>2.0</v>
      </c>
      <c r="R240" s="7">
        <v>9.0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Lucas Krull</v>
      </c>
      <c r="B241" s="7" t="str">
        <f>IFERROR(__xludf.DUMMYFUNCTION("INDEX(IFNA(REGEXEXTRACT(D241, ""([^ ]+)$"")))"),"DEN")</f>
        <v>DEN</v>
      </c>
      <c r="C241" s="7">
        <f>Pts_PA*G241+Pts_PC*H241+Pts_PY*I241+Pts_PTD*J241+Pts_PI*K241+Pts_P2*L241+Pts_RA*M241+Pts_RY*N241+Pts_RTD*O241+Pts_R2*P241+Pts_Res*Q241+Pts_ReY*R241+Pts_ReTD*S241+Pts_Re2*T241+Pts_FL*U241+Pts_FTD*V241</f>
        <v>1</v>
      </c>
      <c r="D241" s="7" t="s">
        <v>494</v>
      </c>
      <c r="E241" s="10" t="s">
        <v>46</v>
      </c>
      <c r="F241" s="9">
        <v>0.0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0.0</v>
      </c>
      <c r="N241" s="7">
        <v>0.0</v>
      </c>
      <c r="O241" s="7">
        <v>0.0</v>
      </c>
      <c r="P241" s="11">
        <v>0.0</v>
      </c>
      <c r="Q241" s="10">
        <v>1.0</v>
      </c>
      <c r="R241" s="7">
        <v>5.0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Xavier Legette</v>
      </c>
      <c r="B242" s="7" t="str">
        <f>IFERROR(__xludf.DUMMYFUNCTION("INDEX(IFNA(REGEXEXTRACT(D242, ""([^ ]+)$"")))"),"CAR")</f>
        <v>CAR</v>
      </c>
      <c r="C242" s="7">
        <f>Pts_PA*G242+Pts_PC*H242+Pts_PY*I242+Pts_PTD*J242+Pts_PI*K242+Pts_P2*L242+Pts_RA*M242+Pts_RY*N242+Pts_RTD*O242+Pts_R2*P242+Pts_Res*Q242+Pts_ReY*R242+Pts_ReTD*S242+Pts_Re2*T242+Pts_FL*U242+Pts_FTD*V242</f>
        <v>1.3</v>
      </c>
      <c r="D242" s="7" t="s">
        <v>196</v>
      </c>
      <c r="E242" s="10" t="s">
        <v>76</v>
      </c>
      <c r="F242" s="9">
        <v>0.0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0.0</v>
      </c>
      <c r="N242" s="7">
        <v>0.0</v>
      </c>
      <c r="O242" s="7">
        <v>0.0</v>
      </c>
      <c r="P242" s="11">
        <v>0.0</v>
      </c>
      <c r="Q242" s="10">
        <v>1.0</v>
      </c>
      <c r="R242" s="7">
        <v>8.0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Will Mallory</v>
      </c>
      <c r="B243" s="7" t="str">
        <f>IFERROR(__xludf.DUMMYFUNCTION("INDEX(IFNA(REGEXEXTRACT(D243, ""([^ ]+)$"")))"),"IND")</f>
        <v>IND</v>
      </c>
      <c r="C243" s="7">
        <f>Pts_PA*G243+Pts_PC*H243+Pts_PY*I243+Pts_PTD*J243+Pts_PI*K243+Pts_P2*L243+Pts_RA*M243+Pts_RY*N243+Pts_RTD*O243+Pts_R2*P243+Pts_Res*Q243+Pts_ReY*R243+Pts_ReTD*S243+Pts_Re2*T243+Pts_FL*U243+Pts_FTD*V243</f>
        <v>1.2</v>
      </c>
      <c r="D243" s="7" t="s">
        <v>495</v>
      </c>
      <c r="E243" s="10" t="s">
        <v>351</v>
      </c>
      <c r="F243" s="9">
        <v>0.0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1.0</v>
      </c>
      <c r="R243" s="7">
        <v>7.0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Marcus Mariota</v>
      </c>
      <c r="B244" s="7" t="str">
        <f>IFERROR(__xludf.DUMMYFUNCTION("INDEX(IFNA(REGEXEXTRACT(D244, ""([^ ]+)$"")))"),"WAS")</f>
        <v>WAS</v>
      </c>
      <c r="C244" s="7">
        <f>Pts_PA*G244+Pts_PC*H244+Pts_PY*I244+Pts_PTD*J244+Pts_PI*K244+Pts_P2*L244+Pts_RA*M244+Pts_RY*N244+Pts_RTD*O244+Pts_R2*P244+Pts_Res*Q244+Pts_ReY*R244+Pts_ReTD*S244+Pts_Re2*T244+Pts_FL*U244+Pts_FTD*V244</f>
        <v>0.12</v>
      </c>
      <c r="D244" s="7" t="s">
        <v>496</v>
      </c>
      <c r="E244" s="10" t="s">
        <v>357</v>
      </c>
      <c r="F244" s="9">
        <v>0.0</v>
      </c>
      <c r="G244" s="10">
        <v>3.0</v>
      </c>
      <c r="H244" s="7">
        <v>1.0</v>
      </c>
      <c r="I244" s="7">
        <v>-2.0</v>
      </c>
      <c r="J244" s="7">
        <v>0.0</v>
      </c>
      <c r="K244" s="7">
        <v>0.0</v>
      </c>
      <c r="L244" s="11">
        <v>0.0</v>
      </c>
      <c r="M244" s="10">
        <v>2.0</v>
      </c>
      <c r="N244" s="7">
        <v>2.0</v>
      </c>
      <c r="O244" s="7">
        <v>0.0</v>
      </c>
      <c r="P244" s="11">
        <v>0.0</v>
      </c>
      <c r="Q244" s="10">
        <v>0.0</v>
      </c>
      <c r="R244" s="7">
        <v>0.0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Nick Mullens</v>
      </c>
      <c r="B245" s="7" t="str">
        <f>IFERROR(__xludf.DUMMYFUNCTION("INDEX(IFNA(REGEXEXTRACT(D245, ""([^ ]+)$"")))"),"MIN")</f>
        <v>MIN</v>
      </c>
      <c r="C245" s="7">
        <f>Pts_PA*G245+Pts_PC*H245+Pts_PY*I245+Pts_PTD*J245+Pts_PI*K245+Pts_P2*L245+Pts_RA*M245+Pts_RY*N245+Pts_RTD*O245+Pts_R2*P245+Pts_Res*Q245+Pts_ReY*R245+Pts_ReTD*S245+Pts_Re2*T245+Pts_FL*U245+Pts_FTD*V245</f>
        <v>0.96</v>
      </c>
      <c r="D245" s="7" t="s">
        <v>459</v>
      </c>
      <c r="E245" s="10" t="s">
        <v>42</v>
      </c>
      <c r="F245" s="9">
        <v>0.0</v>
      </c>
      <c r="G245" s="10">
        <v>1.0</v>
      </c>
      <c r="H245" s="7">
        <v>1.0</v>
      </c>
      <c r="I245" s="7">
        <v>24.0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0.0</v>
      </c>
      <c r="R245" s="7">
        <v>0.0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Andrew Ogletree</v>
      </c>
      <c r="B246" s="7" t="str">
        <f>IFERROR(__xludf.DUMMYFUNCTION("INDEX(IFNA(REGEXEXTRACT(D246, ""([^ ]+)$"")))"),"IND")</f>
        <v>IND</v>
      </c>
      <c r="C246" s="7">
        <f>Pts_PA*G246+Pts_PC*H246+Pts_PY*I246+Pts_PTD*J246+Pts_PI*K246+Pts_P2*L246+Pts_RA*M246+Pts_RY*N246+Pts_RTD*O246+Pts_R2*P246+Pts_Res*Q246+Pts_ReY*R246+Pts_ReTD*S246+Pts_Re2*T246+Pts_FL*U246+Pts_FTD*V246</f>
        <v>1</v>
      </c>
      <c r="D246" s="7" t="s">
        <v>390</v>
      </c>
      <c r="E246" s="10" t="s">
        <v>351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0.0</v>
      </c>
      <c r="N246" s="7">
        <v>0.0</v>
      </c>
      <c r="O246" s="7">
        <v>0.0</v>
      </c>
      <c r="P246" s="11">
        <v>0.0</v>
      </c>
      <c r="Q246" s="10">
        <v>1.0</v>
      </c>
      <c r="R246" s="7">
        <v>5.0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Tip Reiman</v>
      </c>
      <c r="B247" s="7" t="str">
        <f>IFERROR(__xludf.DUMMYFUNCTION("INDEX(IFNA(REGEXEXTRACT(D247, ""([^ ]+)$"")))"),"ARI")</f>
        <v>ARI</v>
      </c>
      <c r="C247" s="7">
        <f>Pts_PA*G247+Pts_PC*H247+Pts_PY*I247+Pts_PTD*J247+Pts_PI*K247+Pts_P2*L247+Pts_RA*M247+Pts_RY*N247+Pts_RTD*O247+Pts_R2*P247+Pts_Res*Q247+Pts_ReY*R247+Pts_ReTD*S247+Pts_Re2*T247+Pts_FL*U247+Pts_FTD*V247</f>
        <v>1</v>
      </c>
      <c r="D247" s="7" t="s">
        <v>497</v>
      </c>
      <c r="E247" s="10" t="s">
        <v>39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0.0</v>
      </c>
      <c r="N247" s="7">
        <v>0.0</v>
      </c>
      <c r="O247" s="7">
        <v>0.0</v>
      </c>
      <c r="P247" s="11">
        <v>0.0</v>
      </c>
      <c r="Q247" s="10">
        <v>1.0</v>
      </c>
      <c r="R247" s="7">
        <v>5.0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Curtis Samuel</v>
      </c>
      <c r="B248" s="7" t="str">
        <f>IFERROR(__xludf.DUMMYFUNCTION("INDEX(IFNA(REGEXEXTRACT(D248, ""([^ ]+)$"")))"),"BUF")</f>
        <v>BUF</v>
      </c>
      <c r="C248" s="7">
        <f>Pts_PA*G248+Pts_PC*H248+Pts_PY*I248+Pts_PTD*J248+Pts_PI*K248+Pts_P2*L248+Pts_RA*M248+Pts_RY*N248+Pts_RTD*O248+Pts_R2*P248+Pts_Res*Q248+Pts_ReY*R248+Pts_ReTD*S248+Pts_Re2*T248+Pts_FL*U248+Pts_FTD*V248</f>
        <v>0.4</v>
      </c>
      <c r="D248" s="7" t="s">
        <v>270</v>
      </c>
      <c r="E248" s="10" t="s">
        <v>362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1.0</v>
      </c>
      <c r="N248" s="7">
        <v>-1.0</v>
      </c>
      <c r="O248" s="7">
        <v>0.0</v>
      </c>
      <c r="P248" s="11">
        <v>0.0</v>
      </c>
      <c r="Q248" s="10">
        <v>1.0</v>
      </c>
      <c r="R248" s="7">
        <v>0.0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Luke Schoonmaker</v>
      </c>
      <c r="B249" s="7" t="str">
        <f>IFERROR(__xludf.DUMMYFUNCTION("INDEX(IFNA(REGEXEXTRACT(D249, ""([^ ]+)$"")))"),"DAL")</f>
        <v>DAL</v>
      </c>
      <c r="C249" s="7">
        <f>Pts_PA*G249+Pts_PC*H249+Pts_PY*I249+Pts_PTD*J249+Pts_PI*K249+Pts_P2*L249+Pts_RA*M249+Pts_RY*N249+Pts_RTD*O249+Pts_R2*P249+Pts_Res*Q249+Pts_ReY*R249+Pts_ReTD*S249+Pts_Re2*T249+Pts_FL*U249+Pts_FTD*V249</f>
        <v>1.3</v>
      </c>
      <c r="D249" s="7" t="s">
        <v>369</v>
      </c>
      <c r="E249" s="10" t="s">
        <v>425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0.0</v>
      </c>
      <c r="N249" s="7">
        <v>0.0</v>
      </c>
      <c r="O249" s="7">
        <v>0.0</v>
      </c>
      <c r="P249" s="11">
        <v>0.0</v>
      </c>
      <c r="Q249" s="10">
        <v>1.0</v>
      </c>
      <c r="R249" s="7">
        <v>8.0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Xavier Smith</v>
      </c>
      <c r="B250" s="7" t="str">
        <f>IFERROR(__xludf.DUMMYFUNCTION("INDEX(IFNA(REGEXEXTRACT(D250, ""([^ ]+)$"")))"),"LA")</f>
        <v>LA</v>
      </c>
      <c r="C250" s="7">
        <f>Pts_PA*G250+Pts_PC*H250+Pts_PY*I250+Pts_PTD*J250+Pts_PI*K250+Pts_P2*L250+Pts_RA*M250+Pts_RY*N250+Pts_RTD*O250+Pts_R2*P250+Pts_Res*Q250+Pts_ReY*R250+Pts_ReTD*S250+Pts_Re2*T250+Pts_FL*U250+Pts_FTD*V250</f>
        <v>1.6</v>
      </c>
      <c r="D250" s="7" t="s">
        <v>498</v>
      </c>
      <c r="E250" s="10" t="s">
        <v>23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0.0</v>
      </c>
      <c r="N250" s="7">
        <v>0.0</v>
      </c>
      <c r="O250" s="7">
        <v>0.0</v>
      </c>
      <c r="P250" s="11">
        <v>0.0</v>
      </c>
      <c r="Q250" s="10">
        <v>2.0</v>
      </c>
      <c r="R250" s="7">
        <v>6.0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Cade Stover</v>
      </c>
      <c r="B251" s="7" t="str">
        <f>IFERROR(__xludf.DUMMYFUNCTION("INDEX(IFNA(REGEXEXTRACT(D251, ""([^ ]+)$"")))"),"HOU")</f>
        <v>HOU</v>
      </c>
      <c r="C251" s="7">
        <f>Pts_PA*G251+Pts_PC*H251+Pts_PY*I251+Pts_PTD*J251+Pts_PI*K251+Pts_P2*L251+Pts_RA*M251+Pts_RY*N251+Pts_RTD*O251+Pts_R2*P251+Pts_Res*Q251+Pts_ReY*R251+Pts_ReTD*S251+Pts_Re2*T251+Pts_FL*U251+Pts_FTD*V251</f>
        <v>1.6</v>
      </c>
      <c r="D251" s="7" t="s">
        <v>394</v>
      </c>
      <c r="E251" s="10" t="s">
        <v>342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2.0</v>
      </c>
      <c r="R251" s="7">
        <v>6.0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Pierre Strong</v>
      </c>
      <c r="B252" s="7" t="str">
        <f>IFERROR(__xludf.DUMMYFUNCTION("INDEX(IFNA(REGEXEXTRACT(D252, ""([^ ]+)$"")))"),"CLE")</f>
        <v>CLE</v>
      </c>
      <c r="C252" s="7">
        <f>Pts_PA*G252+Pts_PC*H252+Pts_PY*I252+Pts_PTD*J252+Pts_PI*K252+Pts_P2*L252+Pts_RA*M252+Pts_RY*N252+Pts_RTD*O252+Pts_R2*P252+Pts_Res*Q252+Pts_ReY*R252+Pts_ReTD*S252+Pts_Re2*T252+Pts_FL*U252+Pts_FTD*V252</f>
        <v>0.2</v>
      </c>
      <c r="D252" s="7" t="s">
        <v>202</v>
      </c>
      <c r="E252" s="10" t="s">
        <v>341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1.0</v>
      </c>
      <c r="N252" s="7">
        <v>2.0</v>
      </c>
      <c r="O252" s="7">
        <v>0.0</v>
      </c>
      <c r="P252" s="11">
        <v>0.0</v>
      </c>
      <c r="Q252" s="10">
        <v>0.0</v>
      </c>
      <c r="R252" s="7">
        <v>0.0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Mason Tipton</v>
      </c>
      <c r="B253" s="7" t="str">
        <f>IFERROR(__xludf.DUMMYFUNCTION("INDEX(IFNA(REGEXEXTRACT(D253, ""([^ ]+)$"")))"),"NO")</f>
        <v>NO</v>
      </c>
      <c r="C253" s="7">
        <f>Pts_PA*G253+Pts_PC*H253+Pts_PY*I253+Pts_PTD*J253+Pts_PI*K253+Pts_P2*L253+Pts_RA*M253+Pts_RY*N253+Pts_RTD*O253+Pts_R2*P253+Pts_Res*Q253+Pts_ReY*R253+Pts_ReTD*S253+Pts_Re2*T253+Pts_FL*U253+Pts_FTD*V253</f>
        <v>0.7</v>
      </c>
      <c r="D253" s="7" t="s">
        <v>326</v>
      </c>
      <c r="E253" s="10" t="s">
        <v>33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0.0</v>
      </c>
      <c r="N253" s="7">
        <v>0.0</v>
      </c>
      <c r="O253" s="7">
        <v>0.0</v>
      </c>
      <c r="P253" s="11">
        <v>0.0</v>
      </c>
      <c r="Q253" s="10">
        <v>1.0</v>
      </c>
      <c r="R253" s="7">
        <v>2.0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Brycen Tremayne</v>
      </c>
      <c r="B254" s="7" t="str">
        <f>IFERROR(__xludf.DUMMYFUNCTION("INDEX(IFNA(REGEXEXTRACT(D254, ""([^ ]+)$"")))"),"WAS")</f>
        <v>WAS</v>
      </c>
      <c r="C254" s="7">
        <f>Pts_PA*G254+Pts_PC*H254+Pts_PY*I254+Pts_PTD*J254+Pts_PI*K254+Pts_P2*L254+Pts_RA*M254+Pts_RY*N254+Pts_RTD*O254+Pts_R2*P254+Pts_Res*Q254+Pts_ReY*R254+Pts_ReTD*S254+Pts_Re2*T254+Pts_FL*U254+Pts_FTD*V254</f>
        <v>0.3</v>
      </c>
      <c r="D254" s="7" t="s">
        <v>499</v>
      </c>
      <c r="E254" s="10" t="s">
        <v>357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0.0</v>
      </c>
      <c r="N254" s="7">
        <v>0.0</v>
      </c>
      <c r="O254" s="7">
        <v>0.0</v>
      </c>
      <c r="P254" s="11">
        <v>0.0</v>
      </c>
      <c r="Q254" s="10">
        <v>1.0</v>
      </c>
      <c r="R254" s="7">
        <v>-2.0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Jonathan Ward</v>
      </c>
      <c r="B255" s="7" t="str">
        <f>IFERROR(__xludf.DUMMYFUNCTION("INDEX(IFNA(REGEXEXTRACT(D255, ""([^ ]+)$"")))"),"PIT")</f>
        <v>PIT</v>
      </c>
      <c r="C255" s="7">
        <f>Pts_PA*G255+Pts_PC*H255+Pts_PY*I255+Pts_PTD*J255+Pts_PI*K255+Pts_P2*L255+Pts_RA*M255+Pts_RY*N255+Pts_RTD*O255+Pts_R2*P255+Pts_Res*Q255+Pts_ReY*R255+Pts_ReTD*S255+Pts_Re2*T255+Pts_FL*U255+Pts_FTD*V255</f>
        <v>0.9</v>
      </c>
      <c r="D255" s="7" t="s">
        <v>500</v>
      </c>
      <c r="E255" s="10" t="s">
        <v>89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2.0</v>
      </c>
      <c r="N255" s="7">
        <v>9.0</v>
      </c>
      <c r="O255" s="7">
        <v>0.0</v>
      </c>
      <c r="P255" s="11">
        <v>0.0</v>
      </c>
      <c r="Q255" s="10">
        <v>0.0</v>
      </c>
      <c r="R255" s="7">
        <v>0.0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Darnell Washington</v>
      </c>
      <c r="B256" s="7" t="str">
        <f>IFERROR(__xludf.DUMMYFUNCTION("INDEX(IFNA(REGEXEXTRACT(D256, ""([^ ]+)$"")))"),"PIT")</f>
        <v>PIT</v>
      </c>
      <c r="C256" s="7">
        <f>Pts_PA*G256+Pts_PC*H256+Pts_PY*I256+Pts_PTD*J256+Pts_PI*K256+Pts_P2*L256+Pts_RA*M256+Pts_RY*N256+Pts_RTD*O256+Pts_R2*P256+Pts_Res*Q256+Pts_ReY*R256+Pts_ReTD*S256+Pts_Re2*T256+Pts_FL*U256+Pts_FTD*V256</f>
        <v>1</v>
      </c>
      <c r="D256" s="7" t="s">
        <v>331</v>
      </c>
      <c r="E256" s="10" t="s">
        <v>89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0.0</v>
      </c>
      <c r="N256" s="7">
        <v>0.0</v>
      </c>
      <c r="O256" s="7">
        <v>0.0</v>
      </c>
      <c r="P256" s="11">
        <v>0.0</v>
      </c>
      <c r="Q256" s="10">
        <v>1.0</v>
      </c>
      <c r="R256" s="7">
        <v>5.0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Jamaal Williams</v>
      </c>
      <c r="B257" s="7" t="str">
        <f>IFERROR(__xludf.DUMMYFUNCTION("INDEX(IFNA(REGEXEXTRACT(D257, ""([^ ]+)$"")))"),"NO")</f>
        <v>NO</v>
      </c>
      <c r="C257" s="7">
        <f>Pts_PA*G257+Pts_PC*H257+Pts_PY*I257+Pts_PTD*J257+Pts_PI*K257+Pts_P2*L257+Pts_RA*M257+Pts_RY*N257+Pts_RTD*O257+Pts_R2*P257+Pts_Res*Q257+Pts_ReY*R257+Pts_ReTD*S257+Pts_Re2*T257+Pts_FL*U257+Pts_FTD*V257</f>
        <v>0.9</v>
      </c>
      <c r="D257" s="7" t="s">
        <v>123</v>
      </c>
      <c r="E257" s="10" t="s">
        <v>33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2.0</v>
      </c>
      <c r="N257" s="7">
        <v>9.0</v>
      </c>
      <c r="O257" s="7">
        <v>0.0</v>
      </c>
      <c r="P257" s="11">
        <v>0.0</v>
      </c>
      <c r="Q257" s="10">
        <v>0.0</v>
      </c>
      <c r="R257" s="7">
        <v>0.0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Jameis Winston</v>
      </c>
      <c r="B258" s="7" t="str">
        <f>IFERROR(__xludf.DUMMYFUNCTION("INDEX(IFNA(REGEXEXTRACT(D258, ""([^ ]+)$"")))"),"CLE")</f>
        <v>CLE</v>
      </c>
      <c r="C258" s="7">
        <f>Pts_PA*G258+Pts_PC*H258+Pts_PY*I258+Pts_PTD*J258+Pts_PI*K258+Pts_P2*L258+Pts_RA*M258+Pts_RY*N258+Pts_RTD*O258+Pts_R2*P258+Pts_Res*Q258+Pts_ReY*R258+Pts_ReTD*S258+Pts_Re2*T258+Pts_FL*U258+Pts_FTD*V258</f>
        <v>0.34</v>
      </c>
      <c r="D258" s="7" t="s">
        <v>416</v>
      </c>
      <c r="E258" s="10" t="s">
        <v>341</v>
      </c>
      <c r="F258" s="9">
        <v>0.0</v>
      </c>
      <c r="G258" s="10">
        <v>1.0</v>
      </c>
      <c r="H258" s="7">
        <v>1.0</v>
      </c>
      <c r="I258" s="7">
        <v>16.0</v>
      </c>
      <c r="J258" s="7">
        <v>0.0</v>
      </c>
      <c r="K258" s="7">
        <v>0.0</v>
      </c>
      <c r="L258" s="11">
        <v>0.0</v>
      </c>
      <c r="M258" s="10">
        <v>1.0</v>
      </c>
      <c r="N258" s="7">
        <v>-3.0</v>
      </c>
      <c r="O258" s="7">
        <v>0.0</v>
      </c>
      <c r="P258" s="11">
        <v>0.0</v>
      </c>
      <c r="Q258" s="10">
        <v>0.0</v>
      </c>
      <c r="R258" s="7">
        <v>0.0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Tommy Tremble</v>
      </c>
      <c r="B259" s="7" t="str">
        <f>IFERROR(__xludf.DUMMYFUNCTION("INDEX(IFNA(REGEXEXTRACT(D259, ""([^ ]+)$"")))"),"CAR")</f>
        <v>CAR</v>
      </c>
      <c r="C259" s="7">
        <f>Pts_PA*G259+Pts_PC*H259+Pts_PY*I259+Pts_PTD*J259+Pts_PI*K259+Pts_P2*L259+Pts_RA*M259+Pts_RY*N259+Pts_RTD*O259+Pts_R2*P259+Pts_Res*Q259+Pts_ReY*R259+Pts_ReTD*S259+Pts_Re2*T259+Pts_FL*U259+Pts_FTD*V259</f>
        <v>-0.8</v>
      </c>
      <c r="D259" s="7" t="s">
        <v>380</v>
      </c>
      <c r="E259" s="10" t="s">
        <v>76</v>
      </c>
      <c r="F259" s="9">
        <v>-1.0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0.0</v>
      </c>
      <c r="N259" s="7">
        <v>0.0</v>
      </c>
      <c r="O259" s="7">
        <v>0.0</v>
      </c>
      <c r="P259" s="11">
        <v>0.0</v>
      </c>
      <c r="Q259" s="10">
        <v>1.0</v>
      </c>
      <c r="R259" s="7">
        <v>7.0</v>
      </c>
      <c r="S259" s="7">
        <v>0.0</v>
      </c>
      <c r="T259" s="11">
        <v>0.0</v>
      </c>
      <c r="U259" s="10">
        <v>1.0</v>
      </c>
      <c r="V259" s="11">
        <v>0.0</v>
      </c>
    </row>
    <row r="260">
      <c r="A260" s="7" t="str">
        <f t="shared" si="1"/>
        <v>#VALUE!</v>
      </c>
      <c r="B260" s="7" t="str">
        <f>IFERROR(__xludf.DUMMYFUNCTION("INDEX(IFNA(REGEXEXTRACT(D260, ""([^ ]+)$"")))"),"")</f>
        <v/>
      </c>
      <c r="C260" s="7">
        <f>Pts_PA*G260+Pts_PC*H260+Pts_PY*I260+Pts_PTD*J260+Pts_PI*K260+Pts_P2*L260+Pts_RA*M260+Pts_RY*N260+Pts_RTD*O260+Pts_R2*P260+Pts_Res*Q260+Pts_ReY*R260+Pts_ReTD*S260+Pts_Re2*T260+Pts_FL*U260+Pts_FTD*V260</f>
        <v>0</v>
      </c>
      <c r="D260" s="7"/>
      <c r="E260" s="10"/>
      <c r="F260" s="9"/>
      <c r="G260" s="10"/>
      <c r="H260" s="7"/>
      <c r="I260" s="7"/>
      <c r="J260" s="7"/>
      <c r="K260" s="7"/>
      <c r="L260" s="11"/>
      <c r="M260" s="10"/>
      <c r="N260" s="7"/>
      <c r="O260" s="7"/>
      <c r="P260" s="11"/>
      <c r="Q260" s="10"/>
      <c r="R260" s="7"/>
      <c r="S260" s="7"/>
      <c r="T260" s="11"/>
      <c r="U260" s="10"/>
      <c r="V260" s="11"/>
    </row>
    <row r="261">
      <c r="A261" s="7" t="str">
        <f t="shared" si="1"/>
        <v>#VALUE!</v>
      </c>
      <c r="B261" s="7" t="str">
        <f>IFERROR(__xludf.DUMMYFUNCTION("INDEX(IFNA(REGEXEXTRACT(D261, ""([^ ]+)$"")))"),"")</f>
        <v/>
      </c>
      <c r="C261" s="7">
        <f>Pts_PA*G261+Pts_PC*H261+Pts_PY*I261+Pts_PTD*J261+Pts_PI*K261+Pts_P2*L261+Pts_RA*M261+Pts_RY*N261+Pts_RTD*O261+Pts_R2*P261+Pts_Res*Q261+Pts_ReY*R261+Pts_ReTD*S261+Pts_Re2*T261+Pts_FL*U261+Pts_FTD*V261</f>
        <v>0</v>
      </c>
      <c r="D261" s="7"/>
      <c r="E261" s="10"/>
      <c r="F261" s="9"/>
      <c r="G261" s="10"/>
      <c r="H261" s="7"/>
      <c r="I261" s="7"/>
      <c r="J261" s="7"/>
      <c r="K261" s="7"/>
      <c r="L261" s="11"/>
      <c r="M261" s="10"/>
      <c r="N261" s="7"/>
      <c r="O261" s="7"/>
      <c r="P261" s="11"/>
      <c r="Q261" s="10"/>
      <c r="R261" s="7"/>
      <c r="S261" s="7"/>
      <c r="T261" s="11"/>
      <c r="U261" s="10"/>
      <c r="V261" s="11"/>
    </row>
    <row r="262">
      <c r="A262" s="7" t="str">
        <f t="shared" si="1"/>
        <v>#VALUE!</v>
      </c>
      <c r="B262" s="7" t="str">
        <f>IFERROR(__xludf.DUMMYFUNCTION("INDEX(IFNA(REGEXEXTRACT(D262, ""([^ ]+)$"")))"),"")</f>
        <v/>
      </c>
      <c r="C262" s="7">
        <f>Pts_PA*G262+Pts_PC*H262+Pts_PY*I262+Pts_PTD*J262+Pts_PI*K262+Pts_P2*L262+Pts_RA*M262+Pts_RY*N262+Pts_RTD*O262+Pts_R2*P262+Pts_Res*Q262+Pts_ReY*R262+Pts_ReTD*S262+Pts_Re2*T262+Pts_FL*U262+Pts_FTD*V262</f>
        <v>0</v>
      </c>
      <c r="D262" s="7"/>
      <c r="E262" s="10"/>
      <c r="F262" s="9"/>
      <c r="G262" s="10"/>
      <c r="H262" s="7"/>
      <c r="I262" s="7"/>
      <c r="J262" s="7"/>
      <c r="K262" s="7"/>
      <c r="L262" s="11"/>
      <c r="M262" s="10"/>
      <c r="N262" s="7"/>
      <c r="O262" s="7"/>
      <c r="P262" s="11"/>
      <c r="Q262" s="10"/>
      <c r="R262" s="7"/>
      <c r="S262" s="7"/>
      <c r="T262" s="11"/>
      <c r="U262" s="10"/>
      <c r="V262" s="11"/>
    </row>
    <row r="263">
      <c r="A263" s="7" t="str">
        <f t="shared" si="1"/>
        <v>#VALUE!</v>
      </c>
      <c r="B263" s="7" t="str">
        <f>IFERROR(__xludf.DUMMYFUNCTION("INDEX(IFNA(REGEXEXTRACT(D263, ""([^ ]+)$"")))"),"")</f>
        <v/>
      </c>
      <c r="C263" s="7">
        <f>Pts_PA*G263+Pts_PC*H263+Pts_PY*I263+Pts_PTD*J263+Pts_PI*K263+Pts_P2*L263+Pts_RA*M263+Pts_RY*N263+Pts_RTD*O263+Pts_R2*P263+Pts_Res*Q263+Pts_ReY*R263+Pts_ReTD*S263+Pts_Re2*T263+Pts_FL*U263+Pts_FTD*V263</f>
        <v>0</v>
      </c>
      <c r="D263" s="7"/>
      <c r="E263" s="10"/>
      <c r="F263" s="9"/>
      <c r="G263" s="10"/>
      <c r="H263" s="7"/>
      <c r="I263" s="7"/>
      <c r="J263" s="7"/>
      <c r="K263" s="7"/>
      <c r="L263" s="11"/>
      <c r="M263" s="10"/>
      <c r="N263" s="7"/>
      <c r="O263" s="7"/>
      <c r="P263" s="11"/>
      <c r="Q263" s="10"/>
      <c r="R263" s="7"/>
      <c r="S263" s="7"/>
      <c r="T263" s="11"/>
      <c r="U263" s="10"/>
      <c r="V263" s="11"/>
    </row>
    <row r="264">
      <c r="A264" s="7" t="str">
        <f t="shared" si="1"/>
        <v>#VALUE!</v>
      </c>
      <c r="B264" s="7" t="str">
        <f>IFERROR(__xludf.DUMMYFUNCTION("INDEX(IFNA(REGEXEXTRACT(D264, ""([^ ]+)$"")))"),"")</f>
        <v/>
      </c>
      <c r="C264" s="7">
        <f>Pts_PA*G264+Pts_PC*H264+Pts_PY*I264+Pts_PTD*J264+Pts_PI*K264+Pts_P2*L264+Pts_RA*M264+Pts_RY*N264+Pts_RTD*O264+Pts_R2*P264+Pts_Res*Q264+Pts_ReY*R264+Pts_ReTD*S264+Pts_Re2*T264+Pts_FL*U264+Pts_FTD*V264</f>
        <v>0</v>
      </c>
      <c r="D264" s="7"/>
      <c r="E264" s="10"/>
      <c r="F264" s="9"/>
      <c r="G264" s="10"/>
      <c r="H264" s="7"/>
      <c r="I264" s="7"/>
      <c r="J264" s="7"/>
      <c r="K264" s="7"/>
      <c r="L264" s="11"/>
      <c r="M264" s="10"/>
      <c r="N264" s="7"/>
      <c r="O264" s="7"/>
      <c r="P264" s="11"/>
      <c r="Q264" s="10"/>
      <c r="R264" s="7"/>
      <c r="S264" s="7"/>
      <c r="T264" s="11"/>
      <c r="U264" s="10"/>
      <c r="V264" s="11"/>
    </row>
    <row r="265">
      <c r="A265" s="7" t="str">
        <f t="shared" si="1"/>
        <v>#VALUE!</v>
      </c>
      <c r="B265" s="7" t="str">
        <f>IFERROR(__xludf.DUMMYFUNCTION("INDEX(IFNA(REGEXEXTRACT(D265, ""([^ ]+)$"")))"),"")</f>
        <v/>
      </c>
      <c r="C265" s="7">
        <f>Pts_PA*G265+Pts_PC*H265+Pts_PY*I265+Pts_PTD*J265+Pts_PI*K265+Pts_P2*L265+Pts_RA*M265+Pts_RY*N265+Pts_RTD*O265+Pts_R2*P265+Pts_Res*Q265+Pts_ReY*R265+Pts_ReTD*S265+Pts_Re2*T265+Pts_FL*U265+Pts_FTD*V265</f>
        <v>0</v>
      </c>
      <c r="D265" s="7"/>
      <c r="E265" s="10"/>
      <c r="F265" s="9"/>
      <c r="G265" s="10"/>
      <c r="H265" s="7"/>
      <c r="I265" s="7"/>
      <c r="J265" s="7"/>
      <c r="K265" s="7"/>
      <c r="L265" s="11"/>
      <c r="M265" s="10"/>
      <c r="N265" s="7"/>
      <c r="O265" s="7"/>
      <c r="P265" s="11"/>
      <c r="Q265" s="10"/>
      <c r="R265" s="7"/>
      <c r="S265" s="7"/>
      <c r="T265" s="11"/>
      <c r="U265" s="10"/>
      <c r="V265" s="11"/>
    </row>
    <row r="266">
      <c r="A266" s="7" t="str">
        <f t="shared" si="1"/>
        <v>#VALUE!</v>
      </c>
      <c r="B266" s="7" t="str">
        <f>IFERROR(__xludf.DUMMYFUNCTION("INDEX(IFNA(REGEXEXTRACT(D266, ""([^ ]+)$"")))"),"")</f>
        <v/>
      </c>
      <c r="C266" s="7">
        <f>Pts_PA*G266+Pts_PC*H266+Pts_PY*I266+Pts_PTD*J266+Pts_PI*K266+Pts_P2*L266+Pts_RA*M266+Pts_RY*N266+Pts_RTD*O266+Pts_R2*P266+Pts_Res*Q266+Pts_ReY*R266+Pts_ReTD*S266+Pts_Re2*T266+Pts_FL*U266+Pts_FTD*V266</f>
        <v>0</v>
      </c>
      <c r="D266" s="7"/>
      <c r="E266" s="10"/>
      <c r="F266" s="9"/>
      <c r="G266" s="10"/>
      <c r="H266" s="7"/>
      <c r="I266" s="7"/>
      <c r="J266" s="7"/>
      <c r="K266" s="7"/>
      <c r="L266" s="11"/>
      <c r="M266" s="10"/>
      <c r="N266" s="7"/>
      <c r="O266" s="7"/>
      <c r="P266" s="11"/>
      <c r="Q266" s="10"/>
      <c r="R266" s="7"/>
      <c r="S266" s="7"/>
      <c r="T266" s="11"/>
      <c r="U266" s="10"/>
      <c r="V266" s="11"/>
    </row>
    <row r="267">
      <c r="A267" s="7" t="str">
        <f t="shared" si="1"/>
        <v>#VALUE!</v>
      </c>
      <c r="B267" s="7" t="str">
        <f>IFERROR(__xludf.DUMMYFUNCTION("INDEX(IFNA(REGEXEXTRACT(D267, ""([^ ]+)$"")))"),"")</f>
        <v/>
      </c>
      <c r="C267" s="7">
        <f>Pts_PA*G267+Pts_PC*H267+Pts_PY*I267+Pts_PTD*J267+Pts_PI*K267+Pts_P2*L267+Pts_RA*M267+Pts_RY*N267+Pts_RTD*O267+Pts_R2*P267+Pts_Res*Q267+Pts_ReY*R267+Pts_ReTD*S267+Pts_Re2*T267+Pts_FL*U267+Pts_FTD*V267</f>
        <v>0</v>
      </c>
      <c r="D267" s="7"/>
      <c r="E267" s="10"/>
      <c r="F267" s="9"/>
      <c r="G267" s="10"/>
      <c r="H267" s="7"/>
      <c r="I267" s="7"/>
      <c r="J267" s="7"/>
      <c r="K267" s="7"/>
      <c r="L267" s="11"/>
      <c r="M267" s="10"/>
      <c r="N267" s="7"/>
      <c r="O267" s="7"/>
      <c r="P267" s="11"/>
      <c r="Q267" s="10"/>
      <c r="R267" s="7"/>
      <c r="S267" s="7"/>
      <c r="T267" s="11"/>
      <c r="U267" s="10"/>
      <c r="V267" s="11"/>
    </row>
    <row r="268">
      <c r="A268" s="7" t="str">
        <f t="shared" si="1"/>
        <v>#VALUE!</v>
      </c>
      <c r="B268" s="7" t="str">
        <f>IFERROR(__xludf.DUMMYFUNCTION("INDEX(IFNA(REGEXEXTRACT(D268, ""([^ ]+)$"")))"),"")</f>
        <v/>
      </c>
      <c r="C268" s="7">
        <f>Pts_PA*G268+Pts_PC*H268+Pts_PY*I268+Pts_PTD*J268+Pts_PI*K268+Pts_P2*L268+Pts_RA*M268+Pts_RY*N268+Pts_RTD*O268+Pts_R2*P268+Pts_Res*Q268+Pts_ReY*R268+Pts_ReTD*S268+Pts_Re2*T268+Pts_FL*U268+Pts_FTD*V268</f>
        <v>0</v>
      </c>
      <c r="D268" s="7"/>
      <c r="E268" s="10"/>
      <c r="F268" s="9"/>
      <c r="G268" s="10"/>
      <c r="H268" s="7"/>
      <c r="I268" s="7"/>
      <c r="J268" s="7"/>
      <c r="K268" s="7"/>
      <c r="L268" s="11"/>
      <c r="M268" s="10"/>
      <c r="N268" s="7"/>
      <c r="O268" s="7"/>
      <c r="P268" s="11"/>
      <c r="Q268" s="10"/>
      <c r="R268" s="7"/>
      <c r="S268" s="7"/>
      <c r="T268" s="11"/>
      <c r="U268" s="10"/>
      <c r="V268" s="11"/>
    </row>
    <row r="269">
      <c r="A269" s="7" t="str">
        <f t="shared" si="1"/>
        <v>#VALUE!</v>
      </c>
      <c r="B269" s="7" t="str">
        <f>IFERROR(__xludf.DUMMYFUNCTION("INDEX(IFNA(REGEXEXTRACT(D269, ""([^ ]+)$"")))"),"")</f>
        <v/>
      </c>
      <c r="C269" s="7">
        <f>Pts_PA*G269+Pts_PC*H269+Pts_PY*I269+Pts_PTD*J269+Pts_PI*K269+Pts_P2*L269+Pts_RA*M269+Pts_RY*N269+Pts_RTD*O269+Pts_R2*P269+Pts_Res*Q269+Pts_ReY*R269+Pts_ReTD*S269+Pts_Re2*T269+Pts_FL*U269+Pts_FTD*V269</f>
        <v>0</v>
      </c>
      <c r="D269" s="7"/>
      <c r="E269" s="10"/>
      <c r="F269" s="9"/>
      <c r="G269" s="10"/>
      <c r="H269" s="7"/>
      <c r="I269" s="7"/>
      <c r="J269" s="7"/>
      <c r="K269" s="7"/>
      <c r="L269" s="11"/>
      <c r="M269" s="10"/>
      <c r="N269" s="7"/>
      <c r="O269" s="7"/>
      <c r="P269" s="11"/>
      <c r="Q269" s="10"/>
      <c r="R269" s="7"/>
      <c r="S269" s="7"/>
      <c r="T269" s="11"/>
      <c r="U269" s="10"/>
      <c r="V269" s="11"/>
    </row>
    <row r="270">
      <c r="A270" s="7" t="str">
        <f t="shared" si="1"/>
        <v>#VALUE!</v>
      </c>
      <c r="B270" s="7" t="str">
        <f>IFERROR(__xludf.DUMMYFUNCTION("INDEX(IFNA(REGEXEXTRACT(D270, ""([^ ]+)$"")))"),"")</f>
        <v/>
      </c>
      <c r="C270" s="7">
        <f>Pts_PA*G270+Pts_PC*H270+Pts_PY*I270+Pts_PTD*J270+Pts_PI*K270+Pts_P2*L270+Pts_RA*M270+Pts_RY*N270+Pts_RTD*O270+Pts_R2*P270+Pts_Res*Q270+Pts_ReY*R270+Pts_ReTD*S270+Pts_Re2*T270+Pts_FL*U270+Pts_FTD*V270</f>
        <v>0</v>
      </c>
      <c r="D270" s="7"/>
      <c r="E270" s="10"/>
      <c r="F270" s="9"/>
      <c r="G270" s="10"/>
      <c r="H270" s="7"/>
      <c r="I270" s="7"/>
      <c r="J270" s="7"/>
      <c r="K270" s="7"/>
      <c r="L270" s="11"/>
      <c r="M270" s="10"/>
      <c r="N270" s="7"/>
      <c r="O270" s="7"/>
      <c r="P270" s="11"/>
      <c r="Q270" s="10"/>
      <c r="R270" s="7"/>
      <c r="S270" s="7"/>
      <c r="T270" s="11"/>
      <c r="U270" s="10"/>
      <c r="V270" s="11"/>
    </row>
    <row r="271">
      <c r="A271" s="7" t="str">
        <f t="shared" si="1"/>
        <v>#VALUE!</v>
      </c>
      <c r="B271" s="7" t="str">
        <f>IFERROR(__xludf.DUMMYFUNCTION("INDEX(IFNA(REGEXEXTRACT(D271, ""([^ ]+)$"")))"),"")</f>
        <v/>
      </c>
      <c r="C271" s="7">
        <f>Pts_PA*G271+Pts_PC*H271+Pts_PY*I271+Pts_PTD*J271+Pts_PI*K271+Pts_P2*L271+Pts_RA*M271+Pts_RY*N271+Pts_RTD*O271+Pts_R2*P271+Pts_Res*Q271+Pts_ReY*R271+Pts_ReTD*S271+Pts_Re2*T271+Pts_FL*U271+Pts_FTD*V271</f>
        <v>0</v>
      </c>
      <c r="D271" s="7"/>
      <c r="E271" s="10"/>
      <c r="F271" s="9"/>
      <c r="G271" s="10"/>
      <c r="H271" s="7"/>
      <c r="I271" s="7"/>
      <c r="J271" s="7"/>
      <c r="K271" s="7"/>
      <c r="L271" s="11"/>
      <c r="M271" s="10"/>
      <c r="N271" s="7"/>
      <c r="O271" s="7"/>
      <c r="P271" s="11"/>
      <c r="Q271" s="10"/>
      <c r="R271" s="7"/>
      <c r="S271" s="7"/>
      <c r="T271" s="11"/>
      <c r="U271" s="10"/>
      <c r="V271" s="11"/>
    </row>
    <row r="272">
      <c r="A272" s="7" t="str">
        <f t="shared" si="1"/>
        <v>#VALUE!</v>
      </c>
      <c r="B272" s="7" t="str">
        <f>IFERROR(__xludf.DUMMYFUNCTION("INDEX(IFNA(REGEXEXTRACT(D272, ""([^ ]+)$"")))"),"")</f>
        <v/>
      </c>
      <c r="C272" s="7">
        <f>Pts_PA*G272+Pts_PC*H272+Pts_PY*I272+Pts_PTD*J272+Pts_PI*K272+Pts_P2*L272+Pts_RA*M272+Pts_RY*N272+Pts_RTD*O272+Pts_R2*P272+Pts_Res*Q272+Pts_ReY*R272+Pts_ReTD*S272+Pts_Re2*T272+Pts_FL*U272+Pts_FTD*V272</f>
        <v>0</v>
      </c>
      <c r="D272" s="7"/>
      <c r="E272" s="10"/>
      <c r="F272" s="9"/>
      <c r="G272" s="10"/>
      <c r="H272" s="7"/>
      <c r="I272" s="7"/>
      <c r="J272" s="7"/>
      <c r="K272" s="7"/>
      <c r="L272" s="11"/>
      <c r="M272" s="10"/>
      <c r="N272" s="7"/>
      <c r="O272" s="7"/>
      <c r="P272" s="11"/>
      <c r="Q272" s="10"/>
      <c r="R272" s="7"/>
      <c r="S272" s="7"/>
      <c r="T272" s="11"/>
      <c r="U272" s="10"/>
      <c r="V272" s="11"/>
    </row>
    <row r="273">
      <c r="A273" s="7" t="str">
        <f t="shared" si="1"/>
        <v>#VALUE!</v>
      </c>
      <c r="B273" s="7" t="str">
        <f>IFERROR(__xludf.DUMMYFUNCTION("INDEX(IFNA(REGEXEXTRACT(D273, ""([^ ]+)$"")))"),"")</f>
        <v/>
      </c>
      <c r="C273" s="7">
        <f>Pts_PA*G273+Pts_PC*H273+Pts_PY*I273+Pts_PTD*J273+Pts_PI*K273+Pts_P2*L273+Pts_RA*M273+Pts_RY*N273+Pts_RTD*O273+Pts_R2*P273+Pts_Res*Q273+Pts_ReY*R273+Pts_ReTD*S273+Pts_Re2*T273+Pts_FL*U273+Pts_FTD*V273</f>
        <v>0</v>
      </c>
      <c r="D273" s="7"/>
      <c r="E273" s="10"/>
      <c r="F273" s="9"/>
      <c r="G273" s="10"/>
      <c r="H273" s="7"/>
      <c r="I273" s="7"/>
      <c r="J273" s="7"/>
      <c r="K273" s="7"/>
      <c r="L273" s="11"/>
      <c r="M273" s="10"/>
      <c r="N273" s="7"/>
      <c r="O273" s="7"/>
      <c r="P273" s="11"/>
      <c r="Q273" s="10"/>
      <c r="R273" s="7"/>
      <c r="S273" s="7"/>
      <c r="T273" s="11"/>
      <c r="U273" s="10"/>
      <c r="V273" s="11"/>
    </row>
    <row r="274">
      <c r="A274" s="7" t="str">
        <f t="shared" si="1"/>
        <v>#VALUE!</v>
      </c>
      <c r="B274" s="7" t="str">
        <f>IFERROR(__xludf.DUMMYFUNCTION("INDEX(IFNA(REGEXEXTRACT(D274, ""([^ ]+)$"")))"),"")</f>
        <v/>
      </c>
      <c r="C274" s="7">
        <f>Pts_PA*G274+Pts_PC*H274+Pts_PY*I274+Pts_PTD*J274+Pts_PI*K274+Pts_P2*L274+Pts_RA*M274+Pts_RY*N274+Pts_RTD*O274+Pts_R2*P274+Pts_Res*Q274+Pts_ReY*R274+Pts_ReTD*S274+Pts_Re2*T274+Pts_FL*U274+Pts_FTD*V274</f>
        <v>0</v>
      </c>
      <c r="D274" s="7"/>
      <c r="E274" s="10"/>
      <c r="F274" s="9"/>
      <c r="G274" s="10"/>
      <c r="H274" s="7"/>
      <c r="I274" s="7"/>
      <c r="J274" s="7"/>
      <c r="K274" s="7"/>
      <c r="L274" s="11"/>
      <c r="M274" s="10"/>
      <c r="N274" s="7"/>
      <c r="O274" s="7"/>
      <c r="P274" s="11"/>
      <c r="Q274" s="10"/>
      <c r="R274" s="7"/>
      <c r="S274" s="7"/>
      <c r="T274" s="11"/>
      <c r="U274" s="10"/>
      <c r="V274" s="11"/>
    </row>
    <row r="275">
      <c r="A275" s="7" t="str">
        <f t="shared" si="1"/>
        <v>#VALUE!</v>
      </c>
      <c r="B275" s="7" t="str">
        <f>IFERROR(__xludf.DUMMYFUNCTION("INDEX(IFNA(REGEXEXTRACT(D275, ""([^ ]+)$"")))"),"")</f>
        <v/>
      </c>
      <c r="C275" s="7">
        <f>Pts_PA*G275+Pts_PC*H275+Pts_PY*I275+Pts_PTD*J275+Pts_PI*K275+Pts_P2*L275+Pts_RA*M275+Pts_RY*N275+Pts_RTD*O275+Pts_R2*P275+Pts_Res*Q275+Pts_ReY*R275+Pts_ReTD*S275+Pts_Re2*T275+Pts_FL*U275+Pts_FTD*V275</f>
        <v>0</v>
      </c>
      <c r="D275" s="7"/>
      <c r="E275" s="10"/>
      <c r="F275" s="9"/>
      <c r="G275" s="10"/>
      <c r="H275" s="7"/>
      <c r="I275" s="7"/>
      <c r="J275" s="7"/>
      <c r="K275" s="7"/>
      <c r="L275" s="11"/>
      <c r="M275" s="10"/>
      <c r="N275" s="7"/>
      <c r="O275" s="7"/>
      <c r="P275" s="11"/>
      <c r="Q275" s="10"/>
      <c r="R275" s="7"/>
      <c r="S275" s="7"/>
      <c r="T275" s="11"/>
      <c r="U275" s="10"/>
      <c r="V275" s="11"/>
    </row>
    <row r="276">
      <c r="A276" s="7" t="str">
        <f t="shared" si="1"/>
        <v>#VALUE!</v>
      </c>
      <c r="B276" s="7" t="str">
        <f>IFERROR(__xludf.DUMMYFUNCTION("INDEX(IFNA(REGEXEXTRACT(D276, ""([^ ]+)$"")))"),"")</f>
        <v/>
      </c>
      <c r="C276" s="7">
        <f>Pts_PA*G276+Pts_PC*H276+Pts_PY*I276+Pts_PTD*J276+Pts_PI*K276+Pts_P2*L276+Pts_RA*M276+Pts_RY*N276+Pts_RTD*O276+Pts_R2*P276+Pts_Res*Q276+Pts_ReY*R276+Pts_ReTD*S276+Pts_Re2*T276+Pts_FL*U276+Pts_FTD*V276</f>
        <v>0</v>
      </c>
      <c r="D276" s="7"/>
      <c r="E276" s="10"/>
      <c r="F276" s="9"/>
      <c r="G276" s="10"/>
      <c r="H276" s="7"/>
      <c r="I276" s="7"/>
      <c r="J276" s="7"/>
      <c r="K276" s="7"/>
      <c r="L276" s="11"/>
      <c r="M276" s="10"/>
      <c r="N276" s="7"/>
      <c r="O276" s="7"/>
      <c r="P276" s="11"/>
      <c r="Q276" s="10"/>
      <c r="R276" s="7"/>
      <c r="S276" s="7"/>
      <c r="T276" s="11"/>
      <c r="U276" s="10"/>
      <c r="V276" s="11"/>
    </row>
    <row r="277">
      <c r="A277" s="7" t="str">
        <f t="shared" si="1"/>
        <v>#VALUE!</v>
      </c>
      <c r="B277" s="7" t="str">
        <f>IFERROR(__xludf.DUMMYFUNCTION("INDEX(IFNA(REGEXEXTRACT(D277, ""([^ ]+)$"")))"),"")</f>
        <v/>
      </c>
      <c r="C277" s="7">
        <f>Pts_PA*G277+Pts_PC*H277+Pts_PY*I277+Pts_PTD*J277+Pts_PI*K277+Pts_P2*L277+Pts_RA*M277+Pts_RY*N277+Pts_RTD*O277+Pts_R2*P277+Pts_Res*Q277+Pts_ReY*R277+Pts_ReTD*S277+Pts_Re2*T277+Pts_FL*U277+Pts_FTD*V277</f>
        <v>0</v>
      </c>
      <c r="D277" s="7"/>
      <c r="E277" s="10"/>
      <c r="F277" s="9"/>
      <c r="G277" s="10"/>
      <c r="H277" s="7"/>
      <c r="I277" s="7"/>
      <c r="J277" s="7"/>
      <c r="K277" s="7"/>
      <c r="L277" s="11"/>
      <c r="M277" s="10"/>
      <c r="N277" s="7"/>
      <c r="O277" s="7"/>
      <c r="P277" s="11"/>
      <c r="Q277" s="10"/>
      <c r="R277" s="7"/>
      <c r="S277" s="7"/>
      <c r="T277" s="11"/>
      <c r="U277" s="10"/>
      <c r="V277" s="11"/>
    </row>
    <row r="278">
      <c r="A278" s="7" t="str">
        <f t="shared" si="1"/>
        <v>#VALUE!</v>
      </c>
      <c r="B278" s="7" t="str">
        <f>IFERROR(__xludf.DUMMYFUNCTION("INDEX(IFNA(REGEXEXTRACT(D278, ""([^ ]+)$"")))"),"")</f>
        <v/>
      </c>
      <c r="C278" s="7">
        <f>Pts_PA*G278+Pts_PC*H278+Pts_PY*I278+Pts_PTD*J278+Pts_PI*K278+Pts_P2*L278+Pts_RA*M278+Pts_RY*N278+Pts_RTD*O278+Pts_R2*P278+Pts_Res*Q278+Pts_ReY*R278+Pts_ReTD*S278+Pts_Re2*T278+Pts_FL*U278+Pts_FTD*V278</f>
        <v>0</v>
      </c>
      <c r="D278" s="7"/>
      <c r="E278" s="10"/>
      <c r="F278" s="9"/>
      <c r="G278" s="10"/>
      <c r="H278" s="7"/>
      <c r="I278" s="7"/>
      <c r="J278" s="7"/>
      <c r="K278" s="7"/>
      <c r="L278" s="11"/>
      <c r="M278" s="10"/>
      <c r="N278" s="7"/>
      <c r="O278" s="7"/>
      <c r="P278" s="11"/>
      <c r="Q278" s="10"/>
      <c r="R278" s="7"/>
      <c r="S278" s="7"/>
      <c r="T278" s="11"/>
      <c r="U278" s="10"/>
      <c r="V278" s="11"/>
    </row>
    <row r="279">
      <c r="A279" s="7" t="str">
        <f t="shared" si="1"/>
        <v>#VALUE!</v>
      </c>
      <c r="B279" s="7" t="str">
        <f>IFERROR(__xludf.DUMMYFUNCTION("INDEX(IFNA(REGEXEXTRACT(D279, ""([^ ]+)$"")))"),"")</f>
        <v/>
      </c>
      <c r="C279" s="7">
        <f>Pts_PA*G279+Pts_PC*H279+Pts_PY*I279+Pts_PTD*J279+Pts_PI*K279+Pts_P2*L279+Pts_RA*M279+Pts_RY*N279+Pts_RTD*O279+Pts_R2*P279+Pts_Res*Q279+Pts_ReY*R279+Pts_ReTD*S279+Pts_Re2*T279+Pts_FL*U279+Pts_FTD*V279</f>
        <v>0</v>
      </c>
      <c r="D279" s="7"/>
      <c r="E279" s="10"/>
      <c r="F279" s="9"/>
      <c r="G279" s="10"/>
      <c r="H279" s="7"/>
      <c r="I279" s="7"/>
      <c r="J279" s="7"/>
      <c r="K279" s="7"/>
      <c r="L279" s="11"/>
      <c r="M279" s="10"/>
      <c r="N279" s="7"/>
      <c r="O279" s="7"/>
      <c r="P279" s="11"/>
      <c r="Q279" s="10"/>
      <c r="R279" s="7"/>
      <c r="S279" s="7"/>
      <c r="T279" s="11"/>
      <c r="U279" s="10"/>
      <c r="V279" s="11"/>
    </row>
    <row r="280">
      <c r="A280" s="7" t="str">
        <f t="shared" si="1"/>
        <v>#VALUE!</v>
      </c>
      <c r="B280" s="7" t="str">
        <f>IFERROR(__xludf.DUMMYFUNCTION("INDEX(IFNA(REGEXEXTRACT(D280, ""([^ ]+)$"")))"),"")</f>
        <v/>
      </c>
      <c r="C280" s="7">
        <f>Pts_PA*G280+Pts_PC*H280+Pts_PY*I280+Pts_PTD*J280+Pts_PI*K280+Pts_P2*L280+Pts_RA*M280+Pts_RY*N280+Pts_RTD*O280+Pts_R2*P280+Pts_Res*Q280+Pts_ReY*R280+Pts_ReTD*S280+Pts_Re2*T280+Pts_FL*U280+Pts_FTD*V280</f>
        <v>0</v>
      </c>
      <c r="D280" s="7"/>
      <c r="E280" s="10"/>
      <c r="F280" s="9"/>
      <c r="G280" s="10"/>
      <c r="H280" s="7"/>
      <c r="I280" s="7"/>
      <c r="J280" s="7"/>
      <c r="K280" s="7"/>
      <c r="L280" s="11"/>
      <c r="M280" s="10"/>
      <c r="N280" s="7"/>
      <c r="O280" s="7"/>
      <c r="P280" s="11"/>
      <c r="Q280" s="10"/>
      <c r="R280" s="7"/>
      <c r="S280" s="7"/>
      <c r="T280" s="11"/>
      <c r="U280" s="10"/>
      <c r="V280" s="11"/>
    </row>
    <row r="281">
      <c r="A281" s="7" t="str">
        <f t="shared" si="1"/>
        <v>#VALUE!</v>
      </c>
      <c r="B281" s="7" t="str">
        <f>IFERROR(__xludf.DUMMYFUNCTION("INDEX(IFNA(REGEXEXTRACT(D281, ""([^ ]+)$"")))"),"")</f>
        <v/>
      </c>
      <c r="C281" s="7">
        <f>Pts_PA*G281+Pts_PC*H281+Pts_PY*I281+Pts_PTD*J281+Pts_PI*K281+Pts_P2*L281+Pts_RA*M281+Pts_RY*N281+Pts_RTD*O281+Pts_R2*P281+Pts_Res*Q281+Pts_ReY*R281+Pts_ReTD*S281+Pts_Re2*T281+Pts_FL*U281+Pts_FTD*V281</f>
        <v>0</v>
      </c>
      <c r="D281" s="7"/>
      <c r="E281" s="10"/>
      <c r="F281" s="9"/>
      <c r="G281" s="10"/>
      <c r="H281" s="7"/>
      <c r="I281" s="7"/>
      <c r="J281" s="7"/>
      <c r="K281" s="7"/>
      <c r="L281" s="11"/>
      <c r="M281" s="10"/>
      <c r="N281" s="7"/>
      <c r="O281" s="7"/>
      <c r="P281" s="11"/>
      <c r="Q281" s="10"/>
      <c r="R281" s="7"/>
      <c r="S281" s="7"/>
      <c r="T281" s="11"/>
      <c r="U281" s="10"/>
      <c r="V281" s="11"/>
    </row>
    <row r="282">
      <c r="A282" s="7"/>
      <c r="B282" s="7"/>
      <c r="C282" s="7"/>
      <c r="D282" s="13"/>
      <c r="E282" s="14"/>
      <c r="F282" s="14"/>
      <c r="G282" s="14"/>
      <c r="H282" s="13"/>
      <c r="I282" s="13"/>
      <c r="J282" s="13"/>
      <c r="K282" s="13"/>
      <c r="L282" s="15"/>
      <c r="M282" s="14"/>
      <c r="N282" s="13"/>
      <c r="O282" s="13"/>
      <c r="P282" s="15"/>
      <c r="Q282" s="14"/>
      <c r="R282" s="13"/>
      <c r="S282" s="13"/>
      <c r="T282" s="15"/>
      <c r="U282" s="14"/>
      <c r="V282" s="15"/>
    </row>
    <row r="283">
      <c r="A283" s="7"/>
      <c r="B283" s="7"/>
      <c r="C283" s="7"/>
      <c r="D283" s="13"/>
      <c r="E283" s="14"/>
      <c r="F283" s="14"/>
      <c r="G283" s="14"/>
      <c r="H283" s="13"/>
      <c r="I283" s="13"/>
      <c r="J283" s="13"/>
      <c r="K283" s="13"/>
      <c r="L283" s="15"/>
      <c r="M283" s="14"/>
      <c r="N283" s="13"/>
      <c r="O283" s="13"/>
      <c r="P283" s="15"/>
      <c r="Q283" s="14"/>
      <c r="R283" s="13"/>
      <c r="S283" s="13"/>
      <c r="T283" s="15"/>
      <c r="U283" s="14"/>
      <c r="V283" s="15"/>
    </row>
    <row r="284">
      <c r="A284" s="7"/>
      <c r="B284" s="7"/>
      <c r="C284" s="7"/>
      <c r="D284" s="13"/>
      <c r="E284" s="14"/>
      <c r="F284" s="14"/>
      <c r="G284" s="14"/>
      <c r="H284" s="13"/>
      <c r="I284" s="13"/>
      <c r="J284" s="13"/>
      <c r="K284" s="13"/>
      <c r="L284" s="15"/>
      <c r="M284" s="14"/>
      <c r="N284" s="13"/>
      <c r="O284" s="13"/>
      <c r="P284" s="15"/>
      <c r="Q284" s="14"/>
      <c r="R284" s="13"/>
      <c r="S284" s="13"/>
      <c r="T284" s="15"/>
      <c r="U284" s="14"/>
      <c r="V284" s="15"/>
    </row>
    <row r="285">
      <c r="A285" s="7"/>
      <c r="B285" s="7"/>
      <c r="C285" s="7"/>
      <c r="D285" s="13"/>
      <c r="E285" s="14"/>
      <c r="F285" s="14"/>
      <c r="G285" s="14"/>
      <c r="H285" s="13"/>
      <c r="I285" s="13"/>
      <c r="J285" s="13"/>
      <c r="K285" s="13"/>
      <c r="L285" s="15"/>
      <c r="M285" s="14"/>
      <c r="N285" s="13"/>
      <c r="O285" s="13"/>
      <c r="P285" s="15"/>
      <c r="Q285" s="14"/>
      <c r="R285" s="13"/>
      <c r="S285" s="13"/>
      <c r="T285" s="15"/>
      <c r="U285" s="14"/>
      <c r="V285" s="15"/>
    </row>
    <row r="286">
      <c r="A286" s="7"/>
      <c r="B286" s="7"/>
      <c r="C286" s="7"/>
      <c r="D286" s="13"/>
      <c r="E286" s="14"/>
      <c r="F286" s="14"/>
      <c r="G286" s="14"/>
      <c r="H286" s="13"/>
      <c r="I286" s="13"/>
      <c r="J286" s="13"/>
      <c r="K286" s="13"/>
      <c r="L286" s="15"/>
      <c r="M286" s="14"/>
      <c r="N286" s="13"/>
      <c r="O286" s="13"/>
      <c r="P286" s="15"/>
      <c r="Q286" s="14"/>
      <c r="R286" s="13"/>
      <c r="S286" s="13"/>
      <c r="T286" s="15"/>
      <c r="U286" s="14"/>
      <c r="V286" s="15"/>
    </row>
    <row r="287">
      <c r="A287" s="7"/>
      <c r="B287" s="7"/>
      <c r="C287" s="7"/>
      <c r="D287" s="13"/>
      <c r="E287" s="14"/>
      <c r="F287" s="14"/>
      <c r="G287" s="14"/>
      <c r="H287" s="13"/>
      <c r="I287" s="13"/>
      <c r="J287" s="13"/>
      <c r="K287" s="13"/>
      <c r="L287" s="15"/>
      <c r="M287" s="14"/>
      <c r="N287" s="13"/>
      <c r="O287" s="13"/>
      <c r="P287" s="15"/>
      <c r="Q287" s="14"/>
      <c r="R287" s="13"/>
      <c r="S287" s="13"/>
      <c r="T287" s="15"/>
      <c r="U287" s="14"/>
      <c r="V287" s="15"/>
    </row>
    <row r="288">
      <c r="A288" s="7"/>
      <c r="B288" s="7"/>
      <c r="C288" s="7"/>
      <c r="D288" s="13"/>
      <c r="E288" s="14"/>
      <c r="F288" s="14"/>
      <c r="G288" s="14"/>
      <c r="H288" s="13"/>
      <c r="I288" s="13"/>
      <c r="J288" s="13"/>
      <c r="K288" s="13"/>
      <c r="L288" s="15"/>
      <c r="M288" s="14"/>
      <c r="N288" s="13"/>
      <c r="O288" s="13"/>
      <c r="P288" s="15"/>
      <c r="Q288" s="14"/>
      <c r="R288" s="13"/>
      <c r="S288" s="13"/>
      <c r="T288" s="15"/>
      <c r="U288" s="14"/>
      <c r="V288" s="15"/>
    </row>
    <row r="289">
      <c r="A289" s="7"/>
      <c r="B289" s="7"/>
      <c r="C289" s="7"/>
      <c r="D289" s="13"/>
      <c r="E289" s="14"/>
      <c r="F289" s="14"/>
      <c r="G289" s="14"/>
      <c r="H289" s="13"/>
      <c r="I289" s="13"/>
      <c r="J289" s="13"/>
      <c r="K289" s="13"/>
      <c r="L289" s="15"/>
      <c r="M289" s="14"/>
      <c r="N289" s="13"/>
      <c r="O289" s="13"/>
      <c r="P289" s="15"/>
      <c r="Q289" s="14"/>
      <c r="R289" s="13"/>
      <c r="S289" s="13"/>
      <c r="T289" s="15"/>
      <c r="U289" s="14"/>
      <c r="V289" s="15"/>
    </row>
    <row r="290">
      <c r="A290" s="7"/>
      <c r="B290" s="7"/>
      <c r="C290" s="7"/>
      <c r="D290" s="13"/>
      <c r="E290" s="14"/>
      <c r="F290" s="14"/>
      <c r="G290" s="14"/>
      <c r="H290" s="13"/>
      <c r="I290" s="13"/>
      <c r="J290" s="13"/>
      <c r="K290" s="13"/>
      <c r="L290" s="15"/>
      <c r="M290" s="14"/>
      <c r="N290" s="13"/>
      <c r="O290" s="13"/>
      <c r="P290" s="15"/>
      <c r="Q290" s="14"/>
      <c r="R290" s="13"/>
      <c r="S290" s="13"/>
      <c r="T290" s="15"/>
      <c r="U290" s="14"/>
      <c r="V290" s="15"/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81"/>
  <mergeCells count="4">
    <mergeCell ref="G1:L1"/>
    <mergeCell ref="M1:P1"/>
    <mergeCell ref="Q1:T1"/>
    <mergeCell ref="U1:V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57" si="1">LEFT(D3,LEN(D3)-LEN(B3)-1)</f>
        <v>Caleb Williams</v>
      </c>
      <c r="B3" s="7" t="str">
        <f>IFERROR(__xludf.DUMMYFUNCTION("INDEX(IFNA(REGEXEXTRACT(D3, ""([^ ]+)$"")))"),"CHI")</f>
        <v>CHI</v>
      </c>
      <c r="C3" s="7">
        <f>Pts_PA*G3+Pts_PC*H3+Pts_PY*I3+Pts_PTD*J3+Pts_PI*K3+Pts_P2*L3+Pts_RA*M3+Pts_RY*N3+Pts_RTD*O3+Pts_R2*P3+Pts_Res*Q3+Pts_ReY*R3+Pts_ReTD*S3+Pts_Re2*T3+Pts_FL*U3+Pts_FTD*V3</f>
        <v>28.64</v>
      </c>
      <c r="D3" s="7" t="s">
        <v>156</v>
      </c>
      <c r="E3" s="10" t="s">
        <v>44</v>
      </c>
      <c r="F3" s="9">
        <v>36.0</v>
      </c>
      <c r="G3" s="10">
        <v>29.0</v>
      </c>
      <c r="H3" s="7">
        <v>23.0</v>
      </c>
      <c r="I3" s="7">
        <v>226.0</v>
      </c>
      <c r="J3" s="7">
        <v>4.0</v>
      </c>
      <c r="K3" s="7">
        <v>1.0</v>
      </c>
      <c r="L3" s="11">
        <v>0.0</v>
      </c>
      <c r="M3" s="10">
        <v>4.0</v>
      </c>
      <c r="N3" s="7">
        <v>56.0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Jordan Love</v>
      </c>
      <c r="B4" s="7" t="str">
        <f>IFERROR(__xludf.DUMMYFUNCTION("INDEX(IFNA(REGEXEXTRACT(D4, ""([^ ]+)$"")))"),"GB")</f>
        <v>GB</v>
      </c>
      <c r="C4" s="7">
        <f>Pts_PA*G4+Pts_PC*H4+Pts_PY*I4+Pts_PTD*J4+Pts_PI*K4+Pts_P2*L4+Pts_RA*M4+Pts_RY*N4+Pts_RTD*O4+Pts_R2*P4+Pts_Res*Q4+Pts_ReY*R4+Pts_ReTD*S4+Pts_Re2*T4+Pts_FL*U4+Pts_FTD*V4</f>
        <v>25.62</v>
      </c>
      <c r="D4" s="7" t="s">
        <v>40</v>
      </c>
      <c r="E4" s="10" t="s">
        <v>21</v>
      </c>
      <c r="F4" s="9">
        <v>33.0</v>
      </c>
      <c r="G4" s="10">
        <v>32.0</v>
      </c>
      <c r="H4" s="7">
        <v>22.0</v>
      </c>
      <c r="I4" s="7">
        <v>258.0</v>
      </c>
      <c r="J4" s="7">
        <v>4.0</v>
      </c>
      <c r="K4" s="7">
        <v>1.0</v>
      </c>
      <c r="L4" s="11">
        <v>0.0</v>
      </c>
      <c r="M4" s="10">
        <v>5.0</v>
      </c>
      <c r="N4" s="7">
        <v>13.0</v>
      </c>
      <c r="O4" s="7">
        <v>0.0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Baker Mayfield</v>
      </c>
      <c r="B5" s="7" t="str">
        <f>IFERROR(__xludf.DUMMYFUNCTION("INDEX(IFNA(REGEXEXTRACT(D5, ""([^ ]+)$"")))"),"TB")</f>
        <v>TB</v>
      </c>
      <c r="C5" s="7">
        <f>Pts_PA*G5+Pts_PC*H5+Pts_PY*I5+Pts_PTD*J5+Pts_PI*K5+Pts_P2*L5+Pts_RA*M5+Pts_RY*N5+Pts_RTD*O5+Pts_R2*P5+Pts_Res*Q5+Pts_ReY*R5+Pts_ReTD*S5+Pts_Re2*T5+Pts_FL*U5+Pts_FTD*V5</f>
        <v>25.9</v>
      </c>
      <c r="D5" s="7" t="s">
        <v>18</v>
      </c>
      <c r="E5" s="10" t="s">
        <v>129</v>
      </c>
      <c r="F5" s="9">
        <v>33.0</v>
      </c>
      <c r="G5" s="10">
        <v>36.0</v>
      </c>
      <c r="H5" s="7">
        <v>24.0</v>
      </c>
      <c r="I5" s="7">
        <v>325.0</v>
      </c>
      <c r="J5" s="7">
        <v>4.0</v>
      </c>
      <c r="K5" s="7">
        <v>3.0</v>
      </c>
      <c r="L5" s="11">
        <v>0.0</v>
      </c>
      <c r="M5" s="10">
        <v>3.0</v>
      </c>
      <c r="N5" s="7">
        <v>29.0</v>
      </c>
      <c r="O5" s="7">
        <v>0.0</v>
      </c>
      <c r="P5" s="11">
        <v>0.0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Jared Goff</v>
      </c>
      <c r="B6" s="7" t="str">
        <f>IFERROR(__xludf.DUMMYFUNCTION("INDEX(IFNA(REGEXEXTRACT(D6, ""([^ ]+)$"")))"),"DET")</f>
        <v>DET</v>
      </c>
      <c r="C6" s="7">
        <f>Pts_PA*G6+Pts_PC*H6+Pts_PY*I6+Pts_PTD*J6+Pts_PI*K6+Pts_P2*L6+Pts_RA*M6+Pts_RY*N6+Pts_RTD*O6+Pts_R2*P6+Pts_Res*Q6+Pts_ReY*R6+Pts_ReTD*S6+Pts_Re2*T6+Pts_FL*U6+Pts_FTD*V6</f>
        <v>25.1</v>
      </c>
      <c r="D6" s="7" t="s">
        <v>90</v>
      </c>
      <c r="E6" s="10" t="s">
        <v>338</v>
      </c>
      <c r="F6" s="9">
        <v>30.0</v>
      </c>
      <c r="G6" s="10">
        <v>25.0</v>
      </c>
      <c r="H6" s="7">
        <v>18.0</v>
      </c>
      <c r="I6" s="7">
        <v>315.0</v>
      </c>
      <c r="J6" s="7">
        <v>3.0</v>
      </c>
      <c r="K6" s="7">
        <v>0.0</v>
      </c>
      <c r="L6" s="11">
        <v>0.0</v>
      </c>
      <c r="M6" s="10">
        <v>3.0</v>
      </c>
      <c r="N6" s="7">
        <v>5.0</v>
      </c>
      <c r="O6" s="7">
        <v>0.0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Sean Tucker</v>
      </c>
      <c r="B7" s="7" t="str">
        <f>IFERROR(__xludf.DUMMYFUNCTION("INDEX(IFNA(REGEXEXTRACT(D7, ""([^ ]+)$"")))"),"TB")</f>
        <v>TB</v>
      </c>
      <c r="C7" s="7">
        <f>Pts_PA*G7+Pts_PC*H7+Pts_PY*I7+Pts_PTD*J7+Pts_PI*K7+Pts_P2*L7+Pts_RA*M7+Pts_RY*N7+Pts_RTD*O7+Pts_R2*P7+Pts_Res*Q7+Pts_ReY*R7+Pts_ReTD*S7+Pts_Re2*T7+Pts_FL*U7+Pts_FTD*V7</f>
        <v>32.7</v>
      </c>
      <c r="D7" s="7" t="s">
        <v>461</v>
      </c>
      <c r="E7" s="10" t="s">
        <v>129</v>
      </c>
      <c r="F7" s="9">
        <v>30.0</v>
      </c>
      <c r="G7" s="10">
        <v>0.0</v>
      </c>
      <c r="H7" s="7">
        <v>0.0</v>
      </c>
      <c r="I7" s="7">
        <v>0.0</v>
      </c>
      <c r="J7" s="7">
        <v>0.0</v>
      </c>
      <c r="K7" s="7">
        <v>0.0</v>
      </c>
      <c r="L7" s="11">
        <v>0.0</v>
      </c>
      <c r="M7" s="10">
        <v>14.0</v>
      </c>
      <c r="N7" s="7">
        <v>136.0</v>
      </c>
      <c r="O7" s="7">
        <v>1.0</v>
      </c>
      <c r="P7" s="11">
        <v>0.0</v>
      </c>
      <c r="Q7" s="10">
        <v>3.0</v>
      </c>
      <c r="R7" s="7">
        <v>56.0</v>
      </c>
      <c r="S7" s="7">
        <v>1.0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Brock Purdy</v>
      </c>
      <c r="B8" s="7" t="str">
        <f>IFERROR(__xludf.DUMMYFUNCTION("INDEX(IFNA(REGEXEXTRACT(D8, ""([^ ]+)$"")))"),"SF")</f>
        <v>SF</v>
      </c>
      <c r="C8" s="7">
        <f>Pts_PA*G8+Pts_PC*H8+Pts_PY*I8+Pts_PTD*J8+Pts_PI*K8+Pts_P2*L8+Pts_RA*M8+Pts_RY*N8+Pts_RTD*O8+Pts_R2*P8+Pts_Res*Q8+Pts_ReY*R8+Pts_ReTD*S8+Pts_Re2*T8+Pts_FL*U8+Pts_FTD*V8</f>
        <v>24.1</v>
      </c>
      <c r="D8" s="7" t="s">
        <v>113</v>
      </c>
      <c r="E8" s="10" t="s">
        <v>112</v>
      </c>
      <c r="F8" s="9">
        <v>29.0</v>
      </c>
      <c r="G8" s="10">
        <v>28.0</v>
      </c>
      <c r="H8" s="7">
        <v>18.0</v>
      </c>
      <c r="I8" s="7">
        <v>255.0</v>
      </c>
      <c r="J8" s="7">
        <v>3.0</v>
      </c>
      <c r="K8" s="7">
        <v>0.0</v>
      </c>
      <c r="L8" s="11">
        <v>0.0</v>
      </c>
      <c r="M8" s="10">
        <v>4.0</v>
      </c>
      <c r="N8" s="7">
        <v>19.0</v>
      </c>
      <c r="O8" s="7">
        <v>0.0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Josh Allen</v>
      </c>
      <c r="B9" s="7" t="str">
        <f>IFERROR(__xludf.DUMMYFUNCTION("INDEX(IFNA(REGEXEXTRACT(D9, ""([^ ]+)$"")))"),"BUF")</f>
        <v>BUF</v>
      </c>
      <c r="C9" s="7">
        <f>Pts_PA*G9+Pts_PC*H9+Pts_PY*I9+Pts_PTD*J9+Pts_PI*K9+Pts_P2*L9+Pts_RA*M9+Pts_RY*N9+Pts_RTD*O9+Pts_R2*P9+Pts_Res*Q9+Pts_ReY*R9+Pts_ReTD*S9+Pts_Re2*T9+Pts_FL*U9+Pts_FTD*V9</f>
        <v>24.4</v>
      </c>
      <c r="D9" s="7" t="s">
        <v>20</v>
      </c>
      <c r="E9" s="10" t="s">
        <v>428</v>
      </c>
      <c r="F9" s="9">
        <v>27.0</v>
      </c>
      <c r="G9" s="10">
        <v>25.0</v>
      </c>
      <c r="H9" s="7">
        <v>19.0</v>
      </c>
      <c r="I9" s="7">
        <v>215.0</v>
      </c>
      <c r="J9" s="7">
        <v>2.0</v>
      </c>
      <c r="K9" s="7">
        <v>0.0</v>
      </c>
      <c r="L9" s="11">
        <v>0.0</v>
      </c>
      <c r="M9" s="10">
        <v>9.0</v>
      </c>
      <c r="N9" s="7">
        <v>18.0</v>
      </c>
      <c r="O9" s="7">
        <v>1.0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Derrick Henry</v>
      </c>
      <c r="B10" s="7" t="str">
        <f>IFERROR(__xludf.DUMMYFUNCTION("INDEX(IFNA(REGEXEXTRACT(D10, ""([^ ]+)$"")))"),"BAL")</f>
        <v>BAL</v>
      </c>
      <c r="C10" s="7">
        <f>Pts_PA*G10+Pts_PC*H10+Pts_PY*I10+Pts_PTD*J10+Pts_PI*K10+Pts_P2*L10+Pts_RA*M10+Pts_RY*N10+Pts_RTD*O10+Pts_R2*P10+Pts_Res*Q10+Pts_ReY*R10+Pts_ReTD*S10+Pts_Re2*T10+Pts_FL*U10+Pts_FTD*V10</f>
        <v>25.2</v>
      </c>
      <c r="D10" s="7" t="s">
        <v>108</v>
      </c>
      <c r="E10" s="10" t="s">
        <v>19</v>
      </c>
      <c r="F10" s="9">
        <v>25.0</v>
      </c>
      <c r="G10" s="10">
        <v>0.0</v>
      </c>
      <c r="H10" s="7">
        <v>0.0</v>
      </c>
      <c r="I10" s="7">
        <v>0.0</v>
      </c>
      <c r="J10" s="7">
        <v>0.0</v>
      </c>
      <c r="K10" s="7">
        <v>0.0</v>
      </c>
      <c r="L10" s="11">
        <v>0.0</v>
      </c>
      <c r="M10" s="10">
        <v>24.0</v>
      </c>
      <c r="N10" s="7">
        <v>132.0</v>
      </c>
      <c r="O10" s="7">
        <v>2.0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Jalen Hurts</v>
      </c>
      <c r="B11" s="7" t="str">
        <f>IFERROR(__xludf.DUMMYFUNCTION("INDEX(IFNA(REGEXEXTRACT(D11, ""([^ ]+)$"")))"),"PHI")</f>
        <v>PHI</v>
      </c>
      <c r="C11" s="7">
        <f>Pts_PA*G11+Pts_PC*H11+Pts_PY*I11+Pts_PTD*J11+Pts_PI*K11+Pts_P2*L11+Pts_RA*M11+Pts_RY*N11+Pts_RTD*O11+Pts_R2*P11+Pts_Res*Q11+Pts_ReY*R11+Pts_ReTD*S11+Pts_Re2*T11+Pts_FL*U11+Pts_FTD*V11</f>
        <v>21.86</v>
      </c>
      <c r="D11" s="7" t="s">
        <v>37</v>
      </c>
      <c r="E11" s="10" t="s">
        <v>357</v>
      </c>
      <c r="F11" s="9">
        <v>25.0</v>
      </c>
      <c r="G11" s="10">
        <v>25.0</v>
      </c>
      <c r="H11" s="7">
        <v>16.0</v>
      </c>
      <c r="I11" s="7">
        <v>264.0</v>
      </c>
      <c r="J11" s="7">
        <v>2.0</v>
      </c>
      <c r="K11" s="7">
        <v>0.0</v>
      </c>
      <c r="L11" s="11">
        <v>0.0</v>
      </c>
      <c r="M11" s="10">
        <v>14.0</v>
      </c>
      <c r="N11" s="7">
        <v>33.0</v>
      </c>
      <c r="O11" s="7">
        <v>0.0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Drake Maye</v>
      </c>
      <c r="B12" s="7" t="str">
        <f>IFERROR(__xludf.DUMMYFUNCTION("INDEX(IFNA(REGEXEXTRACT(D12, ""([^ ]+)$"")))"),"NE")</f>
        <v>NE</v>
      </c>
      <c r="C12" s="7">
        <f>Pts_PA*G12+Pts_PC*H12+Pts_PY*I12+Pts_PTD*J12+Pts_PI*K12+Pts_P2*L12+Pts_RA*M12+Pts_RY*N12+Pts_RTD*O12+Pts_R2*P12+Pts_Res*Q12+Pts_ReY*R12+Pts_ReTD*S12+Pts_Re2*T12+Pts_FL*U12+Pts_FTD*V12</f>
        <v>19.52</v>
      </c>
      <c r="D12" s="7" t="s">
        <v>442</v>
      </c>
      <c r="E12" s="10" t="s">
        <v>25</v>
      </c>
      <c r="F12" s="9">
        <v>25.0</v>
      </c>
      <c r="G12" s="10">
        <v>33.0</v>
      </c>
      <c r="H12" s="7">
        <v>20.0</v>
      </c>
      <c r="I12" s="7">
        <v>243.0</v>
      </c>
      <c r="J12" s="7">
        <v>3.0</v>
      </c>
      <c r="K12" s="7">
        <v>2.0</v>
      </c>
      <c r="L12" s="11">
        <v>0.0</v>
      </c>
      <c r="M12" s="10">
        <v>5.0</v>
      </c>
      <c r="N12" s="7">
        <v>38.0</v>
      </c>
      <c r="O12" s="7">
        <v>0.0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1.0</v>
      </c>
      <c r="V12" s="11">
        <v>0.0</v>
      </c>
    </row>
    <row r="13">
      <c r="A13" s="7" t="str">
        <f t="shared" si="1"/>
        <v>Joe Mixon</v>
      </c>
      <c r="B13" s="7" t="str">
        <f>IFERROR(__xludf.DUMMYFUNCTION("INDEX(IFNA(REGEXEXTRACT(D13, ""([^ ]+)$"")))"),"HOU")</f>
        <v>HOU</v>
      </c>
      <c r="C13" s="7">
        <f>Pts_PA*G13+Pts_PC*H13+Pts_PY*I13+Pts_PTD*J13+Pts_PI*K13+Pts_P2*L13+Pts_RA*M13+Pts_RY*N13+Pts_RTD*O13+Pts_R2*P13+Pts_Res*Q13+Pts_ReY*R13+Pts_ReTD*S13+Pts_Re2*T13+Pts_FL*U13+Pts_FTD*V13</f>
        <v>26.2</v>
      </c>
      <c r="D13" s="7" t="s">
        <v>34</v>
      </c>
      <c r="E13" s="10" t="s">
        <v>346</v>
      </c>
      <c r="F13" s="9">
        <v>25.0</v>
      </c>
      <c r="G13" s="10">
        <v>0.0</v>
      </c>
      <c r="H13" s="7">
        <v>0.0</v>
      </c>
      <c r="I13" s="7">
        <v>0.0</v>
      </c>
      <c r="J13" s="7">
        <v>0.0</v>
      </c>
      <c r="K13" s="7">
        <v>0.0</v>
      </c>
      <c r="L13" s="11">
        <v>0.0</v>
      </c>
      <c r="M13" s="10">
        <v>13.0</v>
      </c>
      <c r="N13" s="7">
        <v>102.0</v>
      </c>
      <c r="O13" s="7">
        <v>1.0</v>
      </c>
      <c r="P13" s="11">
        <v>0.0</v>
      </c>
      <c r="Q13" s="10">
        <v>2.0</v>
      </c>
      <c r="R13" s="7">
        <v>30.0</v>
      </c>
      <c r="S13" s="7">
        <v>1.0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Jayden Daniels</v>
      </c>
      <c r="B14" s="7" t="str">
        <f>IFERROR(__xludf.DUMMYFUNCTION("INDEX(IFNA(REGEXEXTRACT(D14, ""([^ ]+)$"")))"),"WAS")</f>
        <v>WAS</v>
      </c>
      <c r="C14" s="7">
        <f>Pts_PA*G14+Pts_PC*H14+Pts_PY*I14+Pts_PTD*J14+Pts_PI*K14+Pts_P2*L14+Pts_RA*M14+Pts_RY*N14+Pts_RTD*O14+Pts_R2*P14+Pts_Res*Q14+Pts_ReY*R14+Pts_ReTD*S14+Pts_Re2*T14+Pts_FL*U14+Pts_FTD*V14</f>
        <v>20.96</v>
      </c>
      <c r="D14" s="7" t="s">
        <v>30</v>
      </c>
      <c r="E14" s="10" t="s">
        <v>347</v>
      </c>
      <c r="F14" s="9">
        <v>24.0</v>
      </c>
      <c r="G14" s="10">
        <v>35.0</v>
      </c>
      <c r="H14" s="7">
        <v>24.0</v>
      </c>
      <c r="I14" s="7">
        <v>269.0</v>
      </c>
      <c r="J14" s="7">
        <v>2.0</v>
      </c>
      <c r="K14" s="7">
        <v>0.0</v>
      </c>
      <c r="L14" s="11">
        <v>0.0</v>
      </c>
      <c r="M14" s="10">
        <v>6.0</v>
      </c>
      <c r="N14" s="7">
        <v>22.0</v>
      </c>
      <c r="O14" s="7">
        <v>0.0</v>
      </c>
      <c r="P14" s="11">
        <v>0.0</v>
      </c>
      <c r="Q14" s="10">
        <v>0.0</v>
      </c>
      <c r="R14" s="7">
        <v>0.0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Chris Godwin</v>
      </c>
      <c r="B15" s="7" t="str">
        <f>IFERROR(__xludf.DUMMYFUNCTION("INDEX(IFNA(REGEXEXTRACT(D15, ""([^ ]+)$"")))"),"TB")</f>
        <v>TB</v>
      </c>
      <c r="C15" s="7">
        <f>Pts_PA*G15+Pts_PC*H15+Pts_PY*I15+Pts_PTD*J15+Pts_PI*K15+Pts_P2*L15+Pts_RA*M15+Pts_RY*N15+Pts_RTD*O15+Pts_R2*P15+Pts_Res*Q15+Pts_ReY*R15+Pts_ReTD*S15+Pts_Re2*T15+Pts_FL*U15+Pts_FTD*V15</f>
        <v>30</v>
      </c>
      <c r="D15" s="7" t="s">
        <v>77</v>
      </c>
      <c r="E15" s="10" t="s">
        <v>129</v>
      </c>
      <c r="F15" s="9">
        <v>24.0</v>
      </c>
      <c r="G15" s="10">
        <v>0.0</v>
      </c>
      <c r="H15" s="7">
        <v>0.0</v>
      </c>
      <c r="I15" s="7">
        <v>0.0</v>
      </c>
      <c r="J15" s="7">
        <v>0.0</v>
      </c>
      <c r="K15" s="7">
        <v>0.0</v>
      </c>
      <c r="L15" s="11">
        <v>0.0</v>
      </c>
      <c r="M15" s="10">
        <v>0.0</v>
      </c>
      <c r="N15" s="7">
        <v>0.0</v>
      </c>
      <c r="O15" s="7">
        <v>0.0</v>
      </c>
      <c r="P15" s="11">
        <v>0.0</v>
      </c>
      <c r="Q15" s="10">
        <v>11.0</v>
      </c>
      <c r="R15" s="7">
        <v>125.0</v>
      </c>
      <c r="S15" s="7">
        <v>2.0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Bo Nix</v>
      </c>
      <c r="B16" s="7" t="str">
        <f>IFERROR(__xludf.DUMMYFUNCTION("INDEX(IFNA(REGEXEXTRACT(D16, ""([^ ]+)$"")))"),"DEN")</f>
        <v>DEN</v>
      </c>
      <c r="C16" s="7">
        <f>Pts_PA*G16+Pts_PC*H16+Pts_PY*I16+Pts_PTD*J16+Pts_PI*K16+Pts_P2*L16+Pts_RA*M16+Pts_RY*N16+Pts_RTD*O16+Pts_R2*P16+Pts_Res*Q16+Pts_ReY*R16+Pts_ReTD*S16+Pts_Re2*T16+Pts_FL*U16+Pts_FTD*V16</f>
        <v>20.74</v>
      </c>
      <c r="D16" s="7" t="s">
        <v>111</v>
      </c>
      <c r="E16" s="10" t="s">
        <v>361</v>
      </c>
      <c r="F16" s="9">
        <v>24.0</v>
      </c>
      <c r="G16" s="10">
        <v>33.0</v>
      </c>
      <c r="H16" s="7">
        <v>19.0</v>
      </c>
      <c r="I16" s="7">
        <v>216.0</v>
      </c>
      <c r="J16" s="7">
        <v>2.0</v>
      </c>
      <c r="K16" s="7">
        <v>1.0</v>
      </c>
      <c r="L16" s="11">
        <v>0.0</v>
      </c>
      <c r="M16" s="10">
        <v>6.0</v>
      </c>
      <c r="N16" s="7">
        <v>61.0</v>
      </c>
      <c r="O16" s="7">
        <v>0.0</v>
      </c>
      <c r="P16" s="11">
        <v>0.0</v>
      </c>
      <c r="Q16" s="10">
        <v>0.0</v>
      </c>
      <c r="R16" s="7">
        <v>0.0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C.J. Stroud</v>
      </c>
      <c r="B17" s="7" t="str">
        <f>IFERROR(__xludf.DUMMYFUNCTION("INDEX(IFNA(REGEXEXTRACT(D17, ""([^ ]+)$"")))"),"HOU")</f>
        <v>HOU</v>
      </c>
      <c r="C17" s="7">
        <f>Pts_PA*G17+Pts_PC*H17+Pts_PY*I17+Pts_PTD*J17+Pts_PI*K17+Pts_P2*L17+Pts_RA*M17+Pts_RY*N17+Pts_RTD*O17+Pts_R2*P17+Pts_Res*Q17+Pts_ReY*R17+Pts_ReTD*S17+Pts_Re2*T17+Pts_FL*U17+Pts_FTD*V17</f>
        <v>18.38</v>
      </c>
      <c r="D17" s="7" t="s">
        <v>36</v>
      </c>
      <c r="E17" s="10" t="s">
        <v>346</v>
      </c>
      <c r="F17" s="9">
        <v>23.0</v>
      </c>
      <c r="G17" s="10">
        <v>31.0</v>
      </c>
      <c r="H17" s="7">
        <v>20.0</v>
      </c>
      <c r="I17" s="7">
        <v>192.0</v>
      </c>
      <c r="J17" s="7">
        <v>3.0</v>
      </c>
      <c r="K17" s="7">
        <v>1.0</v>
      </c>
      <c r="L17" s="11">
        <v>0.0</v>
      </c>
      <c r="M17" s="10">
        <v>3.0</v>
      </c>
      <c r="N17" s="7">
        <v>7.0</v>
      </c>
      <c r="O17" s="7">
        <v>0.0</v>
      </c>
      <c r="P17" s="11">
        <v>0.0</v>
      </c>
      <c r="Q17" s="10">
        <v>0.0</v>
      </c>
      <c r="R17" s="7">
        <v>0.0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Justin Fields</v>
      </c>
      <c r="B18" s="7" t="str">
        <f>IFERROR(__xludf.DUMMYFUNCTION("INDEX(IFNA(REGEXEXTRACT(D18, ""([^ ]+)$"")))"),"PIT")</f>
        <v>PIT</v>
      </c>
      <c r="C18" s="7">
        <f>Pts_PA*G18+Pts_PC*H18+Pts_PY*I18+Pts_PTD*J18+Pts_PI*K18+Pts_P2*L18+Pts_RA*M18+Pts_RY*N18+Pts_RTD*O18+Pts_R2*P18+Pts_Res*Q18+Pts_ReY*R18+Pts_ReTD*S18+Pts_Re2*T18+Pts_FL*U18+Pts_FTD*V18</f>
        <v>23.7</v>
      </c>
      <c r="D18" s="7" t="s">
        <v>95</v>
      </c>
      <c r="E18" s="10" t="s">
        <v>420</v>
      </c>
      <c r="F18" s="9">
        <v>22.0</v>
      </c>
      <c r="G18" s="10">
        <v>24.0</v>
      </c>
      <c r="H18" s="7">
        <v>14.0</v>
      </c>
      <c r="I18" s="7">
        <v>145.0</v>
      </c>
      <c r="J18" s="7">
        <v>0.0</v>
      </c>
      <c r="K18" s="7">
        <v>0.0</v>
      </c>
      <c r="L18" s="11">
        <v>0.0</v>
      </c>
      <c r="M18" s="10">
        <v>11.0</v>
      </c>
      <c r="N18" s="7">
        <v>59.0</v>
      </c>
      <c r="O18" s="7">
        <v>2.0</v>
      </c>
      <c r="P18" s="11">
        <v>0.0</v>
      </c>
      <c r="Q18" s="10">
        <v>0.0</v>
      </c>
      <c r="R18" s="7">
        <v>0.0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Bijan Robinson</v>
      </c>
      <c r="B19" s="7" t="str">
        <f>IFERROR(__xludf.DUMMYFUNCTION("INDEX(IFNA(REGEXEXTRACT(D19, ""([^ ]+)$"")))"),"ATL")</f>
        <v>ATL</v>
      </c>
      <c r="C19" s="7">
        <f>Pts_PA*G19+Pts_PC*H19+Pts_PY*I19+Pts_PTD*J19+Pts_PI*K19+Pts_P2*L19+Pts_RA*M19+Pts_RY*N19+Pts_RTD*O19+Pts_R2*P19+Pts_Res*Q19+Pts_ReY*R19+Pts_ReTD*S19+Pts_Re2*T19+Pts_FL*U19+Pts_FTD*V19</f>
        <v>24</v>
      </c>
      <c r="D19" s="7" t="s">
        <v>115</v>
      </c>
      <c r="E19" s="10" t="s">
        <v>344</v>
      </c>
      <c r="F19" s="9">
        <v>22.0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15.0</v>
      </c>
      <c r="N19" s="7">
        <v>95.0</v>
      </c>
      <c r="O19" s="7">
        <v>2.0</v>
      </c>
      <c r="P19" s="11">
        <v>0.0</v>
      </c>
      <c r="Q19" s="10">
        <v>3.0</v>
      </c>
      <c r="R19" s="7">
        <v>10.0</v>
      </c>
      <c r="S19" s="7">
        <v>0.0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Aaron Rodgers</v>
      </c>
      <c r="B20" s="7" t="str">
        <f>IFERROR(__xludf.DUMMYFUNCTION("INDEX(IFNA(REGEXEXTRACT(D20, ""([^ ]+)$"")))"),"NYJ")</f>
        <v>NYJ</v>
      </c>
      <c r="C20" s="7">
        <f>Pts_PA*G20+Pts_PC*H20+Pts_PY*I20+Pts_PTD*J20+Pts_PI*K20+Pts_P2*L20+Pts_RA*M20+Pts_RY*N20+Pts_RTD*O20+Pts_R2*P20+Pts_Res*Q20+Pts_ReY*R20+Pts_ReTD*S20+Pts_Re2*T20+Pts_FL*U20+Pts_FTD*V20</f>
        <v>17.76</v>
      </c>
      <c r="D20" s="7" t="s">
        <v>117</v>
      </c>
      <c r="E20" s="10" t="s">
        <v>342</v>
      </c>
      <c r="F20" s="9">
        <v>21.0</v>
      </c>
      <c r="G20" s="10">
        <v>35.0</v>
      </c>
      <c r="H20" s="7">
        <v>23.0</v>
      </c>
      <c r="I20" s="7">
        <v>294.0</v>
      </c>
      <c r="J20" s="7">
        <v>2.0</v>
      </c>
      <c r="K20" s="7">
        <v>1.0</v>
      </c>
      <c r="L20" s="11">
        <v>0.0</v>
      </c>
      <c r="M20" s="10">
        <v>0.0</v>
      </c>
      <c r="N20" s="7">
        <v>0.0</v>
      </c>
      <c r="O20" s="7">
        <v>0.0</v>
      </c>
      <c r="P20" s="11">
        <v>0.0</v>
      </c>
      <c r="Q20" s="10">
        <v>0.0</v>
      </c>
      <c r="R20" s="7">
        <v>0.0</v>
      </c>
      <c r="S20" s="7">
        <v>0.0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Lamar Jackson</v>
      </c>
      <c r="B21" s="7" t="str">
        <f>IFERROR(__xludf.DUMMYFUNCTION("INDEX(IFNA(REGEXEXTRACT(D21, ""([^ ]+)$"")))"),"BAL")</f>
        <v>BAL</v>
      </c>
      <c r="C21" s="7">
        <f>Pts_PA*G21+Pts_PC*H21+Pts_PY*I21+Pts_PTD*J21+Pts_PI*K21+Pts_P2*L21+Pts_RA*M21+Pts_RY*N21+Pts_RTD*O21+Pts_R2*P21+Pts_Res*Q21+Pts_ReY*R21+Pts_ReTD*S21+Pts_Re2*T21+Pts_FL*U21+Pts_FTD*V21</f>
        <v>18.92</v>
      </c>
      <c r="D21" s="7" t="s">
        <v>32</v>
      </c>
      <c r="E21" s="10" t="s">
        <v>19</v>
      </c>
      <c r="F21" s="9">
        <v>20.0</v>
      </c>
      <c r="G21" s="10">
        <v>26.0</v>
      </c>
      <c r="H21" s="7">
        <v>20.0</v>
      </c>
      <c r="I21" s="7">
        <v>323.0</v>
      </c>
      <c r="J21" s="7">
        <v>1.0</v>
      </c>
      <c r="K21" s="7">
        <v>1.0</v>
      </c>
      <c r="L21" s="11">
        <v>0.0</v>
      </c>
      <c r="M21" s="10">
        <v>11.0</v>
      </c>
      <c r="N21" s="7">
        <v>40.0</v>
      </c>
      <c r="O21" s="7">
        <v>0.0</v>
      </c>
      <c r="P21" s="11">
        <v>0.0</v>
      </c>
      <c r="Q21" s="10">
        <v>0.0</v>
      </c>
      <c r="R21" s="7">
        <v>0.0</v>
      </c>
      <c r="S21" s="7">
        <v>0.0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Trevor Lawrence</v>
      </c>
      <c r="B22" s="7" t="str">
        <f>IFERROR(__xludf.DUMMYFUNCTION("INDEX(IFNA(REGEXEXTRACT(D22, ""([^ ]+)$"")))"),"JAX")</f>
        <v>JAX</v>
      </c>
      <c r="C22" s="7">
        <f>Pts_PA*G22+Pts_PC*H22+Pts_PY*I22+Pts_PTD*J22+Pts_PI*K22+Pts_P2*L22+Pts_RA*M22+Pts_RY*N22+Pts_RTD*O22+Pts_R2*P22+Pts_Res*Q22+Pts_ReY*R22+Pts_ReTD*S22+Pts_Re2*T22+Pts_FL*U22+Pts_FTD*V22</f>
        <v>17.06</v>
      </c>
      <c r="D22" s="7" t="s">
        <v>91</v>
      </c>
      <c r="E22" s="10" t="s">
        <v>76</v>
      </c>
      <c r="F22" s="9">
        <v>20.0</v>
      </c>
      <c r="G22" s="10">
        <v>35.0</v>
      </c>
      <c r="H22" s="7">
        <v>23.0</v>
      </c>
      <c r="I22" s="7">
        <v>234.0</v>
      </c>
      <c r="J22" s="7">
        <v>2.0</v>
      </c>
      <c r="K22" s="7">
        <v>1.0</v>
      </c>
      <c r="L22" s="11">
        <v>0.0</v>
      </c>
      <c r="M22" s="10">
        <v>4.0</v>
      </c>
      <c r="N22" s="7">
        <v>17.0</v>
      </c>
      <c r="O22" s="7">
        <v>0.0</v>
      </c>
      <c r="P22" s="11">
        <v>0.0</v>
      </c>
      <c r="Q22" s="10">
        <v>0.0</v>
      </c>
      <c r="R22" s="7">
        <v>0.0</v>
      </c>
      <c r="S22" s="7">
        <v>0.0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David Montgomery</v>
      </c>
      <c r="B23" s="7" t="str">
        <f>IFERROR(__xludf.DUMMYFUNCTION("INDEX(IFNA(REGEXEXTRACT(D23, ""([^ ]+)$"")))"),"DET")</f>
        <v>DET</v>
      </c>
      <c r="C23" s="7">
        <f>Pts_PA*G23+Pts_PC*H23+Pts_PY*I23+Pts_PTD*J23+Pts_PI*K23+Pts_P2*L23+Pts_RA*M23+Pts_RY*N23+Pts_RTD*O23+Pts_R2*P23+Pts_Res*Q23+Pts_ReY*R23+Pts_ReTD*S23+Pts_Re2*T23+Pts_FL*U23+Pts_FTD*V23</f>
        <v>20.5</v>
      </c>
      <c r="D23" s="7" t="s">
        <v>74</v>
      </c>
      <c r="E23" s="10" t="s">
        <v>338</v>
      </c>
      <c r="F23" s="9">
        <v>20.0</v>
      </c>
      <c r="G23" s="10">
        <v>0.0</v>
      </c>
      <c r="H23" s="7">
        <v>0.0</v>
      </c>
      <c r="I23" s="7">
        <v>0.0</v>
      </c>
      <c r="J23" s="7">
        <v>0.0</v>
      </c>
      <c r="K23" s="7">
        <v>0.0</v>
      </c>
      <c r="L23" s="11">
        <v>0.0</v>
      </c>
      <c r="M23" s="10">
        <v>12.0</v>
      </c>
      <c r="N23" s="7">
        <v>80.0</v>
      </c>
      <c r="O23" s="7">
        <v>2.0</v>
      </c>
      <c r="P23" s="11">
        <v>0.0</v>
      </c>
      <c r="Q23" s="10">
        <v>1.0</v>
      </c>
      <c r="R23" s="7">
        <v>0.0</v>
      </c>
      <c r="S23" s="7">
        <v>0.0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Joe Burrow</v>
      </c>
      <c r="B24" s="7" t="str">
        <f>IFERROR(__xludf.DUMMYFUNCTION("INDEX(IFNA(REGEXEXTRACT(D24, ""([^ ]+)$"")))"),"CIN")</f>
        <v>CIN</v>
      </c>
      <c r="C24" s="7">
        <f>Pts_PA*G24+Pts_PC*H24+Pts_PY*I24+Pts_PTD*J24+Pts_PI*K24+Pts_P2*L24+Pts_RA*M24+Pts_RY*N24+Pts_RTD*O24+Pts_R2*P24+Pts_Res*Q24+Pts_ReY*R24+Pts_ReTD*S24+Pts_Re2*T24+Pts_FL*U24+Pts_FTD*V24</f>
        <v>19.82</v>
      </c>
      <c r="D24" s="7" t="s">
        <v>141</v>
      </c>
      <c r="E24" s="10" t="s">
        <v>53</v>
      </c>
      <c r="F24" s="9">
        <v>19.0</v>
      </c>
      <c r="G24" s="10">
        <v>28.0</v>
      </c>
      <c r="H24" s="7">
        <v>19.0</v>
      </c>
      <c r="I24" s="7">
        <v>208.0</v>
      </c>
      <c r="J24" s="7">
        <v>0.0</v>
      </c>
      <c r="K24" s="7">
        <v>0.0</v>
      </c>
      <c r="L24" s="11">
        <v>0.0</v>
      </c>
      <c r="M24" s="10">
        <v>4.0</v>
      </c>
      <c r="N24" s="7">
        <v>55.0</v>
      </c>
      <c r="O24" s="7">
        <v>1.0</v>
      </c>
      <c r="P24" s="11">
        <v>0.0</v>
      </c>
      <c r="Q24" s="10">
        <v>0.0</v>
      </c>
      <c r="R24" s="7">
        <v>0.0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Cole Kmet</v>
      </c>
      <c r="B25" s="7" t="str">
        <f>IFERROR(__xludf.DUMMYFUNCTION("INDEX(IFNA(REGEXEXTRACT(D25, ""([^ ]+)$"")))"),"CHI")</f>
        <v>CHI</v>
      </c>
      <c r="C25" s="7">
        <f>Pts_PA*G25+Pts_PC*H25+Pts_PY*I25+Pts_PTD*J25+Pts_PI*K25+Pts_P2*L25+Pts_RA*M25+Pts_RY*N25+Pts_RTD*O25+Pts_R2*P25+Pts_Res*Q25+Pts_ReY*R25+Pts_ReTD*S25+Pts_Re2*T25+Pts_FL*U25+Pts_FTD*V25</f>
        <v>21.5</v>
      </c>
      <c r="D25" s="7" t="s">
        <v>312</v>
      </c>
      <c r="E25" s="10" t="s">
        <v>44</v>
      </c>
      <c r="F25" s="9">
        <v>19.0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0.0</v>
      </c>
      <c r="N25" s="7">
        <v>0.0</v>
      </c>
      <c r="O25" s="7">
        <v>0.0</v>
      </c>
      <c r="P25" s="11">
        <v>0.0</v>
      </c>
      <c r="Q25" s="10">
        <v>5.0</v>
      </c>
      <c r="R25" s="7">
        <v>70.0</v>
      </c>
      <c r="S25" s="7">
        <v>2.0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Tyler Allgeier</v>
      </c>
      <c r="B26" s="7" t="str">
        <f>IFERROR(__xludf.DUMMYFUNCTION("INDEX(IFNA(REGEXEXTRACT(D26, ""([^ ]+)$"")))"),"ATL")</f>
        <v>ATL</v>
      </c>
      <c r="C26" s="7">
        <f>Pts_PA*G26+Pts_PC*H26+Pts_PY*I26+Pts_PTD*J26+Pts_PI*K26+Pts_P2*L26+Pts_RA*M26+Pts_RY*N26+Pts_RTD*O26+Pts_R2*P26+Pts_Res*Q26+Pts_ReY*R26+Pts_ReTD*S26+Pts_Re2*T26+Pts_FL*U26+Pts_FTD*V26</f>
        <v>19.3</v>
      </c>
      <c r="D26" s="7" t="s">
        <v>209</v>
      </c>
      <c r="E26" s="10" t="s">
        <v>344</v>
      </c>
      <c r="F26" s="9">
        <v>18.0</v>
      </c>
      <c r="G26" s="10">
        <v>0.0</v>
      </c>
      <c r="H26" s="7">
        <v>0.0</v>
      </c>
      <c r="I26" s="7">
        <v>0.0</v>
      </c>
      <c r="J26" s="7">
        <v>0.0</v>
      </c>
      <c r="K26" s="7">
        <v>0.0</v>
      </c>
      <c r="L26" s="11">
        <v>0.0</v>
      </c>
      <c r="M26" s="10">
        <v>18.0</v>
      </c>
      <c r="N26" s="7">
        <v>105.0</v>
      </c>
      <c r="O26" s="7">
        <v>1.0</v>
      </c>
      <c r="P26" s="11">
        <v>1.0</v>
      </c>
      <c r="Q26" s="10">
        <v>1.0</v>
      </c>
      <c r="R26" s="7">
        <v>3.0</v>
      </c>
      <c r="S26" s="7">
        <v>0.0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Andy Dalton</v>
      </c>
      <c r="B27" s="7" t="str">
        <f>IFERROR(__xludf.DUMMYFUNCTION("INDEX(IFNA(REGEXEXTRACT(D27, ""([^ ]+)$"")))"),"CAR")</f>
        <v>CAR</v>
      </c>
      <c r="C27" s="7">
        <f>Pts_PA*G27+Pts_PC*H27+Pts_PY*I27+Pts_PTD*J27+Pts_PI*K27+Pts_P2*L27+Pts_RA*M27+Pts_RY*N27+Pts_RTD*O27+Pts_R2*P27+Pts_Res*Q27+Pts_ReY*R27+Pts_ReTD*S27+Pts_Re2*T27+Pts_FL*U27+Pts_FTD*V27</f>
        <v>14.94</v>
      </c>
      <c r="D27" s="7" t="s">
        <v>290</v>
      </c>
      <c r="E27" s="10" t="s">
        <v>339</v>
      </c>
      <c r="F27" s="9">
        <v>18.0</v>
      </c>
      <c r="G27" s="10">
        <v>38.0</v>
      </c>
      <c r="H27" s="7">
        <v>26.0</v>
      </c>
      <c r="I27" s="7">
        <v>221.0</v>
      </c>
      <c r="J27" s="7">
        <v>2.0</v>
      </c>
      <c r="K27" s="7">
        <v>2.0</v>
      </c>
      <c r="L27" s="11">
        <v>0.0</v>
      </c>
      <c r="M27" s="10">
        <v>3.0</v>
      </c>
      <c r="N27" s="7">
        <v>21.0</v>
      </c>
      <c r="O27" s="7">
        <v>0.0</v>
      </c>
      <c r="P27" s="11">
        <v>0.0</v>
      </c>
      <c r="Q27" s="10">
        <v>0.0</v>
      </c>
      <c r="R27" s="7">
        <v>0.0</v>
      </c>
      <c r="S27" s="7">
        <v>0.0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A.J. Brown</v>
      </c>
      <c r="B28" s="7" t="str">
        <f>IFERROR(__xludf.DUMMYFUNCTION("INDEX(IFNA(REGEXEXTRACT(D28, ""([^ ]+)$"")))"),"PHI")</f>
        <v>PHI</v>
      </c>
      <c r="C28" s="7">
        <f>Pts_PA*G28+Pts_PC*H28+Pts_PY*I28+Pts_PTD*J28+Pts_PI*K28+Pts_P2*L28+Pts_RA*M28+Pts_RY*N28+Pts_RTD*O28+Pts_R2*P28+Pts_Res*Q28+Pts_ReY*R28+Pts_ReTD*S28+Pts_Re2*T28+Pts_FL*U28+Pts_FTD*V28</f>
        <v>20.6</v>
      </c>
      <c r="D28" s="7" t="s">
        <v>62</v>
      </c>
      <c r="E28" s="10" t="s">
        <v>357</v>
      </c>
      <c r="F28" s="9">
        <v>17.0</v>
      </c>
      <c r="G28" s="10">
        <v>0.0</v>
      </c>
      <c r="H28" s="7">
        <v>0.0</v>
      </c>
      <c r="I28" s="7">
        <v>0.0</v>
      </c>
      <c r="J28" s="7">
        <v>0.0</v>
      </c>
      <c r="K28" s="7">
        <v>0.0</v>
      </c>
      <c r="L28" s="11">
        <v>0.0</v>
      </c>
      <c r="M28" s="10">
        <v>0.0</v>
      </c>
      <c r="N28" s="7">
        <v>0.0</v>
      </c>
      <c r="O28" s="7">
        <v>0.0</v>
      </c>
      <c r="P28" s="11">
        <v>0.0</v>
      </c>
      <c r="Q28" s="10">
        <v>6.0</v>
      </c>
      <c r="R28" s="7">
        <v>116.0</v>
      </c>
      <c r="S28" s="7">
        <v>1.0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Joe Flacco</v>
      </c>
      <c r="B29" s="7" t="str">
        <f>IFERROR(__xludf.DUMMYFUNCTION("INDEX(IFNA(REGEXEXTRACT(D29, ""([^ ]+)$"")))"),"IND")</f>
        <v>IND</v>
      </c>
      <c r="C29" s="7">
        <f>Pts_PA*G29+Pts_PC*H29+Pts_PY*I29+Pts_PTD*J29+Pts_PI*K29+Pts_P2*L29+Pts_RA*M29+Pts_RY*N29+Pts_RTD*O29+Pts_R2*P29+Pts_Res*Q29+Pts_ReY*R29+Pts_ReTD*S29+Pts_Re2*T29+Pts_FL*U29+Pts_FTD*V29</f>
        <v>13.66</v>
      </c>
      <c r="D29" s="7" t="s">
        <v>464</v>
      </c>
      <c r="E29" s="10" t="s">
        <v>345</v>
      </c>
      <c r="F29" s="9">
        <v>17.0</v>
      </c>
      <c r="G29" s="10">
        <v>38.0</v>
      </c>
      <c r="H29" s="7">
        <v>22.0</v>
      </c>
      <c r="I29" s="7">
        <v>189.0</v>
      </c>
      <c r="J29" s="7">
        <v>2.0</v>
      </c>
      <c r="K29" s="7">
        <v>1.0</v>
      </c>
      <c r="L29" s="11">
        <v>0.0</v>
      </c>
      <c r="M29" s="10">
        <v>1.0</v>
      </c>
      <c r="N29" s="7">
        <v>1.0</v>
      </c>
      <c r="O29" s="7">
        <v>0.0</v>
      </c>
      <c r="P29" s="11">
        <v>0.0</v>
      </c>
      <c r="Q29" s="10">
        <v>0.0</v>
      </c>
      <c r="R29" s="7">
        <v>0.0</v>
      </c>
      <c r="S29" s="7">
        <v>0.0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Najee Harris</v>
      </c>
      <c r="B30" s="7" t="str">
        <f>IFERROR(__xludf.DUMMYFUNCTION("INDEX(IFNA(REGEXEXTRACT(D30, ""([^ ]+)$"")))"),"PIT")</f>
        <v>PIT</v>
      </c>
      <c r="C30" s="7">
        <f>Pts_PA*G30+Pts_PC*H30+Pts_PY*I30+Pts_PTD*J30+Pts_PI*K30+Pts_P2*L30+Pts_RA*M30+Pts_RY*N30+Pts_RTD*O30+Pts_R2*P30+Pts_Res*Q30+Pts_ReY*R30+Pts_ReTD*S30+Pts_Re2*T30+Pts_FL*U30+Pts_FTD*V30</f>
        <v>19.2</v>
      </c>
      <c r="D30" s="7" t="s">
        <v>142</v>
      </c>
      <c r="E30" s="10" t="s">
        <v>420</v>
      </c>
      <c r="F30" s="9">
        <v>17.0</v>
      </c>
      <c r="G30" s="10">
        <v>0.0</v>
      </c>
      <c r="H30" s="7">
        <v>0.0</v>
      </c>
      <c r="I30" s="7">
        <v>0.0</v>
      </c>
      <c r="J30" s="7">
        <v>0.0</v>
      </c>
      <c r="K30" s="7">
        <v>0.0</v>
      </c>
      <c r="L30" s="11">
        <v>0.0</v>
      </c>
      <c r="M30" s="10">
        <v>14.0</v>
      </c>
      <c r="N30" s="7">
        <v>106.0</v>
      </c>
      <c r="O30" s="7">
        <v>1.0</v>
      </c>
      <c r="P30" s="11">
        <v>0.0</v>
      </c>
      <c r="Q30" s="10">
        <v>2.0</v>
      </c>
      <c r="R30" s="7">
        <v>16.0</v>
      </c>
      <c r="S30" s="7">
        <v>0.0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George Kittle</v>
      </c>
      <c r="B31" s="7" t="str">
        <f>IFERROR(__xludf.DUMMYFUNCTION("INDEX(IFNA(REGEXEXTRACT(D31, ""([^ ]+)$"")))"),"SF")</f>
        <v>SF</v>
      </c>
      <c r="C31" s="7">
        <f>Pts_PA*G31+Pts_PC*H31+Pts_PY*I31+Pts_PTD*J31+Pts_PI*K31+Pts_P2*L31+Pts_RA*M31+Pts_RY*N31+Pts_RTD*O31+Pts_R2*P31+Pts_Res*Q31+Pts_ReY*R31+Pts_ReTD*S31+Pts_Re2*T31+Pts_FL*U31+Pts_FTD*V31</f>
        <v>20.3</v>
      </c>
      <c r="D31" s="7" t="s">
        <v>175</v>
      </c>
      <c r="E31" s="10" t="s">
        <v>112</v>
      </c>
      <c r="F31" s="9">
        <v>17.0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0.0</v>
      </c>
      <c r="N31" s="7">
        <v>0.0</v>
      </c>
      <c r="O31" s="7">
        <v>0.0</v>
      </c>
      <c r="P31" s="11">
        <v>0.0</v>
      </c>
      <c r="Q31" s="10">
        <v>5.0</v>
      </c>
      <c r="R31" s="7">
        <v>58.0</v>
      </c>
      <c r="S31" s="7">
        <v>2.0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Allen Lazard</v>
      </c>
      <c r="B32" s="7" t="str">
        <f>IFERROR(__xludf.DUMMYFUNCTION("INDEX(IFNA(REGEXEXTRACT(D32, ""([^ ]+)$"")))"),"NYJ")</f>
        <v>NYJ</v>
      </c>
      <c r="C32" s="7">
        <f>Pts_PA*G32+Pts_PC*H32+Pts_PY*I32+Pts_PTD*J32+Pts_PI*K32+Pts_P2*L32+Pts_RA*M32+Pts_RY*N32+Pts_RTD*O32+Pts_R2*P32+Pts_Res*Q32+Pts_ReY*R32+Pts_ReTD*S32+Pts_Re2*T32+Pts_FL*U32+Pts_FTD*V32</f>
        <v>20.4</v>
      </c>
      <c r="D32" s="7" t="s">
        <v>38</v>
      </c>
      <c r="E32" s="10" t="s">
        <v>342</v>
      </c>
      <c r="F32" s="9">
        <v>17.0</v>
      </c>
      <c r="G32" s="10">
        <v>0.0</v>
      </c>
      <c r="H32" s="7">
        <v>0.0</v>
      </c>
      <c r="I32" s="7">
        <v>0.0</v>
      </c>
      <c r="J32" s="7">
        <v>0.0</v>
      </c>
      <c r="K32" s="7">
        <v>0.0</v>
      </c>
      <c r="L32" s="11">
        <v>0.0</v>
      </c>
      <c r="M32" s="10">
        <v>0.0</v>
      </c>
      <c r="N32" s="7">
        <v>0.0</v>
      </c>
      <c r="O32" s="7">
        <v>0.0</v>
      </c>
      <c r="P32" s="11">
        <v>0.0</v>
      </c>
      <c r="Q32" s="10">
        <v>6.0</v>
      </c>
      <c r="R32" s="7">
        <v>114.0</v>
      </c>
      <c r="S32" s="7">
        <v>1.0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Terry McLaurin</v>
      </c>
      <c r="B33" s="7" t="str">
        <f>IFERROR(__xludf.DUMMYFUNCTION("INDEX(IFNA(REGEXEXTRACT(D33, ""([^ ]+)$"")))"),"WAS")</f>
        <v>WAS</v>
      </c>
      <c r="C33" s="7">
        <f>Pts_PA*G33+Pts_PC*H33+Pts_PY*I33+Pts_PTD*J33+Pts_PI*K33+Pts_P2*L33+Pts_RA*M33+Pts_RY*N33+Pts_RTD*O33+Pts_R2*P33+Pts_Res*Q33+Pts_ReY*R33+Pts_ReTD*S33+Pts_Re2*T33+Pts_FL*U33+Pts_FTD*V33</f>
        <v>20.3</v>
      </c>
      <c r="D33" s="7" t="s">
        <v>255</v>
      </c>
      <c r="E33" s="10" t="s">
        <v>347</v>
      </c>
      <c r="F33" s="9">
        <v>17.0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1.0</v>
      </c>
      <c r="N33" s="7">
        <v>0.0</v>
      </c>
      <c r="O33" s="7">
        <v>0.0</v>
      </c>
      <c r="P33" s="11">
        <v>0.0</v>
      </c>
      <c r="Q33" s="10">
        <v>6.0</v>
      </c>
      <c r="R33" s="7">
        <v>53.0</v>
      </c>
      <c r="S33" s="7">
        <v>2.0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Deebo Samuel</v>
      </c>
      <c r="B34" s="7" t="str">
        <f>IFERROR(__xludf.DUMMYFUNCTION("INDEX(IFNA(REGEXEXTRACT(D34, ""([^ ]+)$"")))"),"SF")</f>
        <v>SF</v>
      </c>
      <c r="C34" s="7">
        <f>Pts_PA*G34+Pts_PC*H34+Pts_PY*I34+Pts_PTD*J34+Pts_PI*K34+Pts_P2*L34+Pts_RA*M34+Pts_RY*N34+Pts_RTD*O34+Pts_R2*P34+Pts_Res*Q34+Pts_ReY*R34+Pts_ReTD*S34+Pts_Re2*T34+Pts_FL*U34+Pts_FTD*V34</f>
        <v>19.2</v>
      </c>
      <c r="D34" s="7" t="s">
        <v>86</v>
      </c>
      <c r="E34" s="10" t="s">
        <v>112</v>
      </c>
      <c r="F34" s="9">
        <v>17.0</v>
      </c>
      <c r="G34" s="10">
        <v>0.0</v>
      </c>
      <c r="H34" s="7">
        <v>0.0</v>
      </c>
      <c r="I34" s="7">
        <v>0.0</v>
      </c>
      <c r="J34" s="7">
        <v>0.0</v>
      </c>
      <c r="K34" s="7">
        <v>0.0</v>
      </c>
      <c r="L34" s="11">
        <v>0.0</v>
      </c>
      <c r="M34" s="10">
        <v>4.0</v>
      </c>
      <c r="N34" s="7">
        <v>15.0</v>
      </c>
      <c r="O34" s="7">
        <v>0.0</v>
      </c>
      <c r="P34" s="11">
        <v>0.0</v>
      </c>
      <c r="Q34" s="10">
        <v>3.0</v>
      </c>
      <c r="R34" s="7">
        <v>102.0</v>
      </c>
      <c r="S34" s="7">
        <v>1.0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D'Andre Swift</v>
      </c>
      <c r="B35" s="7" t="str">
        <f>IFERROR(__xludf.DUMMYFUNCTION("INDEX(IFNA(REGEXEXTRACT(D35, ""([^ ]+)$"")))"),"CHI")</f>
        <v>CHI</v>
      </c>
      <c r="C35" s="7">
        <f>Pts_PA*G35+Pts_PC*H35+Pts_PY*I35+Pts_PTD*J35+Pts_PI*K35+Pts_P2*L35+Pts_RA*M35+Pts_RY*N35+Pts_RTD*O35+Pts_R2*P35+Pts_Res*Q35+Pts_ReY*R35+Pts_ReTD*S35+Pts_Re2*T35+Pts_FL*U35+Pts_FTD*V35</f>
        <v>19.9</v>
      </c>
      <c r="D35" s="7" t="s">
        <v>170</v>
      </c>
      <c r="E35" s="10" t="s">
        <v>44</v>
      </c>
      <c r="F35" s="9">
        <v>17.0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17.0</v>
      </c>
      <c r="N35" s="7">
        <v>91.0</v>
      </c>
      <c r="O35" s="7">
        <v>1.0</v>
      </c>
      <c r="P35" s="11">
        <v>0.0</v>
      </c>
      <c r="Q35" s="10">
        <v>4.0</v>
      </c>
      <c r="R35" s="7">
        <v>28.0</v>
      </c>
      <c r="S35" s="7">
        <v>0.0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Keenan Allen</v>
      </c>
      <c r="B36" s="7" t="str">
        <f>IFERROR(__xludf.DUMMYFUNCTION("INDEX(IFNA(REGEXEXTRACT(D36, ""([^ ]+)$"")))"),"CHI")</f>
        <v>CHI</v>
      </c>
      <c r="C36" s="7">
        <f>Pts_PA*G36+Pts_PC*H36+Pts_PY*I36+Pts_PTD*J36+Pts_PI*K36+Pts_P2*L36+Pts_RA*M36+Pts_RY*N36+Pts_RTD*O36+Pts_R2*P36+Pts_Res*Q36+Pts_ReY*R36+Pts_ReTD*S36+Pts_Re2*T36+Pts_FL*U36+Pts_FTD*V36</f>
        <v>18.6</v>
      </c>
      <c r="D36" s="7" t="s">
        <v>208</v>
      </c>
      <c r="E36" s="10" t="s">
        <v>44</v>
      </c>
      <c r="F36" s="9">
        <v>16.0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0.0</v>
      </c>
      <c r="N36" s="7">
        <v>0.0</v>
      </c>
      <c r="O36" s="7">
        <v>0.0</v>
      </c>
      <c r="P36" s="11">
        <v>0.0</v>
      </c>
      <c r="Q36" s="10">
        <v>5.0</v>
      </c>
      <c r="R36" s="7">
        <v>41.0</v>
      </c>
      <c r="S36" s="7">
        <v>2.0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Gabriel Davis</v>
      </c>
      <c r="B37" s="7" t="str">
        <f>IFERROR(__xludf.DUMMYFUNCTION("INDEX(IFNA(REGEXEXTRACT(D37, ""([^ ]+)$"")))"),"JAX")</f>
        <v>JAX</v>
      </c>
      <c r="C37" s="7">
        <f>Pts_PA*G37+Pts_PC*H37+Pts_PY*I37+Pts_PTD*J37+Pts_PI*K37+Pts_P2*L37+Pts_RA*M37+Pts_RY*N37+Pts_RTD*O37+Pts_R2*P37+Pts_Res*Q37+Pts_ReY*R37+Pts_ReTD*S37+Pts_Re2*T37+Pts_FL*U37+Pts_FTD*V37</f>
        <v>19</v>
      </c>
      <c r="D37" s="7" t="s">
        <v>150</v>
      </c>
      <c r="E37" s="10" t="s">
        <v>76</v>
      </c>
      <c r="F37" s="9">
        <v>16.0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0.0</v>
      </c>
      <c r="N37" s="7">
        <v>0.0</v>
      </c>
      <c r="O37" s="7">
        <v>0.0</v>
      </c>
      <c r="P37" s="11">
        <v>0.0</v>
      </c>
      <c r="Q37" s="10">
        <v>5.0</v>
      </c>
      <c r="R37" s="7">
        <v>45.0</v>
      </c>
      <c r="S37" s="7">
        <v>2.0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Romeo Doubs</v>
      </c>
      <c r="B38" s="7" t="str">
        <f>IFERROR(__xludf.DUMMYFUNCTION("INDEX(IFNA(REGEXEXTRACT(D38, ""([^ ]+)$"")))"),"GB")</f>
        <v>GB</v>
      </c>
      <c r="C38" s="7">
        <f>Pts_PA*G38+Pts_PC*H38+Pts_PY*I38+Pts_PTD*J38+Pts_PI*K38+Pts_P2*L38+Pts_RA*M38+Pts_RY*N38+Pts_RTD*O38+Pts_R2*P38+Pts_Res*Q38+Pts_ReY*R38+Pts_ReTD*S38+Pts_Re2*T38+Pts_FL*U38+Pts_FTD*V38</f>
        <v>18.4</v>
      </c>
      <c r="D38" s="7" t="s">
        <v>165</v>
      </c>
      <c r="E38" s="10" t="s">
        <v>21</v>
      </c>
      <c r="F38" s="9">
        <v>16.0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0.0</v>
      </c>
      <c r="N38" s="7">
        <v>0.0</v>
      </c>
      <c r="O38" s="7">
        <v>0.0</v>
      </c>
      <c r="P38" s="11">
        <v>0.0</v>
      </c>
      <c r="Q38" s="10">
        <v>3.0</v>
      </c>
      <c r="R38" s="7">
        <v>49.0</v>
      </c>
      <c r="S38" s="7">
        <v>2.0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Breece Hall</v>
      </c>
      <c r="B39" s="7" t="str">
        <f>IFERROR(__xludf.DUMMYFUNCTION("INDEX(IFNA(REGEXEXTRACT(D39, ""([^ ]+)$"")))"),"NYJ")</f>
        <v>NYJ</v>
      </c>
      <c r="C39" s="7">
        <f>Pts_PA*G39+Pts_PC*H39+Pts_PY*I39+Pts_PTD*J39+Pts_PI*K39+Pts_P2*L39+Pts_RA*M39+Pts_RY*N39+Pts_RTD*O39+Pts_R2*P39+Pts_Res*Q39+Pts_ReY*R39+Pts_ReTD*S39+Pts_Re2*T39+Pts_FL*U39+Pts_FTD*V39</f>
        <v>19.4</v>
      </c>
      <c r="D39" s="7" t="s">
        <v>80</v>
      </c>
      <c r="E39" s="10" t="s">
        <v>342</v>
      </c>
      <c r="F39" s="9">
        <v>16.0</v>
      </c>
      <c r="G39" s="10">
        <v>0.0</v>
      </c>
      <c r="H39" s="7">
        <v>0.0</v>
      </c>
      <c r="I39" s="7">
        <v>0.0</v>
      </c>
      <c r="J39" s="7">
        <v>0.0</v>
      </c>
      <c r="K39" s="7">
        <v>0.0</v>
      </c>
      <c r="L39" s="11">
        <v>0.0</v>
      </c>
      <c r="M39" s="10">
        <v>18.0</v>
      </c>
      <c r="N39" s="7">
        <v>113.0</v>
      </c>
      <c r="O39" s="7">
        <v>0.0</v>
      </c>
      <c r="P39" s="11">
        <v>0.0</v>
      </c>
      <c r="Q39" s="10">
        <v>5.0</v>
      </c>
      <c r="R39" s="7">
        <v>56.0</v>
      </c>
      <c r="S39" s="7">
        <v>0.0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Mar'Keise Irving</v>
      </c>
      <c r="B40" s="7" t="str">
        <f>IFERROR(__xludf.DUMMYFUNCTION("INDEX(IFNA(REGEXEXTRACT(D40, ""([^ ]+)$"")))"),"TB")</f>
        <v>TB</v>
      </c>
      <c r="C40" s="7">
        <f>Pts_PA*G40+Pts_PC*H40+Pts_PY*I40+Pts_PTD*J40+Pts_PI*K40+Pts_P2*L40+Pts_RA*M40+Pts_RY*N40+Pts_RTD*O40+Pts_R2*P40+Pts_Res*Q40+Pts_ReY*R40+Pts_ReTD*S40+Pts_Re2*T40+Pts_FL*U40+Pts_FTD*V40</f>
        <v>17.5</v>
      </c>
      <c r="D40" s="7" t="s">
        <v>143</v>
      </c>
      <c r="E40" s="10" t="s">
        <v>129</v>
      </c>
      <c r="F40" s="9">
        <v>16.0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14.0</v>
      </c>
      <c r="N40" s="7">
        <v>81.0</v>
      </c>
      <c r="O40" s="7">
        <v>1.0</v>
      </c>
      <c r="P40" s="11">
        <v>0.0</v>
      </c>
      <c r="Q40" s="10">
        <v>2.0</v>
      </c>
      <c r="R40" s="7">
        <v>24.0</v>
      </c>
      <c r="S40" s="7">
        <v>0.0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Tyrone Tracy</v>
      </c>
      <c r="B41" s="7" t="str">
        <f>IFERROR(__xludf.DUMMYFUNCTION("INDEX(IFNA(REGEXEXTRACT(D41, ""([^ ]+)$"")))"),"NYG")</f>
        <v>NYG</v>
      </c>
      <c r="C41" s="7">
        <f>Pts_PA*G41+Pts_PC*H41+Pts_PY*I41+Pts_PTD*J41+Pts_PI*K41+Pts_P2*L41+Pts_RA*M41+Pts_RY*N41+Pts_RTD*O41+Pts_R2*P41+Pts_Res*Q41+Pts_ReY*R41+Pts_ReTD*S41+Pts_Re2*T41+Pts_FL*U41+Pts_FTD*V41</f>
        <v>19.7</v>
      </c>
      <c r="D41" s="7" t="s">
        <v>327</v>
      </c>
      <c r="E41" s="10" t="s">
        <v>348</v>
      </c>
      <c r="F41" s="9">
        <v>16.0</v>
      </c>
      <c r="G41" s="10">
        <v>0.0</v>
      </c>
      <c r="H41" s="7">
        <v>0.0</v>
      </c>
      <c r="I41" s="7">
        <v>0.0</v>
      </c>
      <c r="J41" s="7">
        <v>0.0</v>
      </c>
      <c r="K41" s="7">
        <v>0.0</v>
      </c>
      <c r="L41" s="11">
        <v>0.0</v>
      </c>
      <c r="M41" s="10">
        <v>17.0</v>
      </c>
      <c r="N41" s="7">
        <v>50.0</v>
      </c>
      <c r="O41" s="7">
        <v>1.0</v>
      </c>
      <c r="P41" s="11">
        <v>0.0</v>
      </c>
      <c r="Q41" s="10">
        <v>6.0</v>
      </c>
      <c r="R41" s="7">
        <v>57.0</v>
      </c>
      <c r="S41" s="7">
        <v>0.0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Garrett Wilson</v>
      </c>
      <c r="B42" s="7" t="str">
        <f>IFERROR(__xludf.DUMMYFUNCTION("INDEX(IFNA(REGEXEXTRACT(D42, ""([^ ]+)$"")))"),"NYJ")</f>
        <v>NYJ</v>
      </c>
      <c r="C42" s="7">
        <f>Pts_PA*G42+Pts_PC*H42+Pts_PY*I42+Pts_PTD*J42+Pts_PI*K42+Pts_P2*L42+Pts_RA*M42+Pts_RY*N42+Pts_RTD*O42+Pts_R2*P42+Pts_Res*Q42+Pts_ReY*R42+Pts_ReTD*S42+Pts_Re2*T42+Pts_FL*U42+Pts_FTD*V42</f>
        <v>20.7</v>
      </c>
      <c r="D42" s="7" t="s">
        <v>158</v>
      </c>
      <c r="E42" s="10" t="s">
        <v>342</v>
      </c>
      <c r="F42" s="9">
        <v>16.0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0.0</v>
      </c>
      <c r="N42" s="7">
        <v>0.0</v>
      </c>
      <c r="O42" s="7">
        <v>0.0</v>
      </c>
      <c r="P42" s="11">
        <v>0.0</v>
      </c>
      <c r="Q42" s="10">
        <v>8.0</v>
      </c>
      <c r="R42" s="7">
        <v>107.0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Kirk Cousins</v>
      </c>
      <c r="B43" s="7" t="str">
        <f>IFERROR(__xludf.DUMMYFUNCTION("INDEX(IFNA(REGEXEXTRACT(D43, ""([^ ]+)$"")))"),"ATL")</f>
        <v>ATL</v>
      </c>
      <c r="C43" s="7">
        <f>Pts_PA*G43+Pts_PC*H43+Pts_PY*I43+Pts_PTD*J43+Pts_PI*K43+Pts_P2*L43+Pts_RA*M43+Pts_RY*N43+Pts_RTD*O43+Pts_R2*P43+Pts_Res*Q43+Pts_ReY*R43+Pts_ReTD*S43+Pts_Re2*T43+Pts_FL*U43+Pts_FTD*V43</f>
        <v>12.5</v>
      </c>
      <c r="D43" s="7" t="s">
        <v>130</v>
      </c>
      <c r="E43" s="10" t="s">
        <v>344</v>
      </c>
      <c r="F43" s="9">
        <v>15.0</v>
      </c>
      <c r="G43" s="10">
        <v>30.0</v>
      </c>
      <c r="H43" s="7">
        <v>19.0</v>
      </c>
      <c r="I43" s="7">
        <v>225.0</v>
      </c>
      <c r="J43" s="7">
        <v>1.0</v>
      </c>
      <c r="K43" s="7">
        <v>0.0</v>
      </c>
      <c r="L43" s="11">
        <v>0.0</v>
      </c>
      <c r="M43" s="10">
        <v>4.0</v>
      </c>
      <c r="N43" s="7">
        <v>-5.0</v>
      </c>
      <c r="O43" s="7">
        <v>0.0</v>
      </c>
      <c r="P43" s="11">
        <v>0.0</v>
      </c>
      <c r="Q43" s="10">
        <v>0.0</v>
      </c>
      <c r="R43" s="7">
        <v>0.0</v>
      </c>
      <c r="S43" s="7">
        <v>0.0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J.K. Dobbins</v>
      </c>
      <c r="B44" s="7" t="str">
        <f>IFERROR(__xludf.DUMMYFUNCTION("INDEX(IFNA(REGEXEXTRACT(D44, ""([^ ]+)$"")))"),"LAC")</f>
        <v>LAC</v>
      </c>
      <c r="C44" s="7">
        <f>Pts_PA*G44+Pts_PC*H44+Pts_PY*I44+Pts_PTD*J44+Pts_PI*K44+Pts_P2*L44+Pts_RA*M44+Pts_RY*N44+Pts_RTD*O44+Pts_R2*P44+Pts_Res*Q44+Pts_ReY*R44+Pts_ReTD*S44+Pts_Re2*T44+Pts_FL*U44+Pts_FTD*V44</f>
        <v>17.2</v>
      </c>
      <c r="D44" s="7" t="s">
        <v>45</v>
      </c>
      <c r="E44" s="10" t="s">
        <v>356</v>
      </c>
      <c r="F44" s="9">
        <v>15.0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25.0</v>
      </c>
      <c r="N44" s="7">
        <v>96.0</v>
      </c>
      <c r="O44" s="7">
        <v>1.0</v>
      </c>
      <c r="P44" s="11">
        <v>0.0</v>
      </c>
      <c r="Q44" s="10">
        <v>2.0</v>
      </c>
      <c r="R44" s="7">
        <v>6.0</v>
      </c>
      <c r="S44" s="7">
        <v>0.0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Demario Douglas</v>
      </c>
      <c r="B45" s="7" t="str">
        <f>IFERROR(__xludf.DUMMYFUNCTION("INDEX(IFNA(REGEXEXTRACT(D45, ""([^ ]+)$"")))"),"NE")</f>
        <v>NE</v>
      </c>
      <c r="C45" s="7">
        <f>Pts_PA*G45+Pts_PC*H45+Pts_PY*I45+Pts_PTD*J45+Pts_PI*K45+Pts_P2*L45+Pts_RA*M45+Pts_RY*N45+Pts_RTD*O45+Pts_R2*P45+Pts_Res*Q45+Pts_ReY*R45+Pts_ReTD*S45+Pts_Re2*T45+Pts_FL*U45+Pts_FTD*V45</f>
        <v>18.2</v>
      </c>
      <c r="D45" s="7" t="s">
        <v>236</v>
      </c>
      <c r="E45" s="10" t="s">
        <v>25</v>
      </c>
      <c r="F45" s="9">
        <v>15.0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0.0</v>
      </c>
      <c r="N45" s="7">
        <v>0.0</v>
      </c>
      <c r="O45" s="7">
        <v>0.0</v>
      </c>
      <c r="P45" s="11">
        <v>0.0</v>
      </c>
      <c r="Q45" s="10">
        <v>6.0</v>
      </c>
      <c r="R45" s="7">
        <v>92.0</v>
      </c>
      <c r="S45" s="7">
        <v>1.0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Justin Herbert</v>
      </c>
      <c r="B46" s="7" t="str">
        <f>IFERROR(__xludf.DUMMYFUNCTION("INDEX(IFNA(REGEXEXTRACT(D46, ""([^ ]+)$"")))"),"LAC")</f>
        <v>LAC</v>
      </c>
      <c r="C46" s="7">
        <f>Pts_PA*G46+Pts_PC*H46+Pts_PY*I46+Pts_PTD*J46+Pts_PI*K46+Pts_P2*L46+Pts_RA*M46+Pts_RY*N46+Pts_RTD*O46+Pts_R2*P46+Pts_Res*Q46+Pts_ReY*R46+Pts_ReTD*S46+Pts_Re2*T46+Pts_FL*U46+Pts_FTD*V46</f>
        <v>13.68</v>
      </c>
      <c r="D46" s="7" t="s">
        <v>97</v>
      </c>
      <c r="E46" s="10" t="s">
        <v>356</v>
      </c>
      <c r="F46" s="9">
        <v>15.0</v>
      </c>
      <c r="G46" s="10">
        <v>34.0</v>
      </c>
      <c r="H46" s="7">
        <v>21.0</v>
      </c>
      <c r="I46" s="7">
        <v>237.0</v>
      </c>
      <c r="J46" s="7">
        <v>1.0</v>
      </c>
      <c r="K46" s="7">
        <v>0.0</v>
      </c>
      <c r="L46" s="11">
        <v>0.0</v>
      </c>
      <c r="M46" s="10">
        <v>4.0</v>
      </c>
      <c r="N46" s="7">
        <v>2.0</v>
      </c>
      <c r="O46" s="7">
        <v>0.0</v>
      </c>
      <c r="P46" s="11">
        <v>0.0</v>
      </c>
      <c r="Q46" s="10">
        <v>0.0</v>
      </c>
      <c r="R46" s="7">
        <v>0.0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Tony Pollard</v>
      </c>
      <c r="B47" s="7" t="str">
        <f>IFERROR(__xludf.DUMMYFUNCTION("INDEX(IFNA(REGEXEXTRACT(D47, ""([^ ]+)$"")))"),"TEN")</f>
        <v>TEN</v>
      </c>
      <c r="C47" s="7">
        <f>Pts_PA*G47+Pts_PC*H47+Pts_PY*I47+Pts_PTD*J47+Pts_PI*K47+Pts_P2*L47+Pts_RA*M47+Pts_RY*N47+Pts_RTD*O47+Pts_R2*P47+Pts_Res*Q47+Pts_ReY*R47+Pts_ReTD*S47+Pts_Re2*T47+Pts_FL*U47+Pts_FTD*V47</f>
        <v>16.3</v>
      </c>
      <c r="D47" s="7" t="s">
        <v>75</v>
      </c>
      <c r="E47" s="10" t="s">
        <v>352</v>
      </c>
      <c r="F47" s="9">
        <v>15.0</v>
      </c>
      <c r="G47" s="10">
        <v>0.0</v>
      </c>
      <c r="H47" s="7">
        <v>0.0</v>
      </c>
      <c r="I47" s="7">
        <v>0.0</v>
      </c>
      <c r="J47" s="7">
        <v>0.0</v>
      </c>
      <c r="K47" s="7">
        <v>0.0</v>
      </c>
      <c r="L47" s="11">
        <v>0.0</v>
      </c>
      <c r="M47" s="10">
        <v>17.0</v>
      </c>
      <c r="N47" s="7">
        <v>93.0</v>
      </c>
      <c r="O47" s="7">
        <v>1.0</v>
      </c>
      <c r="P47" s="11">
        <v>0.0</v>
      </c>
      <c r="Q47" s="10">
        <v>3.0</v>
      </c>
      <c r="R47" s="7">
        <v>-5.0</v>
      </c>
      <c r="S47" s="7">
        <v>0.0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Re'Mahn Davis</v>
      </c>
      <c r="B48" s="7" t="str">
        <f>IFERROR(__xludf.DUMMYFUNCTION("INDEX(IFNA(REGEXEXTRACT(D48, ""([^ ]+)$"")))"),"BUF")</f>
        <v>BUF</v>
      </c>
      <c r="C48" s="7">
        <f>Pts_PA*G48+Pts_PC*H48+Pts_PY*I48+Pts_PTD*J48+Pts_PI*K48+Pts_P2*L48+Pts_RA*M48+Pts_RY*N48+Pts_RTD*O48+Pts_R2*P48+Pts_Res*Q48+Pts_ReY*R48+Pts_ReTD*S48+Pts_Re2*T48+Pts_FL*U48+Pts_FTD*V48</f>
        <v>16.7</v>
      </c>
      <c r="D48" s="7" t="s">
        <v>211</v>
      </c>
      <c r="E48" s="10" t="s">
        <v>428</v>
      </c>
      <c r="F48" s="9">
        <v>14.0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20.0</v>
      </c>
      <c r="N48" s="7">
        <v>97.0</v>
      </c>
      <c r="O48" s="7">
        <v>0.0</v>
      </c>
      <c r="P48" s="11">
        <v>0.0</v>
      </c>
      <c r="Q48" s="10">
        <v>3.0</v>
      </c>
      <c r="R48" s="7">
        <v>55.0</v>
      </c>
      <c r="S48" s="7">
        <v>0.0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Kyler Murray</v>
      </c>
      <c r="B49" s="7" t="str">
        <f>IFERROR(__xludf.DUMMYFUNCTION("INDEX(IFNA(REGEXEXTRACT(D49, ""([^ ]+)$"")))"),"ARI")</f>
        <v>ARI</v>
      </c>
      <c r="C49" s="7">
        <f>Pts_PA*G49+Pts_PC*H49+Pts_PY*I49+Pts_PTD*J49+Pts_PI*K49+Pts_P2*L49+Pts_RA*M49+Pts_RY*N49+Pts_RTD*O49+Pts_R2*P49+Pts_Res*Q49+Pts_ReY*R49+Pts_ReTD*S49+Pts_Re2*T49+Pts_FL*U49+Pts_FTD*V49</f>
        <v>11.96</v>
      </c>
      <c r="D49" s="7" t="s">
        <v>68</v>
      </c>
      <c r="E49" s="10" t="s">
        <v>355</v>
      </c>
      <c r="F49" s="9">
        <v>14.0</v>
      </c>
      <c r="G49" s="10">
        <v>32.0</v>
      </c>
      <c r="H49" s="7">
        <v>22.0</v>
      </c>
      <c r="I49" s="7">
        <v>214.0</v>
      </c>
      <c r="J49" s="7">
        <v>1.0</v>
      </c>
      <c r="K49" s="7">
        <v>0.0</v>
      </c>
      <c r="L49" s="11">
        <v>0.0</v>
      </c>
      <c r="M49" s="10">
        <v>7.0</v>
      </c>
      <c r="N49" s="7">
        <v>14.0</v>
      </c>
      <c r="O49" s="7">
        <v>0.0</v>
      </c>
      <c r="P49" s="11">
        <v>0.0</v>
      </c>
      <c r="Q49" s="10">
        <v>0.0</v>
      </c>
      <c r="R49" s="7">
        <v>0.0</v>
      </c>
      <c r="S49" s="7">
        <v>0.0</v>
      </c>
      <c r="T49" s="11">
        <v>0.0</v>
      </c>
      <c r="U49" s="10">
        <v>1.0</v>
      </c>
      <c r="V49" s="11">
        <v>0.0</v>
      </c>
    </row>
    <row r="50">
      <c r="A50" s="7" t="str">
        <f t="shared" si="1"/>
        <v>Geno Smith</v>
      </c>
      <c r="B50" s="7" t="str">
        <f>IFERROR(__xludf.DUMMYFUNCTION("INDEX(IFNA(REGEXEXTRACT(D50, ""([^ ]+)$"")))"),"SEA")</f>
        <v>SEA</v>
      </c>
      <c r="C50" s="7">
        <f>Pts_PA*G50+Pts_PC*H50+Pts_PY*I50+Pts_PTD*J50+Pts_PI*K50+Pts_P2*L50+Pts_RA*M50+Pts_RY*N50+Pts_RTD*O50+Pts_R2*P50+Pts_Res*Q50+Pts_ReY*R50+Pts_ReTD*S50+Pts_Re2*T50+Pts_FL*U50+Pts_FTD*V50</f>
        <v>12.48</v>
      </c>
      <c r="D50" s="7" t="s">
        <v>48</v>
      </c>
      <c r="E50" s="10" t="s">
        <v>340</v>
      </c>
      <c r="F50" s="9">
        <v>14.0</v>
      </c>
      <c r="G50" s="10">
        <v>52.0</v>
      </c>
      <c r="H50" s="7">
        <v>30.0</v>
      </c>
      <c r="I50" s="7">
        <v>312.0</v>
      </c>
      <c r="J50" s="7">
        <v>1.0</v>
      </c>
      <c r="K50" s="7">
        <v>2.0</v>
      </c>
      <c r="L50" s="11">
        <v>0.0</v>
      </c>
      <c r="M50" s="10">
        <v>1.0</v>
      </c>
      <c r="N50" s="7">
        <v>0.0</v>
      </c>
      <c r="O50" s="7">
        <v>0.0</v>
      </c>
      <c r="P50" s="11">
        <v>0.0</v>
      </c>
      <c r="Q50" s="10">
        <v>0.0</v>
      </c>
      <c r="R50" s="7">
        <v>0.0</v>
      </c>
      <c r="S50" s="7">
        <v>0.0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Jameson Williams</v>
      </c>
      <c r="B51" s="7" t="str">
        <f>IFERROR(__xludf.DUMMYFUNCTION("INDEX(IFNA(REGEXEXTRACT(D51, ""([^ ]+)$"")))"),"DET")</f>
        <v>DET</v>
      </c>
      <c r="C51" s="7">
        <f>Pts_PA*G51+Pts_PC*H51+Pts_PY*I51+Pts_PTD*J51+Pts_PI*K51+Pts_P2*L51+Pts_RA*M51+Pts_RY*N51+Pts_RTD*O51+Pts_R2*P51+Pts_Res*Q51+Pts_ReY*R51+Pts_ReTD*S51+Pts_Re2*T51+Pts_FL*U51+Pts_FTD*V51</f>
        <v>16.2</v>
      </c>
      <c r="D51" s="7" t="s">
        <v>50</v>
      </c>
      <c r="E51" s="10" t="s">
        <v>338</v>
      </c>
      <c r="F51" s="9">
        <v>14.0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1.0</v>
      </c>
      <c r="N51" s="7">
        <v>11.0</v>
      </c>
      <c r="O51" s="7">
        <v>0.0</v>
      </c>
      <c r="P51" s="11">
        <v>0.0</v>
      </c>
      <c r="Q51" s="10">
        <v>3.0</v>
      </c>
      <c r="R51" s="7">
        <v>76.0</v>
      </c>
      <c r="S51" s="7">
        <v>1.0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Stefon Diggs</v>
      </c>
      <c r="B52" s="7" t="str">
        <f>IFERROR(__xludf.DUMMYFUNCTION("INDEX(IFNA(REGEXEXTRACT(D52, ""([^ ]+)$"")))"),"HOU")</f>
        <v>HOU</v>
      </c>
      <c r="C52" s="7">
        <f>Pts_PA*G52+Pts_PC*H52+Pts_PY*I52+Pts_PTD*J52+Pts_PI*K52+Pts_P2*L52+Pts_RA*M52+Pts_RY*N52+Pts_RTD*O52+Pts_R2*P52+Pts_Res*Q52+Pts_ReY*R52+Pts_ReTD*S52+Pts_Re2*T52+Pts_FL*U52+Pts_FTD*V52</f>
        <v>16.7</v>
      </c>
      <c r="D52" s="7" t="s">
        <v>72</v>
      </c>
      <c r="E52" s="10" t="s">
        <v>346</v>
      </c>
      <c r="F52" s="9">
        <v>13.0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0.0</v>
      </c>
      <c r="N52" s="7">
        <v>0.0</v>
      </c>
      <c r="O52" s="7">
        <v>0.0</v>
      </c>
      <c r="P52" s="11">
        <v>0.0</v>
      </c>
      <c r="Q52" s="10">
        <v>6.0</v>
      </c>
      <c r="R52" s="7">
        <v>77.0</v>
      </c>
      <c r="S52" s="7">
        <v>1.0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Zay Flowers</v>
      </c>
      <c r="B53" s="7" t="str">
        <f>IFERROR(__xludf.DUMMYFUNCTION("INDEX(IFNA(REGEXEXTRACT(D53, ""([^ ]+)$"")))"),"BAL")</f>
        <v>BAL</v>
      </c>
      <c r="C53" s="7">
        <f>Pts_PA*G53+Pts_PC*H53+Pts_PY*I53+Pts_PTD*J53+Pts_PI*K53+Pts_P2*L53+Pts_RA*M53+Pts_RY*N53+Pts_RTD*O53+Pts_R2*P53+Pts_Res*Q53+Pts_ReY*R53+Pts_ReTD*S53+Pts_Re2*T53+Pts_FL*U53+Pts_FTD*V53</f>
        <v>17.9</v>
      </c>
      <c r="D53" s="7" t="s">
        <v>172</v>
      </c>
      <c r="E53" s="10" t="s">
        <v>19</v>
      </c>
      <c r="F53" s="9">
        <v>13.0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1.0</v>
      </c>
      <c r="N53" s="7">
        <v>2.0</v>
      </c>
      <c r="O53" s="7">
        <v>0.0</v>
      </c>
      <c r="P53" s="11">
        <v>0.0</v>
      </c>
      <c r="Q53" s="10">
        <v>9.0</v>
      </c>
      <c r="R53" s="7">
        <v>132.0</v>
      </c>
      <c r="S53" s="7">
        <v>0.0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Diontae Johnson</v>
      </c>
      <c r="B54" s="7" t="str">
        <f>IFERROR(__xludf.DUMMYFUNCTION("INDEX(IFNA(REGEXEXTRACT(D54, ""([^ ]+)$"")))"),"BAL")</f>
        <v>BAL</v>
      </c>
      <c r="C54" s="7">
        <f>Pts_PA*G54+Pts_PC*H54+Pts_PY*I54+Pts_PTD*J54+Pts_PI*K54+Pts_P2*L54+Pts_RA*M54+Pts_RY*N54+Pts_RTD*O54+Pts_R2*P54+Pts_Res*Q54+Pts_ReY*R54+Pts_ReTD*S54+Pts_Re2*T54+Pts_FL*U54+Pts_FTD*V54</f>
        <v>16.8</v>
      </c>
      <c r="D54" s="7" t="s">
        <v>248</v>
      </c>
      <c r="E54" s="10" t="s">
        <v>344</v>
      </c>
      <c r="F54" s="9">
        <v>13.0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0.0</v>
      </c>
      <c r="N54" s="7">
        <v>0.0</v>
      </c>
      <c r="O54" s="7">
        <v>0.0</v>
      </c>
      <c r="P54" s="11">
        <v>0.0</v>
      </c>
      <c r="Q54" s="10">
        <v>6.0</v>
      </c>
      <c r="R54" s="7">
        <v>78.0</v>
      </c>
      <c r="S54" s="7">
        <v>1.0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Drake London</v>
      </c>
      <c r="B55" s="7" t="str">
        <f>IFERROR(__xludf.DUMMYFUNCTION("INDEX(IFNA(REGEXEXTRACT(D55, ""([^ ]+)$"")))"),"ATL")</f>
        <v>ATL</v>
      </c>
      <c r="C55" s="7">
        <f>Pts_PA*G55+Pts_PC*H55+Pts_PY*I55+Pts_PTD*J55+Pts_PI*K55+Pts_P2*L55+Pts_RA*M55+Pts_RY*N55+Pts_RTD*O55+Pts_R2*P55+Pts_Res*Q55+Pts_ReY*R55+Pts_ReTD*S55+Pts_Re2*T55+Pts_FL*U55+Pts_FTD*V55</f>
        <v>16.4</v>
      </c>
      <c r="D55" s="7" t="s">
        <v>251</v>
      </c>
      <c r="E55" s="10" t="s">
        <v>344</v>
      </c>
      <c r="F55" s="9">
        <v>13.0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0.0</v>
      </c>
      <c r="N55" s="7">
        <v>0.0</v>
      </c>
      <c r="O55" s="7">
        <v>0.0</v>
      </c>
      <c r="P55" s="11">
        <v>0.0</v>
      </c>
      <c r="Q55" s="10">
        <v>6.0</v>
      </c>
      <c r="R55" s="7">
        <v>74.0</v>
      </c>
      <c r="S55" s="7">
        <v>1.0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Aidan O'Connell</v>
      </c>
      <c r="B56" s="7" t="str">
        <f>IFERROR(__xludf.DUMMYFUNCTION("INDEX(IFNA(REGEXEXTRACT(D56, ""([^ ]+)$"")))"),"LV")</f>
        <v>LV</v>
      </c>
      <c r="C56" s="7">
        <f>Pts_PA*G56+Pts_PC*H56+Pts_PY*I56+Pts_PTD*J56+Pts_PI*K56+Pts_P2*L56+Pts_RA*M56+Pts_RY*N56+Pts_RTD*O56+Pts_R2*P56+Pts_Res*Q56+Pts_ReY*R56+Pts_ReTD*S56+Pts_Re2*T56+Pts_FL*U56+Pts_FTD*V56</f>
        <v>11.08</v>
      </c>
      <c r="D56" s="7" t="s">
        <v>426</v>
      </c>
      <c r="E56" s="10" t="s">
        <v>116</v>
      </c>
      <c r="F56" s="9">
        <v>13.0</v>
      </c>
      <c r="G56" s="10">
        <v>40.0</v>
      </c>
      <c r="H56" s="7">
        <v>27.0</v>
      </c>
      <c r="I56" s="7">
        <v>227.0</v>
      </c>
      <c r="J56" s="7">
        <v>1.0</v>
      </c>
      <c r="K56" s="7">
        <v>1.0</v>
      </c>
      <c r="L56" s="11">
        <v>0.0</v>
      </c>
      <c r="M56" s="10">
        <v>0.0</v>
      </c>
      <c r="N56" s="7">
        <v>0.0</v>
      </c>
      <c r="O56" s="7">
        <v>0.0</v>
      </c>
      <c r="P56" s="11">
        <v>0.0</v>
      </c>
      <c r="Q56" s="10">
        <v>0.0</v>
      </c>
      <c r="R56" s="7">
        <v>0.0</v>
      </c>
      <c r="S56" s="7">
        <v>0.0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Dameon Pierce</v>
      </c>
      <c r="B57" s="7" t="str">
        <f>IFERROR(__xludf.DUMMYFUNCTION("INDEX(IFNA(REGEXEXTRACT(D57, ""([^ ]+)$"")))"),"HOU")</f>
        <v>HOU</v>
      </c>
      <c r="C57" s="7">
        <f>Pts_PA*G57+Pts_PC*H57+Pts_PY*I57+Pts_PTD*J57+Pts_PI*K57+Pts_P2*L57+Pts_RA*M57+Pts_RY*N57+Pts_RTD*O57+Pts_R2*P57+Pts_Res*Q57+Pts_ReY*R57+Pts_ReTD*S57+Pts_Re2*T57+Pts_FL*U57+Pts_FTD*V57</f>
        <v>14.2</v>
      </c>
      <c r="D57" s="7" t="s">
        <v>267</v>
      </c>
      <c r="E57" s="10" t="s">
        <v>346</v>
      </c>
      <c r="F57" s="9">
        <v>13.0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8.0</v>
      </c>
      <c r="N57" s="7">
        <v>76.0</v>
      </c>
      <c r="O57" s="7">
        <v>1.0</v>
      </c>
      <c r="P57" s="11">
        <v>0.0</v>
      </c>
      <c r="Q57" s="10">
        <v>1.0</v>
      </c>
      <c r="R57" s="7">
        <v>1.0</v>
      </c>
      <c r="S57" s="7">
        <v>0.0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Spencer Rattler</v>
      </c>
      <c r="B58" s="7" t="str">
        <f>IFERROR(__xludf.DUMMYFUNCTION("INDEX(IFNA(REGEXEXTRACT(D58, ""([^ ]+)$"")))"),"NO")</f>
        <v>NO</v>
      </c>
      <c r="C58" s="7">
        <f>Pts_PA*G58+Pts_PC*H58+Pts_PY*I58+Pts_PTD*J58+Pts_PI*K58+Pts_P2*L58+Pts_RA*M58+Pts_RY*N58+Pts_RTD*O58+Pts_R2*P58+Pts_Res*Q58+Pts_ReY*R58+Pts_ReTD*S58+Pts_Re2*T58+Pts_FL*U58+Pts_FTD*V58</f>
        <v>12.42</v>
      </c>
      <c r="D58" s="7" t="s">
        <v>501</v>
      </c>
      <c r="E58" s="10" t="s">
        <v>358</v>
      </c>
      <c r="F58" s="9">
        <v>13.0</v>
      </c>
      <c r="G58" s="10">
        <v>40.0</v>
      </c>
      <c r="H58" s="7">
        <v>22.0</v>
      </c>
      <c r="I58" s="7">
        <v>243.0</v>
      </c>
      <c r="J58" s="7">
        <v>1.0</v>
      </c>
      <c r="K58" s="7">
        <v>2.0</v>
      </c>
      <c r="L58" s="11">
        <v>0.0</v>
      </c>
      <c r="M58" s="10">
        <v>4.0</v>
      </c>
      <c r="N58" s="7">
        <v>27.0</v>
      </c>
      <c r="O58" s="7">
        <v>0.0</v>
      </c>
      <c r="P58" s="11">
        <v>0.0</v>
      </c>
      <c r="Q58" s="10">
        <v>0.0</v>
      </c>
      <c r="R58" s="7">
        <v>0.0</v>
      </c>
      <c r="S58" s="7">
        <v>0.0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Mark Andrews</v>
      </c>
      <c r="B59" s="7" t="str">
        <f>IFERROR(__xludf.DUMMYFUNCTION("INDEX(IFNA(REGEXEXTRACT(D59, ""([^ ]+)$"")))"),"BAL")</f>
        <v>BAL</v>
      </c>
      <c r="C59" s="7">
        <f>Pts_PA*G59+Pts_PC*H59+Pts_PY*I59+Pts_PTD*J59+Pts_PI*K59+Pts_P2*L59+Pts_RA*M59+Pts_RY*N59+Pts_RTD*O59+Pts_R2*P59+Pts_Res*Q59+Pts_ReY*R59+Pts_ReTD*S59+Pts_Re2*T59+Pts_FL*U59+Pts_FTD*V59</f>
        <v>14.1</v>
      </c>
      <c r="D59" s="7" t="s">
        <v>229</v>
      </c>
      <c r="E59" s="10" t="s">
        <v>19</v>
      </c>
      <c r="F59" s="9">
        <v>12.0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0.0</v>
      </c>
      <c r="N59" s="7">
        <v>0.0</v>
      </c>
      <c r="O59" s="7">
        <v>0.0</v>
      </c>
      <c r="P59" s="11">
        <v>0.0</v>
      </c>
      <c r="Q59" s="10">
        <v>3.0</v>
      </c>
      <c r="R59" s="7">
        <v>66.0</v>
      </c>
      <c r="S59" s="7">
        <v>1.0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Chase Brown</v>
      </c>
      <c r="B60" s="7" t="str">
        <f>IFERROR(__xludf.DUMMYFUNCTION("INDEX(IFNA(REGEXEXTRACT(D60, ""([^ ]+)$"")))"),"CIN")</f>
        <v>CIN</v>
      </c>
      <c r="C60" s="7">
        <f>Pts_PA*G60+Pts_PC*H60+Pts_PY*I60+Pts_PTD*J60+Pts_PI*K60+Pts_P2*L60+Pts_RA*M60+Pts_RY*N60+Pts_RTD*O60+Pts_R2*P60+Pts_Res*Q60+Pts_ReY*R60+Pts_ReTD*S60+Pts_Re2*T60+Pts_FL*U60+Pts_FTD*V60</f>
        <v>13.4</v>
      </c>
      <c r="D60" s="7" t="s">
        <v>210</v>
      </c>
      <c r="E60" s="10" t="s">
        <v>53</v>
      </c>
      <c r="F60" s="9">
        <v>12.0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10.0</v>
      </c>
      <c r="N60" s="7">
        <v>53.0</v>
      </c>
      <c r="O60" s="7">
        <v>1.0</v>
      </c>
      <c r="P60" s="11">
        <v>0.0</v>
      </c>
      <c r="Q60" s="10">
        <v>2.0</v>
      </c>
      <c r="R60" s="7">
        <v>11.0</v>
      </c>
      <c r="S60" s="7">
        <v>0.0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Josh Downs</v>
      </c>
      <c r="B61" s="7" t="str">
        <f>IFERROR(__xludf.DUMMYFUNCTION("INDEX(IFNA(REGEXEXTRACT(D61, ""([^ ]+)$"")))"),"IND")</f>
        <v>IND</v>
      </c>
      <c r="C61" s="7">
        <f>Pts_PA*G61+Pts_PC*H61+Pts_PY*I61+Pts_PTD*J61+Pts_PI*K61+Pts_P2*L61+Pts_RA*M61+Pts_RY*N61+Pts_RTD*O61+Pts_R2*P61+Pts_Res*Q61+Pts_ReY*R61+Pts_ReTD*S61+Pts_Re2*T61+Pts_FL*U61+Pts_FTD*V61</f>
        <v>16</v>
      </c>
      <c r="D61" s="7" t="s">
        <v>435</v>
      </c>
      <c r="E61" s="10" t="s">
        <v>345</v>
      </c>
      <c r="F61" s="9">
        <v>12.0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1.0</v>
      </c>
      <c r="N61" s="7">
        <v>-1.0</v>
      </c>
      <c r="O61" s="7">
        <v>0.0</v>
      </c>
      <c r="P61" s="11">
        <v>0.0</v>
      </c>
      <c r="Q61" s="10">
        <v>7.0</v>
      </c>
      <c r="R61" s="7">
        <v>66.0</v>
      </c>
      <c r="S61" s="7">
        <v>1.0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Alvin Kamara</v>
      </c>
      <c r="B62" s="7" t="str">
        <f>IFERROR(__xludf.DUMMYFUNCTION("INDEX(IFNA(REGEXEXTRACT(D62, ""([^ ]+)$"")))"),"NO")</f>
        <v>NO</v>
      </c>
      <c r="C62" s="7">
        <f>Pts_PA*G62+Pts_PC*H62+Pts_PY*I62+Pts_PTD*J62+Pts_PI*K62+Pts_P2*L62+Pts_RA*M62+Pts_RY*N62+Pts_RTD*O62+Pts_R2*P62+Pts_Res*Q62+Pts_ReY*R62+Pts_ReTD*S62+Pts_Re2*T62+Pts_FL*U62+Pts_FTD*V62</f>
        <v>14.9</v>
      </c>
      <c r="D62" s="7" t="s">
        <v>67</v>
      </c>
      <c r="E62" s="10" t="s">
        <v>358</v>
      </c>
      <c r="F62" s="9">
        <v>12.0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13.0</v>
      </c>
      <c r="N62" s="7">
        <v>40.0</v>
      </c>
      <c r="O62" s="7">
        <v>1.0</v>
      </c>
      <c r="P62" s="11">
        <v>0.0</v>
      </c>
      <c r="Q62" s="10">
        <v>5.0</v>
      </c>
      <c r="R62" s="7">
        <v>24.0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Tyler Lockett</v>
      </c>
      <c r="B63" s="7" t="str">
        <f>IFERROR(__xludf.DUMMYFUNCTION("INDEX(IFNA(REGEXEXTRACT(D63, ""([^ ]+)$"")))"),"SEA")</f>
        <v>SEA</v>
      </c>
      <c r="C63" s="7">
        <f>Pts_PA*G63+Pts_PC*H63+Pts_PY*I63+Pts_PTD*J63+Pts_PI*K63+Pts_P2*L63+Pts_RA*M63+Pts_RY*N63+Pts_RTD*O63+Pts_R2*P63+Pts_Res*Q63+Pts_ReY*R63+Pts_ReTD*S63+Pts_Re2*T63+Pts_FL*U63+Pts_FTD*V63</f>
        <v>14.5</v>
      </c>
      <c r="D63" s="7" t="s">
        <v>145</v>
      </c>
      <c r="E63" s="10" t="s">
        <v>340</v>
      </c>
      <c r="F63" s="9">
        <v>12.0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0.0</v>
      </c>
      <c r="N63" s="7">
        <v>0.0</v>
      </c>
      <c r="O63" s="7">
        <v>0.0</v>
      </c>
      <c r="P63" s="11">
        <v>0.0</v>
      </c>
      <c r="Q63" s="10">
        <v>4.0</v>
      </c>
      <c r="R63" s="7">
        <v>65.0</v>
      </c>
      <c r="S63" s="7">
        <v>1.0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Alexander Mattison</v>
      </c>
      <c r="B64" s="7" t="str">
        <f>IFERROR(__xludf.DUMMYFUNCTION("INDEX(IFNA(REGEXEXTRACT(D64, ""([^ ]+)$"")))"),"LV")</f>
        <v>LV</v>
      </c>
      <c r="C64" s="7">
        <f>Pts_PA*G64+Pts_PC*H64+Pts_PY*I64+Pts_PTD*J64+Pts_PI*K64+Pts_P2*L64+Pts_RA*M64+Pts_RY*N64+Pts_RTD*O64+Pts_R2*P64+Pts_Res*Q64+Pts_ReY*R64+Pts_ReTD*S64+Pts_Re2*T64+Pts_FL*U64+Pts_FTD*V64</f>
        <v>15</v>
      </c>
      <c r="D64" s="7" t="s">
        <v>99</v>
      </c>
      <c r="E64" s="10" t="s">
        <v>116</v>
      </c>
      <c r="F64" s="9">
        <v>12.0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14.0</v>
      </c>
      <c r="N64" s="7">
        <v>33.0</v>
      </c>
      <c r="O64" s="7">
        <v>1.0</v>
      </c>
      <c r="P64" s="11">
        <v>0.0</v>
      </c>
      <c r="Q64" s="10">
        <v>5.0</v>
      </c>
      <c r="R64" s="7">
        <v>32.0</v>
      </c>
      <c r="S64" s="7">
        <v>0.0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DeVonta Smith</v>
      </c>
      <c r="B65" s="7" t="str">
        <f>IFERROR(__xludf.DUMMYFUNCTION("INDEX(IFNA(REGEXEXTRACT(D65, ""([^ ]+)$"")))"),"PHI")</f>
        <v>PHI</v>
      </c>
      <c r="C65" s="7">
        <f>Pts_PA*G65+Pts_PC*H65+Pts_PY*I65+Pts_PTD*J65+Pts_PI*K65+Pts_P2*L65+Pts_RA*M65+Pts_RY*N65+Pts_RTD*O65+Pts_R2*P65+Pts_Res*Q65+Pts_ReY*R65+Pts_ReTD*S65+Pts_Re2*T65+Pts_FL*U65+Pts_FTD*V65</f>
        <v>13.9</v>
      </c>
      <c r="D65" s="7" t="s">
        <v>138</v>
      </c>
      <c r="E65" s="10" t="s">
        <v>357</v>
      </c>
      <c r="F65" s="9">
        <v>12.0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0.0</v>
      </c>
      <c r="N65" s="7">
        <v>0.0</v>
      </c>
      <c r="O65" s="7">
        <v>0.0</v>
      </c>
      <c r="P65" s="11">
        <v>0.0</v>
      </c>
      <c r="Q65" s="10">
        <v>3.0</v>
      </c>
      <c r="R65" s="7">
        <v>64.0</v>
      </c>
      <c r="S65" s="7">
        <v>1.0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Kenneth Walker</v>
      </c>
      <c r="B66" s="7" t="str">
        <f>IFERROR(__xludf.DUMMYFUNCTION("INDEX(IFNA(REGEXEXTRACT(D66, ""([^ ]+)$"")))"),"SEA")</f>
        <v>SEA</v>
      </c>
      <c r="C66" s="7">
        <f>Pts_PA*G66+Pts_PC*H66+Pts_PY*I66+Pts_PTD*J66+Pts_PI*K66+Pts_P2*L66+Pts_RA*M66+Pts_RY*N66+Pts_RTD*O66+Pts_R2*P66+Pts_Res*Q66+Pts_ReY*R66+Pts_ReTD*S66+Pts_Re2*T66+Pts_FL*U66+Pts_FTD*V66</f>
        <v>16.9</v>
      </c>
      <c r="D66" s="7" t="s">
        <v>70</v>
      </c>
      <c r="E66" s="10" t="s">
        <v>340</v>
      </c>
      <c r="F66" s="9">
        <v>12.0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14.0</v>
      </c>
      <c r="N66" s="7">
        <v>32.0</v>
      </c>
      <c r="O66" s="7">
        <v>1.0</v>
      </c>
      <c r="P66" s="11">
        <v>0.0</v>
      </c>
      <c r="Q66" s="10">
        <v>8.0</v>
      </c>
      <c r="R66" s="7">
        <v>37.0</v>
      </c>
      <c r="S66" s="7">
        <v>0.0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Christian Watson</v>
      </c>
      <c r="B67" s="7" t="str">
        <f>IFERROR(__xludf.DUMMYFUNCTION("INDEX(IFNA(REGEXEXTRACT(D67, ""([^ ]+)$"")))"),"GB")</f>
        <v>GB</v>
      </c>
      <c r="C67" s="7">
        <f>Pts_PA*G67+Pts_PC*H67+Pts_PY*I67+Pts_PTD*J67+Pts_PI*K67+Pts_P2*L67+Pts_RA*M67+Pts_RY*N67+Pts_RTD*O67+Pts_R2*P67+Pts_Res*Q67+Pts_ReY*R67+Pts_ReTD*S67+Pts_Re2*T67+Pts_FL*U67+Pts_FTD*V67</f>
        <v>14.3</v>
      </c>
      <c r="D67" s="7" t="s">
        <v>148</v>
      </c>
      <c r="E67" s="10" t="s">
        <v>21</v>
      </c>
      <c r="F67" s="9">
        <v>12.0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3.0</v>
      </c>
      <c r="R67" s="7">
        <v>68.0</v>
      </c>
      <c r="S67" s="7">
        <v>1.0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Kayshon Boutte</v>
      </c>
      <c r="B68" s="7" t="str">
        <f>IFERROR(__xludf.DUMMYFUNCTION("INDEX(IFNA(REGEXEXTRACT(D68, ""([^ ]+)$"")))"),"NE")</f>
        <v>NE</v>
      </c>
      <c r="C68" s="7">
        <f>Pts_PA*G68+Pts_PC*H68+Pts_PY*I68+Pts_PTD*J68+Pts_PI*K68+Pts_P2*L68+Pts_RA*M68+Pts_RY*N68+Pts_RTD*O68+Pts_R2*P68+Pts_Res*Q68+Pts_ReY*R68+Pts_ReTD*S68+Pts_Re2*T68+Pts_FL*U68+Pts_FTD*V68</f>
        <v>13.4</v>
      </c>
      <c r="D68" s="7" t="s">
        <v>448</v>
      </c>
      <c r="E68" s="10" t="s">
        <v>25</v>
      </c>
      <c r="F68" s="9">
        <v>11.0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0.0</v>
      </c>
      <c r="N68" s="7">
        <v>0.0</v>
      </c>
      <c r="O68" s="7">
        <v>0.0</v>
      </c>
      <c r="P68" s="11">
        <v>0.0</v>
      </c>
      <c r="Q68" s="10">
        <v>3.0</v>
      </c>
      <c r="R68" s="7">
        <v>59.0</v>
      </c>
      <c r="S68" s="7">
        <v>1.0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Nathaniel Dell</v>
      </c>
      <c r="B69" s="7" t="str">
        <f>IFERROR(__xludf.DUMMYFUNCTION("INDEX(IFNA(REGEXEXTRACT(D69, ""([^ ]+)$"")))"),"HOU")</f>
        <v>HOU</v>
      </c>
      <c r="C69" s="7">
        <f>Pts_PA*G69+Pts_PC*H69+Pts_PY*I69+Pts_PTD*J69+Pts_PI*K69+Pts_P2*L69+Pts_RA*M69+Pts_RY*N69+Pts_RTD*O69+Pts_R2*P69+Pts_Res*Q69+Pts_ReY*R69+Pts_ReTD*S69+Pts_Re2*T69+Pts_FL*U69+Pts_FTD*V69</f>
        <v>15.2</v>
      </c>
      <c r="D69" s="7" t="s">
        <v>164</v>
      </c>
      <c r="E69" s="10" t="s">
        <v>346</v>
      </c>
      <c r="F69" s="9">
        <v>11.0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0.0</v>
      </c>
      <c r="N69" s="7">
        <v>0.0</v>
      </c>
      <c r="O69" s="7">
        <v>0.0</v>
      </c>
      <c r="P69" s="11">
        <v>0.0</v>
      </c>
      <c r="Q69" s="10">
        <v>7.0</v>
      </c>
      <c r="R69" s="7">
        <v>57.0</v>
      </c>
      <c r="S69" s="7">
        <v>1.0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Daniel Jones</v>
      </c>
      <c r="B70" s="7" t="str">
        <f>IFERROR(__xludf.DUMMYFUNCTION("INDEX(IFNA(REGEXEXTRACT(D70, ""([^ ]+)$"")))"),"MIN")</f>
        <v>MIN</v>
      </c>
      <c r="C70" s="7">
        <f>Pts_PA*G70+Pts_PC*H70+Pts_PY*I70+Pts_PTD*J70+Pts_PI*K70+Pts_P2*L70+Pts_RA*M70+Pts_RY*N70+Pts_RTD*O70+Pts_R2*P70+Pts_Res*Q70+Pts_ReY*R70+Pts_ReTD*S70+Pts_Re2*T70+Pts_FL*U70+Pts_FTD*V70</f>
        <v>11.8</v>
      </c>
      <c r="D70" s="7" t="s">
        <v>173</v>
      </c>
      <c r="E70" s="10" t="s">
        <v>53</v>
      </c>
      <c r="F70" s="9">
        <v>11.0</v>
      </c>
      <c r="G70" s="10">
        <v>41.0</v>
      </c>
      <c r="H70" s="7">
        <v>22.0</v>
      </c>
      <c r="I70" s="7">
        <v>205.0</v>
      </c>
      <c r="J70" s="7">
        <v>0.0</v>
      </c>
      <c r="K70" s="7">
        <v>1.0</v>
      </c>
      <c r="L70" s="11">
        <v>0.0</v>
      </c>
      <c r="M70" s="10">
        <v>11.0</v>
      </c>
      <c r="N70" s="7">
        <v>56.0</v>
      </c>
      <c r="O70" s="7">
        <v>0.0</v>
      </c>
      <c r="P70" s="11">
        <v>0.0</v>
      </c>
      <c r="Q70" s="10">
        <v>0.0</v>
      </c>
      <c r="R70" s="7">
        <v>0.0</v>
      </c>
      <c r="S70" s="7">
        <v>0.0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Sam LaPorta</v>
      </c>
      <c r="B71" s="7" t="str">
        <f>IFERROR(__xludf.DUMMYFUNCTION("INDEX(IFNA(REGEXEXTRACT(D71, ""([^ ]+)$"")))"),"DET")</f>
        <v>DET</v>
      </c>
      <c r="C71" s="7">
        <f>Pts_PA*G71+Pts_PC*H71+Pts_PY*I71+Pts_PTD*J71+Pts_PI*K71+Pts_P2*L71+Pts_RA*M71+Pts_RY*N71+Pts_RTD*O71+Pts_R2*P71+Pts_Res*Q71+Pts_ReY*R71+Pts_ReTD*S71+Pts_Re2*T71+Pts_FL*U71+Pts_FTD*V71</f>
        <v>11.7</v>
      </c>
      <c r="D71" s="7" t="s">
        <v>176</v>
      </c>
      <c r="E71" s="10" t="s">
        <v>338</v>
      </c>
      <c r="F71" s="9">
        <v>11.0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0.0</v>
      </c>
      <c r="N71" s="7">
        <v>0.0</v>
      </c>
      <c r="O71" s="7">
        <v>0.0</v>
      </c>
      <c r="P71" s="11">
        <v>0.0</v>
      </c>
      <c r="Q71" s="10">
        <v>1.0</v>
      </c>
      <c r="R71" s="7">
        <v>52.0</v>
      </c>
      <c r="S71" s="7">
        <v>1.0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Courtland Sutton</v>
      </c>
      <c r="B72" s="7" t="str">
        <f>IFERROR(__xludf.DUMMYFUNCTION("INDEX(IFNA(REGEXEXTRACT(D72, ""([^ ]+)$"")))"),"DEN")</f>
        <v>DEN</v>
      </c>
      <c r="C72" s="7">
        <f>Pts_PA*G72+Pts_PC*H72+Pts_PY*I72+Pts_PTD*J72+Pts_PI*K72+Pts_P2*L72+Pts_RA*M72+Pts_RY*N72+Pts_RTD*O72+Pts_R2*P72+Pts_Res*Q72+Pts_ReY*R72+Pts_ReTD*S72+Pts_Re2*T72+Pts_FL*U72+Pts_FTD*V72</f>
        <v>13.3</v>
      </c>
      <c r="D72" s="7" t="s">
        <v>203</v>
      </c>
      <c r="E72" s="10" t="s">
        <v>361</v>
      </c>
      <c r="F72" s="9">
        <v>11.0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0.0</v>
      </c>
      <c r="N72" s="7">
        <v>0.0</v>
      </c>
      <c r="O72" s="7">
        <v>0.0</v>
      </c>
      <c r="P72" s="11">
        <v>0.0</v>
      </c>
      <c r="Q72" s="10">
        <v>4.0</v>
      </c>
      <c r="R72" s="7">
        <v>53.0</v>
      </c>
      <c r="S72" s="7">
        <v>1.0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Kimani Vidal</v>
      </c>
      <c r="B73" s="7" t="str">
        <f>IFERROR(__xludf.DUMMYFUNCTION("INDEX(IFNA(REGEXEXTRACT(D73, ""([^ ]+)$"")))"),"LAC")</f>
        <v>LAC</v>
      </c>
      <c r="C73" s="7">
        <f>Pts_PA*G73+Pts_PC*H73+Pts_PY*I73+Pts_PTD*J73+Pts_PI*K73+Pts_P2*L73+Pts_RA*M73+Pts_RY*N73+Pts_RTD*O73+Pts_R2*P73+Pts_Res*Q73+Pts_ReY*R73+Pts_ReTD*S73+Pts_Re2*T73+Pts_FL*U73+Pts_FTD*V73</f>
        <v>12.1</v>
      </c>
      <c r="D73" s="7" t="s">
        <v>502</v>
      </c>
      <c r="E73" s="10" t="s">
        <v>356</v>
      </c>
      <c r="F73" s="9">
        <v>11.0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4.0</v>
      </c>
      <c r="N73" s="7">
        <v>11.0</v>
      </c>
      <c r="O73" s="7">
        <v>0.0</v>
      </c>
      <c r="P73" s="11">
        <v>0.0</v>
      </c>
      <c r="Q73" s="10">
        <v>2.0</v>
      </c>
      <c r="R73" s="7">
        <v>40.0</v>
      </c>
      <c r="S73" s="7">
        <v>1.0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Hunter Henry</v>
      </c>
      <c r="B74" s="7" t="str">
        <f>IFERROR(__xludf.DUMMYFUNCTION("INDEX(IFNA(REGEXEXTRACT(D74, ""([^ ]+)$"")))"),"NE")</f>
        <v>NE</v>
      </c>
      <c r="C74" s="7">
        <f>Pts_PA*G74+Pts_PC*H74+Pts_PY*I74+Pts_PTD*J74+Pts_PI*K74+Pts_P2*L74+Pts_RA*M74+Pts_RY*N74+Pts_RTD*O74+Pts_R2*P74+Pts_Res*Q74+Pts_ReY*R74+Pts_ReTD*S74+Pts_Re2*T74+Pts_FL*U74+Pts_FTD*V74</f>
        <v>11.6</v>
      </c>
      <c r="D74" s="7" t="s">
        <v>244</v>
      </c>
      <c r="E74" s="10" t="s">
        <v>25</v>
      </c>
      <c r="F74" s="9">
        <v>10.0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0.0</v>
      </c>
      <c r="N74" s="7">
        <v>0.0</v>
      </c>
      <c r="O74" s="7">
        <v>0.0</v>
      </c>
      <c r="P74" s="11">
        <v>0.0</v>
      </c>
      <c r="Q74" s="10">
        <v>3.0</v>
      </c>
      <c r="R74" s="7">
        <v>41.0</v>
      </c>
      <c r="S74" s="7">
        <v>1.0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Chuba Hubbard</v>
      </c>
      <c r="B75" s="7" t="str">
        <f>IFERROR(__xludf.DUMMYFUNCTION("INDEX(IFNA(REGEXEXTRACT(D75, ""([^ ]+)$"")))"),"CAR")</f>
        <v>CAR</v>
      </c>
      <c r="C75" s="7">
        <f>Pts_PA*G75+Pts_PC*H75+Pts_PY*I75+Pts_PTD*J75+Pts_PI*K75+Pts_P2*L75+Pts_RA*M75+Pts_RY*N75+Pts_RTD*O75+Pts_R2*P75+Pts_Res*Q75+Pts_ReY*R75+Pts_ReTD*S75+Pts_Re2*T75+Pts_FL*U75+Pts_FTD*V75</f>
        <v>12.8</v>
      </c>
      <c r="D75" s="7" t="s">
        <v>247</v>
      </c>
      <c r="E75" s="10" t="s">
        <v>339</v>
      </c>
      <c r="F75" s="9">
        <v>10.0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18.0</v>
      </c>
      <c r="N75" s="7">
        <v>92.0</v>
      </c>
      <c r="O75" s="7">
        <v>0.0</v>
      </c>
      <c r="P75" s="11">
        <v>0.0</v>
      </c>
      <c r="Q75" s="10">
        <v>5.0</v>
      </c>
      <c r="R75" s="7">
        <v>11.0</v>
      </c>
      <c r="S75" s="7">
        <v>0.0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Jerrod Means</v>
      </c>
      <c r="B76" s="7" t="str">
        <f>IFERROR(__xludf.DUMMYFUNCTION("INDEX(IFNA(REGEXEXTRACT(D76, ""([^ ]+)$"")))"),"NO")</f>
        <v>NO</v>
      </c>
      <c r="C76" s="7">
        <f>Pts_PA*G76+Pts_PC*H76+Pts_PY*I76+Pts_PTD*J76+Pts_PI*K76+Pts_P2*L76+Pts_RA*M76+Pts_RY*N76+Pts_RTD*O76+Pts_R2*P76+Pts_Res*Q76+Pts_ReY*R76+Pts_ReTD*S76+Pts_Re2*T76+Pts_FL*U76+Pts_FTD*V76</f>
        <v>13</v>
      </c>
      <c r="D76" s="7" t="s">
        <v>503</v>
      </c>
      <c r="E76" s="10" t="s">
        <v>358</v>
      </c>
      <c r="F76" s="9">
        <v>10.0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0.0</v>
      </c>
      <c r="N76" s="7">
        <v>0.0</v>
      </c>
      <c r="O76" s="7">
        <v>0.0</v>
      </c>
      <c r="P76" s="11">
        <v>0.0</v>
      </c>
      <c r="Q76" s="10">
        <v>5.0</v>
      </c>
      <c r="R76" s="7">
        <v>45.0</v>
      </c>
      <c r="S76" s="7">
        <v>1.0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Evan Engram</v>
      </c>
      <c r="B77" s="7" t="str">
        <f>IFERROR(__xludf.DUMMYFUNCTION("INDEX(IFNA(REGEXEXTRACT(D77, ""([^ ]+)$"")))"),"JAX")</f>
        <v>JAX</v>
      </c>
      <c r="C77" s="7">
        <f>Pts_PA*G77+Pts_PC*H77+Pts_PY*I77+Pts_PTD*J77+Pts_PI*K77+Pts_P2*L77+Pts_RA*M77+Pts_RY*N77+Pts_RTD*O77+Pts_R2*P77+Pts_Res*Q77+Pts_ReY*R77+Pts_ReTD*S77+Pts_Re2*T77+Pts_FL*U77+Pts_FTD*V77</f>
        <v>13.2</v>
      </c>
      <c r="D77" s="7" t="s">
        <v>293</v>
      </c>
      <c r="E77" s="10" t="s">
        <v>76</v>
      </c>
      <c r="F77" s="9">
        <v>9.0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0.0</v>
      </c>
      <c r="N77" s="7">
        <v>0.0</v>
      </c>
      <c r="O77" s="7">
        <v>0.0</v>
      </c>
      <c r="P77" s="11">
        <v>0.0</v>
      </c>
      <c r="Q77" s="10">
        <v>10.0</v>
      </c>
      <c r="R77" s="7">
        <v>102.0</v>
      </c>
      <c r="S77" s="7">
        <v>0.0</v>
      </c>
      <c r="T77" s="11">
        <v>0.0</v>
      </c>
      <c r="U77" s="10">
        <v>1.0</v>
      </c>
      <c r="V77" s="11">
        <v>0.0</v>
      </c>
    </row>
    <row r="78">
      <c r="A78" s="7" t="str">
        <f t="shared" si="1"/>
        <v>Troy Franklin</v>
      </c>
      <c r="B78" s="7" t="str">
        <f>IFERROR(__xludf.DUMMYFUNCTION("INDEX(IFNA(REGEXEXTRACT(D78, ""([^ ]+)$"")))"),"DEN")</f>
        <v>DEN</v>
      </c>
      <c r="C78" s="7">
        <f>Pts_PA*G78+Pts_PC*H78+Pts_PY*I78+Pts_PTD*J78+Pts_PI*K78+Pts_P2*L78+Pts_RA*M78+Pts_RY*N78+Pts_RTD*O78+Pts_R2*P78+Pts_Res*Q78+Pts_ReY*R78+Pts_ReTD*S78+Pts_Re2*T78+Pts_FL*U78+Pts_FTD*V78</f>
        <v>10.6</v>
      </c>
      <c r="D78" s="7" t="s">
        <v>440</v>
      </c>
      <c r="E78" s="10" t="s">
        <v>361</v>
      </c>
      <c r="F78" s="9">
        <v>9.0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1.0</v>
      </c>
      <c r="N78" s="7">
        <v>5.0</v>
      </c>
      <c r="O78" s="7">
        <v>0.0</v>
      </c>
      <c r="P78" s="11">
        <v>0.0</v>
      </c>
      <c r="Q78" s="10">
        <v>2.0</v>
      </c>
      <c r="R78" s="7">
        <v>31.0</v>
      </c>
      <c r="S78" s="7">
        <v>1.0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Isaac Guerendo</v>
      </c>
      <c r="B79" s="7" t="str">
        <f>IFERROR(__xludf.DUMMYFUNCTION("INDEX(IFNA(REGEXEXTRACT(D79, ""([^ ]+)$"")))"),"SF")</f>
        <v>SF</v>
      </c>
      <c r="C79" s="7">
        <f>Pts_PA*G79+Pts_PC*H79+Pts_PY*I79+Pts_PTD*J79+Pts_PI*K79+Pts_P2*L79+Pts_RA*M79+Pts_RY*N79+Pts_RTD*O79+Pts_R2*P79+Pts_Res*Q79+Pts_ReY*R79+Pts_ReTD*S79+Pts_Re2*T79+Pts_FL*U79+Pts_FTD*V79</f>
        <v>9.9</v>
      </c>
      <c r="D79" s="7" t="s">
        <v>406</v>
      </c>
      <c r="E79" s="10" t="s">
        <v>112</v>
      </c>
      <c r="F79" s="9">
        <v>9.0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10.0</v>
      </c>
      <c r="N79" s="7">
        <v>99.0</v>
      </c>
      <c r="O79" s="7">
        <v>0.0</v>
      </c>
      <c r="P79" s="11">
        <v>0.0</v>
      </c>
      <c r="Q79" s="10">
        <v>0.0</v>
      </c>
      <c r="R79" s="7">
        <v>0.0</v>
      </c>
      <c r="S79" s="7">
        <v>0.0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Trey McBride</v>
      </c>
      <c r="B80" s="7" t="str">
        <f>IFERROR(__xludf.DUMMYFUNCTION("INDEX(IFNA(REGEXEXTRACT(D80, ""([^ ]+)$"")))"),"ARI")</f>
        <v>ARI</v>
      </c>
      <c r="C80" s="7">
        <f>Pts_PA*G80+Pts_PC*H80+Pts_PY*I80+Pts_PTD*J80+Pts_PI*K80+Pts_P2*L80+Pts_RA*M80+Pts_RY*N80+Pts_RTD*O80+Pts_R2*P80+Pts_Res*Q80+Pts_ReY*R80+Pts_ReTD*S80+Pts_Re2*T80+Pts_FL*U80+Pts_FTD*V80</f>
        <v>13.6</v>
      </c>
      <c r="D80" s="7" t="s">
        <v>197</v>
      </c>
      <c r="E80" s="10" t="s">
        <v>355</v>
      </c>
      <c r="F80" s="9">
        <v>9.0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0.0</v>
      </c>
      <c r="N80" s="7">
        <v>0.0</v>
      </c>
      <c r="O80" s="7">
        <v>0.0</v>
      </c>
      <c r="P80" s="11">
        <v>0.0</v>
      </c>
      <c r="Q80" s="10">
        <v>8.0</v>
      </c>
      <c r="R80" s="7">
        <v>96.0</v>
      </c>
      <c r="S80" s="7">
        <v>0.0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Michael Pittman</v>
      </c>
      <c r="B81" s="7" t="str">
        <f>IFERROR(__xludf.DUMMYFUNCTION("INDEX(IFNA(REGEXEXTRACT(D81, ""([^ ]+)$"")))"),"IND")</f>
        <v>IND</v>
      </c>
      <c r="C81" s="7">
        <f>Pts_PA*G81+Pts_PC*H81+Pts_PY*I81+Pts_PTD*J81+Pts_PI*K81+Pts_P2*L81+Pts_RA*M81+Pts_RY*N81+Pts_RTD*O81+Pts_R2*P81+Pts_Res*Q81+Pts_ReY*R81+Pts_ReTD*S81+Pts_Re2*T81+Pts_FL*U81+Pts_FTD*V81</f>
        <v>11</v>
      </c>
      <c r="D81" s="7" t="s">
        <v>200</v>
      </c>
      <c r="E81" s="10" t="s">
        <v>345</v>
      </c>
      <c r="F81" s="9">
        <v>9.0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3.0</v>
      </c>
      <c r="R81" s="7">
        <v>35.0</v>
      </c>
      <c r="S81" s="7">
        <v>1.0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Amon-Ra St. Brown</v>
      </c>
      <c r="B82" s="7" t="str">
        <f>IFERROR(__xludf.DUMMYFUNCTION("INDEX(IFNA(REGEXEXTRACT(D82, ""([^ ]+)$"")))"),"DET")</f>
        <v>DET</v>
      </c>
      <c r="C82" s="7">
        <f>Pts_PA*G82+Pts_PC*H82+Pts_PY*I82+Pts_PTD*J82+Pts_PI*K82+Pts_P2*L82+Pts_RA*M82+Pts_RY*N82+Pts_RTD*O82+Pts_R2*P82+Pts_Res*Q82+Pts_ReY*R82+Pts_ReTD*S82+Pts_Re2*T82+Pts_FL*U82+Pts_FTD*V82</f>
        <v>11.7</v>
      </c>
      <c r="D82" s="7" t="s">
        <v>273</v>
      </c>
      <c r="E82" s="10" t="s">
        <v>338</v>
      </c>
      <c r="F82" s="9">
        <v>9.0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0.0</v>
      </c>
      <c r="N82" s="7">
        <v>0.0</v>
      </c>
      <c r="O82" s="7">
        <v>0.0</v>
      </c>
      <c r="P82" s="11">
        <v>0.0</v>
      </c>
      <c r="Q82" s="10">
        <v>4.0</v>
      </c>
      <c r="R82" s="7">
        <v>37.0</v>
      </c>
      <c r="S82" s="7">
        <v>1.0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Jahmyr Gibbs</v>
      </c>
      <c r="B83" s="7" t="str">
        <f>IFERROR(__xludf.DUMMYFUNCTION("INDEX(IFNA(REGEXEXTRACT(D83, ""([^ ]+)$"")))"),"DET")</f>
        <v>DET</v>
      </c>
      <c r="C83" s="7">
        <f>Pts_PA*G83+Pts_PC*H83+Pts_PY*I83+Pts_PTD*J83+Pts_PI*K83+Pts_P2*L83+Pts_RA*M83+Pts_RY*N83+Pts_RTD*O83+Pts_R2*P83+Pts_Res*Q83+Pts_ReY*R83+Pts_ReTD*S83+Pts_Re2*T83+Pts_FL*U83+Pts_FTD*V83</f>
        <v>10.6</v>
      </c>
      <c r="D83" s="7" t="s">
        <v>79</v>
      </c>
      <c r="E83" s="10" t="s">
        <v>338</v>
      </c>
      <c r="F83" s="9">
        <v>8.0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12.0</v>
      </c>
      <c r="N83" s="7">
        <v>63.0</v>
      </c>
      <c r="O83" s="7">
        <v>0.0</v>
      </c>
      <c r="P83" s="11">
        <v>0.0</v>
      </c>
      <c r="Q83" s="10">
        <v>3.0</v>
      </c>
      <c r="R83" s="7">
        <v>28.0</v>
      </c>
      <c r="S83" s="7">
        <v>0.0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Josh Jacobs</v>
      </c>
      <c r="B84" s="7" t="str">
        <f>IFERROR(__xludf.DUMMYFUNCTION("INDEX(IFNA(REGEXEXTRACT(D84, ""([^ ]+)$"")))"),"GB")</f>
        <v>GB</v>
      </c>
      <c r="C84" s="7">
        <f>Pts_PA*G84+Pts_PC*H84+Pts_PY*I84+Pts_PTD*J84+Pts_PI*K84+Pts_P2*L84+Pts_RA*M84+Pts_RY*N84+Pts_RTD*O84+Pts_R2*P84+Pts_Res*Q84+Pts_ReY*R84+Pts_ReTD*S84+Pts_Re2*T84+Pts_FL*U84+Pts_FTD*V84</f>
        <v>10.5</v>
      </c>
      <c r="D84" s="7" t="s">
        <v>109</v>
      </c>
      <c r="E84" s="10" t="s">
        <v>21</v>
      </c>
      <c r="F84" s="9">
        <v>8.0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18.0</v>
      </c>
      <c r="N84" s="7">
        <v>62.0</v>
      </c>
      <c r="O84" s="7">
        <v>0.0</v>
      </c>
      <c r="P84" s="11">
        <v>0.0</v>
      </c>
      <c r="Q84" s="10">
        <v>3.0</v>
      </c>
      <c r="R84" s="7">
        <v>28.0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CeeDee Lamb</v>
      </c>
      <c r="B85" s="7" t="str">
        <f>IFERROR(__xludf.DUMMYFUNCTION("INDEX(IFNA(REGEXEXTRACT(D85, ""([^ ]+)$"")))"),"DAL")</f>
        <v>DAL</v>
      </c>
      <c r="C85" s="7">
        <f>Pts_PA*G85+Pts_PC*H85+Pts_PY*I85+Pts_PTD*J85+Pts_PI*K85+Pts_P2*L85+Pts_RA*M85+Pts_RY*N85+Pts_RTD*O85+Pts_R2*P85+Pts_Res*Q85+Pts_ReY*R85+Pts_ReTD*S85+Pts_Re2*T85+Pts_FL*U85+Pts_FTD*V85</f>
        <v>12.6</v>
      </c>
      <c r="D85" s="7" t="s">
        <v>134</v>
      </c>
      <c r="E85" s="10" t="s">
        <v>422</v>
      </c>
      <c r="F85" s="9">
        <v>8.0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1.0</v>
      </c>
      <c r="N85" s="7">
        <v>2.0</v>
      </c>
      <c r="O85" s="7">
        <v>0.0</v>
      </c>
      <c r="P85" s="11">
        <v>0.0</v>
      </c>
      <c r="Q85" s="10">
        <v>7.0</v>
      </c>
      <c r="R85" s="7">
        <v>89.0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Xavier Legette</v>
      </c>
      <c r="B86" s="7" t="str">
        <f>IFERROR(__xludf.DUMMYFUNCTION("INDEX(IFNA(REGEXEXTRACT(D86, ""([^ ]+)$"")))"),"CAR")</f>
        <v>CAR</v>
      </c>
      <c r="C86" s="7">
        <f>Pts_PA*G86+Pts_PC*H86+Pts_PY*I86+Pts_PTD*J86+Pts_PI*K86+Pts_P2*L86+Pts_RA*M86+Pts_RY*N86+Pts_RTD*O86+Pts_R2*P86+Pts_Res*Q86+Pts_ReY*R86+Pts_ReTD*S86+Pts_Re2*T86+Pts_FL*U86+Pts_FTD*V86</f>
        <v>9.8</v>
      </c>
      <c r="D86" s="7" t="s">
        <v>196</v>
      </c>
      <c r="E86" s="10" t="s">
        <v>339</v>
      </c>
      <c r="F86" s="9">
        <v>8.0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0.0</v>
      </c>
      <c r="N86" s="7">
        <v>0.0</v>
      </c>
      <c r="O86" s="7">
        <v>0.0</v>
      </c>
      <c r="P86" s="11">
        <v>0.0</v>
      </c>
      <c r="Q86" s="10">
        <v>3.0</v>
      </c>
      <c r="R86" s="7">
        <v>23.0</v>
      </c>
      <c r="S86" s="7">
        <v>1.0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Will Levis</v>
      </c>
      <c r="B87" s="7" t="str">
        <f>IFERROR(__xludf.DUMMYFUNCTION("INDEX(IFNA(REGEXEXTRACT(D87, ""([^ ]+)$"")))"),"TEN")</f>
        <v>TEN</v>
      </c>
      <c r="C87" s="7">
        <f>Pts_PA*G87+Pts_PC*H87+Pts_PY*I87+Pts_PTD*J87+Pts_PI*K87+Pts_P2*L87+Pts_RA*M87+Pts_RY*N87+Pts_RTD*O87+Pts_R2*P87+Pts_Res*Q87+Pts_ReY*R87+Pts_ReTD*S87+Pts_Re2*T87+Pts_FL*U87+Pts_FTD*V87</f>
        <v>7.3</v>
      </c>
      <c r="D87" s="7" t="s">
        <v>125</v>
      </c>
      <c r="E87" s="10" t="s">
        <v>352</v>
      </c>
      <c r="F87" s="9">
        <v>8.0</v>
      </c>
      <c r="G87" s="10">
        <v>27.0</v>
      </c>
      <c r="H87" s="7">
        <v>16.0</v>
      </c>
      <c r="I87" s="7">
        <v>95.0</v>
      </c>
      <c r="J87" s="7">
        <v>1.0</v>
      </c>
      <c r="K87" s="7">
        <v>1.0</v>
      </c>
      <c r="L87" s="11">
        <v>0.0</v>
      </c>
      <c r="M87" s="10">
        <v>3.0</v>
      </c>
      <c r="N87" s="7">
        <v>15.0</v>
      </c>
      <c r="O87" s="7">
        <v>0.0</v>
      </c>
      <c r="P87" s="11">
        <v>0.0</v>
      </c>
      <c r="Q87" s="10">
        <v>0.0</v>
      </c>
      <c r="R87" s="7">
        <v>0.0</v>
      </c>
      <c r="S87" s="7">
        <v>0.0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Jayden Reed</v>
      </c>
      <c r="B88" s="7" t="str">
        <f>IFERROR(__xludf.DUMMYFUNCTION("INDEX(IFNA(REGEXEXTRACT(D88, ""([^ ]+)$"")))"),"GB")</f>
        <v>GB</v>
      </c>
      <c r="C88" s="7">
        <f>Pts_PA*G88+Pts_PC*H88+Pts_PY*I88+Pts_PTD*J88+Pts_PI*K88+Pts_P2*L88+Pts_RA*M88+Pts_RY*N88+Pts_RTD*O88+Pts_R2*P88+Pts_Res*Q88+Pts_ReY*R88+Pts_ReTD*S88+Pts_Re2*T88+Pts_FL*U88+Pts_FTD*V88</f>
        <v>11.8</v>
      </c>
      <c r="D88" s="7" t="s">
        <v>26</v>
      </c>
      <c r="E88" s="10" t="s">
        <v>21</v>
      </c>
      <c r="F88" s="9">
        <v>8.0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1.0</v>
      </c>
      <c r="N88" s="7">
        <v>0.0</v>
      </c>
      <c r="O88" s="7">
        <v>0.0</v>
      </c>
      <c r="P88" s="11">
        <v>0.0</v>
      </c>
      <c r="Q88" s="10">
        <v>6.0</v>
      </c>
      <c r="R88" s="7">
        <v>28.0</v>
      </c>
      <c r="S88" s="7">
        <v>1.0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Michael Wilson</v>
      </c>
      <c r="B89" s="7" t="str">
        <f>IFERROR(__xludf.DUMMYFUNCTION("INDEX(IFNA(REGEXEXTRACT(D89, ""([^ ]+)$"")))"),"ARI")</f>
        <v>ARI</v>
      </c>
      <c r="C89" s="7">
        <f>Pts_PA*G89+Pts_PC*H89+Pts_PY*I89+Pts_PTD*J89+Pts_PI*K89+Pts_P2*L89+Pts_RA*M89+Pts_RY*N89+Pts_RTD*O89+Pts_R2*P89+Pts_Res*Q89+Pts_ReY*R89+Pts_ReTD*S89+Pts_Re2*T89+Pts_FL*U89+Pts_FTD*V89</f>
        <v>9.1</v>
      </c>
      <c r="D89" s="7" t="s">
        <v>159</v>
      </c>
      <c r="E89" s="10" t="s">
        <v>355</v>
      </c>
      <c r="F89" s="9">
        <v>8.0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0.0</v>
      </c>
      <c r="N89" s="7">
        <v>0.0</v>
      </c>
      <c r="O89" s="7">
        <v>0.0</v>
      </c>
      <c r="P89" s="11">
        <v>0.0</v>
      </c>
      <c r="Q89" s="10">
        <v>2.0</v>
      </c>
      <c r="R89" s="7">
        <v>21.0</v>
      </c>
      <c r="S89" s="7">
        <v>1.0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Rashod Bateman</v>
      </c>
      <c r="B90" s="7" t="str">
        <f>IFERROR(__xludf.DUMMYFUNCTION("INDEX(IFNA(REGEXEXTRACT(D90, ""([^ ]+)$"")))"),"BAL")</f>
        <v>BAL</v>
      </c>
      <c r="C90" s="7">
        <f>Pts_PA*G90+Pts_PC*H90+Pts_PY*I90+Pts_PTD*J90+Pts_PI*K90+Pts_P2*L90+Pts_RA*M90+Pts_RY*N90+Pts_RTD*O90+Pts_R2*P90+Pts_Res*Q90+Pts_ReY*R90+Pts_ReTD*S90+Pts_Re2*T90+Pts_FL*U90+Pts_FTD*V90</f>
        <v>9.1</v>
      </c>
      <c r="D90" s="7" t="s">
        <v>161</v>
      </c>
      <c r="E90" s="10" t="s">
        <v>19</v>
      </c>
      <c r="F90" s="9">
        <v>7.0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0.0</v>
      </c>
      <c r="N90" s="7">
        <v>0.0</v>
      </c>
      <c r="O90" s="7">
        <v>0.0</v>
      </c>
      <c r="P90" s="11">
        <v>0.0</v>
      </c>
      <c r="Q90" s="10">
        <v>4.0</v>
      </c>
      <c r="R90" s="7">
        <v>71.0</v>
      </c>
      <c r="S90" s="7">
        <v>0.0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Brock Bowers</v>
      </c>
      <c r="B91" s="7" t="str">
        <f>IFERROR(__xludf.DUMMYFUNCTION("INDEX(IFNA(REGEXEXTRACT(D91, ""([^ ]+)$"")))"),"LV")</f>
        <v>LV</v>
      </c>
      <c r="C91" s="7">
        <f>Pts_PA*G91+Pts_PC*H91+Pts_PY*I91+Pts_PTD*J91+Pts_PI*K91+Pts_P2*L91+Pts_RA*M91+Pts_RY*N91+Pts_RTD*O91+Pts_R2*P91+Pts_Res*Q91+Pts_ReY*R91+Pts_ReTD*S91+Pts_Re2*T91+Pts_FL*U91+Pts_FTD*V91</f>
        <v>11.6</v>
      </c>
      <c r="D91" s="7" t="s">
        <v>162</v>
      </c>
      <c r="E91" s="10" t="s">
        <v>116</v>
      </c>
      <c r="F91" s="9">
        <v>7.0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9.0</v>
      </c>
      <c r="R91" s="7">
        <v>71.0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Ja'Marr Chase</v>
      </c>
      <c r="B92" s="7" t="str">
        <f>IFERROR(__xludf.DUMMYFUNCTION("INDEX(IFNA(REGEXEXTRACT(D92, ""([^ ]+)$"")))"),"CIN")</f>
        <v>CIN</v>
      </c>
      <c r="C92" s="7">
        <f>Pts_PA*G92+Pts_PC*H92+Pts_PY*I92+Pts_PTD*J92+Pts_PI*K92+Pts_P2*L92+Pts_RA*M92+Pts_RY*N92+Pts_RTD*O92+Pts_R2*P92+Pts_Res*Q92+Pts_ReY*R92+Pts_ReTD*S92+Pts_Re2*T92+Pts_FL*U92+Pts_FTD*V92</f>
        <v>9.7</v>
      </c>
      <c r="D92" s="7" t="s">
        <v>149</v>
      </c>
      <c r="E92" s="10" t="s">
        <v>53</v>
      </c>
      <c r="F92" s="9">
        <v>7.0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0.0</v>
      </c>
      <c r="N92" s="7">
        <v>0.0</v>
      </c>
      <c r="O92" s="7">
        <v>0.0</v>
      </c>
      <c r="P92" s="11">
        <v>0.0</v>
      </c>
      <c r="Q92" s="10">
        <v>5.0</v>
      </c>
      <c r="R92" s="7">
        <v>72.0</v>
      </c>
      <c r="S92" s="7">
        <v>0.0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Tee Higgins</v>
      </c>
      <c r="B93" s="7" t="str">
        <f>IFERROR(__xludf.DUMMYFUNCTION("INDEX(IFNA(REGEXEXTRACT(D93, ""([^ ]+)$"")))"),"CIN")</f>
        <v>CIN</v>
      </c>
      <c r="C93" s="7">
        <f>Pts_PA*G93+Pts_PC*H93+Pts_PY*I93+Pts_PTD*J93+Pts_PI*K93+Pts_P2*L93+Pts_RA*M93+Pts_RY*N93+Pts_RTD*O93+Pts_R2*P93+Pts_Res*Q93+Pts_ReY*R93+Pts_ReTD*S93+Pts_Re2*T93+Pts_FL*U93+Pts_FTD*V93</f>
        <v>11.2</v>
      </c>
      <c r="D93" s="7" t="s">
        <v>432</v>
      </c>
      <c r="E93" s="10" t="s">
        <v>53</v>
      </c>
      <c r="F93" s="9">
        <v>7.0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0.0</v>
      </c>
      <c r="N93" s="7">
        <v>0.0</v>
      </c>
      <c r="O93" s="7">
        <v>0.0</v>
      </c>
      <c r="P93" s="11">
        <v>0.0</v>
      </c>
      <c r="Q93" s="10">
        <v>7.0</v>
      </c>
      <c r="R93" s="7">
        <v>77.0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Kyle Juszczyk</v>
      </c>
      <c r="B94" s="7" t="str">
        <f>IFERROR(__xludf.DUMMYFUNCTION("INDEX(IFNA(REGEXEXTRACT(D94, ""([^ ]+)$"")))"),"SF")</f>
        <v>SF</v>
      </c>
      <c r="C94" s="7">
        <f>Pts_PA*G94+Pts_PC*H94+Pts_PY*I94+Pts_PTD*J94+Pts_PI*K94+Pts_P2*L94+Pts_RA*M94+Pts_RY*N94+Pts_RTD*O94+Pts_R2*P94+Pts_Res*Q94+Pts_ReY*R94+Pts_ReTD*S94+Pts_Re2*T94+Pts_FL*U94+Pts_FTD*V94</f>
        <v>9.1</v>
      </c>
      <c r="D94" s="7" t="s">
        <v>174</v>
      </c>
      <c r="E94" s="10" t="s">
        <v>112</v>
      </c>
      <c r="F94" s="9">
        <v>7.0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1.0</v>
      </c>
      <c r="N94" s="7">
        <v>6.0</v>
      </c>
      <c r="O94" s="7">
        <v>1.0</v>
      </c>
      <c r="P94" s="11">
        <v>0.0</v>
      </c>
      <c r="Q94" s="10">
        <v>3.0</v>
      </c>
      <c r="R94" s="7">
        <v>10.0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Dawson Knox</v>
      </c>
      <c r="B95" s="7" t="str">
        <f>IFERROR(__xludf.DUMMYFUNCTION("INDEX(IFNA(REGEXEXTRACT(D95, ""([^ ]+)$"")))"),"BUF")</f>
        <v>BUF</v>
      </c>
      <c r="C95" s="7">
        <f>Pts_PA*G95+Pts_PC*H95+Pts_PY*I95+Pts_PTD*J95+Pts_PI*K95+Pts_P2*L95+Pts_RA*M95+Pts_RY*N95+Pts_RTD*O95+Pts_R2*P95+Pts_Res*Q95+Pts_ReY*R95+Pts_ReTD*S95+Pts_Re2*T95+Pts_FL*U95+Pts_FTD*V95</f>
        <v>7.7</v>
      </c>
      <c r="D95" s="7" t="s">
        <v>218</v>
      </c>
      <c r="E95" s="10" t="s">
        <v>428</v>
      </c>
      <c r="F95" s="9">
        <v>7.0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0.0</v>
      </c>
      <c r="N95" s="7">
        <v>0.0</v>
      </c>
      <c r="O95" s="7">
        <v>0.0</v>
      </c>
      <c r="P95" s="11">
        <v>0.0</v>
      </c>
      <c r="Q95" s="10">
        <v>1.0</v>
      </c>
      <c r="R95" s="7">
        <v>12.0</v>
      </c>
      <c r="S95" s="7">
        <v>1.0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Jordan Mason</v>
      </c>
      <c r="B96" s="7" t="str">
        <f>IFERROR(__xludf.DUMMYFUNCTION("INDEX(IFNA(REGEXEXTRACT(D96, ""([^ ]+)$"")))"),"SF")</f>
        <v>SF</v>
      </c>
      <c r="C96" s="7">
        <f>Pts_PA*G96+Pts_PC*H96+Pts_PY*I96+Pts_PTD*J96+Pts_PI*K96+Pts_P2*L96+Pts_RA*M96+Pts_RY*N96+Pts_RTD*O96+Pts_R2*P96+Pts_Res*Q96+Pts_ReY*R96+Pts_ReTD*S96+Pts_Re2*T96+Pts_FL*U96+Pts_FTD*V96</f>
        <v>8.7</v>
      </c>
      <c r="D96" s="7" t="s">
        <v>41</v>
      </c>
      <c r="E96" s="10" t="s">
        <v>112</v>
      </c>
      <c r="F96" s="9">
        <v>7.0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9.0</v>
      </c>
      <c r="N96" s="7">
        <v>73.0</v>
      </c>
      <c r="O96" s="7">
        <v>0.0</v>
      </c>
      <c r="P96" s="11">
        <v>0.0</v>
      </c>
      <c r="Q96" s="10">
        <v>1.0</v>
      </c>
      <c r="R96" s="7">
        <v>9.0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Cade Otton</v>
      </c>
      <c r="B97" s="7" t="str">
        <f>IFERROR(__xludf.DUMMYFUNCTION("INDEX(IFNA(REGEXEXTRACT(D97, ""([^ ]+)$"")))"),"TB")</f>
        <v>TB</v>
      </c>
      <c r="C97" s="7">
        <f>Pts_PA*G97+Pts_PC*H97+Pts_PY*I97+Pts_PTD*J97+Pts_PI*K97+Pts_P2*L97+Pts_RA*M97+Pts_RY*N97+Pts_RTD*O97+Pts_R2*P97+Pts_Res*Q97+Pts_ReY*R97+Pts_ReTD*S97+Pts_Re2*T97+Pts_FL*U97+Pts_FTD*V97</f>
        <v>8.5</v>
      </c>
      <c r="D97" s="7" t="s">
        <v>317</v>
      </c>
      <c r="E97" s="10" t="s">
        <v>129</v>
      </c>
      <c r="F97" s="9">
        <v>7.0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0.0</v>
      </c>
      <c r="N97" s="7">
        <v>0.0</v>
      </c>
      <c r="O97" s="7">
        <v>0.0</v>
      </c>
      <c r="P97" s="11">
        <v>0.0</v>
      </c>
      <c r="Q97" s="10">
        <v>2.0</v>
      </c>
      <c r="R97" s="7">
        <v>15.0</v>
      </c>
      <c r="S97" s="7">
        <v>1.0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Kyle Pitts</v>
      </c>
      <c r="B98" s="7" t="str">
        <f>IFERROR(__xludf.DUMMYFUNCTION("INDEX(IFNA(REGEXEXTRACT(D98, ""([^ ]+)$"")))"),"ATL")</f>
        <v>ATL</v>
      </c>
      <c r="C98" s="7">
        <f>Pts_PA*G98+Pts_PC*H98+Pts_PY*I98+Pts_PTD*J98+Pts_PI*K98+Pts_P2*L98+Pts_RA*M98+Pts_RY*N98+Pts_RTD*O98+Pts_R2*P98+Pts_Res*Q98+Pts_ReY*R98+Pts_ReTD*S98+Pts_Re2*T98+Pts_FL*U98+Pts_FTD*V98</f>
        <v>8.5</v>
      </c>
      <c r="D98" s="7" t="s">
        <v>137</v>
      </c>
      <c r="E98" s="10" t="s">
        <v>344</v>
      </c>
      <c r="F98" s="9">
        <v>7.0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0.0</v>
      </c>
      <c r="N98" s="7">
        <v>0.0</v>
      </c>
      <c r="O98" s="7">
        <v>0.0</v>
      </c>
      <c r="P98" s="11">
        <v>0.0</v>
      </c>
      <c r="Q98" s="10">
        <v>3.0</v>
      </c>
      <c r="R98" s="7">
        <v>70.0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Kalif Raymond</v>
      </c>
      <c r="B99" s="7" t="str">
        <f>IFERROR(__xludf.DUMMYFUNCTION("INDEX(IFNA(REGEXEXTRACT(D99, ""([^ ]+)$"")))"),"DET")</f>
        <v>DET</v>
      </c>
      <c r="C99" s="7">
        <f>Pts_PA*G99+Pts_PC*H99+Pts_PY*I99+Pts_PTD*J99+Pts_PI*K99+Pts_P2*L99+Pts_RA*M99+Pts_RY*N99+Pts_RTD*O99+Pts_R2*P99+Pts_Res*Q99+Pts_ReY*R99+Pts_ReTD*S99+Pts_Re2*T99+Pts_FL*U99+Pts_FTD*V99</f>
        <v>9.3</v>
      </c>
      <c r="D99" s="7" t="s">
        <v>268</v>
      </c>
      <c r="E99" s="10" t="s">
        <v>338</v>
      </c>
      <c r="F99" s="9">
        <v>7.0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0.0</v>
      </c>
      <c r="N99" s="7">
        <v>0.0</v>
      </c>
      <c r="O99" s="7">
        <v>0.0</v>
      </c>
      <c r="P99" s="11">
        <v>0.0</v>
      </c>
      <c r="Q99" s="10">
        <v>4.0</v>
      </c>
      <c r="R99" s="7">
        <v>73.0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Pierre Strong</v>
      </c>
      <c r="B100" s="7" t="str">
        <f>IFERROR(__xludf.DUMMYFUNCTION("INDEX(IFNA(REGEXEXTRACT(D100, ""([^ ]+)$"")))"),"CLE")</f>
        <v>CLE</v>
      </c>
      <c r="C100" s="7">
        <f>Pts_PA*G100+Pts_PC*H100+Pts_PY*I100+Pts_PTD*J100+Pts_PI*K100+Pts_P2*L100+Pts_RA*M100+Pts_RY*N100+Pts_RTD*O100+Pts_R2*P100+Pts_Res*Q100+Pts_ReY*R100+Pts_ReTD*S100+Pts_Re2*T100+Pts_FL*U100+Pts_FTD*V100</f>
        <v>8.8</v>
      </c>
      <c r="D100" s="7" t="s">
        <v>202</v>
      </c>
      <c r="E100" s="10" t="s">
        <v>27</v>
      </c>
      <c r="F100" s="9">
        <v>7.0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8.0</v>
      </c>
      <c r="N100" s="7">
        <v>43.0</v>
      </c>
      <c r="O100" s="7">
        <v>0.0</v>
      </c>
      <c r="P100" s="11">
        <v>0.0</v>
      </c>
      <c r="Q100" s="10">
        <v>2.0</v>
      </c>
      <c r="R100" s="7">
        <v>35.0</v>
      </c>
      <c r="S100" s="7">
        <v>0.0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Devaughn Vele</v>
      </c>
      <c r="B101" s="7" t="str">
        <f>IFERROR(__xludf.DUMMYFUNCTION("INDEX(IFNA(REGEXEXTRACT(D101, ""([^ ]+)$"")))"),"DEN")</f>
        <v>DEN</v>
      </c>
      <c r="C101" s="7">
        <f>Pts_PA*G101+Pts_PC*H101+Pts_PY*I101+Pts_PTD*J101+Pts_PI*K101+Pts_P2*L101+Pts_RA*M101+Pts_RY*N101+Pts_RTD*O101+Pts_R2*P101+Pts_Res*Q101+Pts_ReY*R101+Pts_ReTD*S101+Pts_Re2*T101+Pts_FL*U101+Pts_FTD*V101</f>
        <v>9.8</v>
      </c>
      <c r="D101" s="7" t="s">
        <v>204</v>
      </c>
      <c r="E101" s="10" t="s">
        <v>361</v>
      </c>
      <c r="F101" s="9">
        <v>7.0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0.0</v>
      </c>
      <c r="N101" s="7">
        <v>0.0</v>
      </c>
      <c r="O101" s="7">
        <v>0.0</v>
      </c>
      <c r="P101" s="11">
        <v>0.0</v>
      </c>
      <c r="Q101" s="10">
        <v>4.0</v>
      </c>
      <c r="R101" s="7">
        <v>78.0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Deshaun Watson</v>
      </c>
      <c r="B102" s="7" t="str">
        <f>IFERROR(__xludf.DUMMYFUNCTION("INDEX(IFNA(REGEXEXTRACT(D102, ""([^ ]+)$"")))"),"CLE")</f>
        <v>CLE</v>
      </c>
      <c r="C102" s="7">
        <f>Pts_PA*G102+Pts_PC*H102+Pts_PY*I102+Pts_PTD*J102+Pts_PI*K102+Pts_P2*L102+Pts_RA*M102+Pts_RY*N102+Pts_RTD*O102+Pts_R2*P102+Pts_Res*Q102+Pts_ReY*R102+Pts_ReTD*S102+Pts_Re2*T102+Pts_FL*U102+Pts_FTD*V102</f>
        <v>8.42</v>
      </c>
      <c r="D102" s="7" t="s">
        <v>102</v>
      </c>
      <c r="E102" s="10" t="s">
        <v>27</v>
      </c>
      <c r="F102" s="9">
        <v>7.0</v>
      </c>
      <c r="G102" s="10">
        <v>23.0</v>
      </c>
      <c r="H102" s="7">
        <v>16.0</v>
      </c>
      <c r="I102" s="7">
        <v>168.0</v>
      </c>
      <c r="J102" s="7">
        <v>0.0</v>
      </c>
      <c r="K102" s="7">
        <v>0.0</v>
      </c>
      <c r="L102" s="11">
        <v>0.0</v>
      </c>
      <c r="M102" s="10">
        <v>4.0</v>
      </c>
      <c r="N102" s="7">
        <v>17.0</v>
      </c>
      <c r="O102" s="7">
        <v>0.0</v>
      </c>
      <c r="P102" s="11">
        <v>0.0</v>
      </c>
      <c r="Q102" s="10">
        <v>0.0</v>
      </c>
      <c r="R102" s="7">
        <v>0.0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Kristian Wilkerson</v>
      </c>
      <c r="B103" s="7" t="str">
        <f>IFERROR(__xludf.DUMMYFUNCTION("INDEX(IFNA(REGEXEXTRACT(D103, ""([^ ]+)$"")))"),"LV")</f>
        <v>LV</v>
      </c>
      <c r="C103" s="7">
        <f>Pts_PA*G103+Pts_PC*H103+Pts_PY*I103+Pts_PTD*J103+Pts_PI*K103+Pts_P2*L103+Pts_RA*M103+Pts_RY*N103+Pts_RTD*O103+Pts_R2*P103+Pts_Res*Q103+Pts_ReY*R103+Pts_ReTD*S103+Pts_Re2*T103+Pts_FL*U103+Pts_FTD*V103</f>
        <v>8.8</v>
      </c>
      <c r="D103" s="7" t="s">
        <v>504</v>
      </c>
      <c r="E103" s="10" t="s">
        <v>116</v>
      </c>
      <c r="F103" s="9">
        <v>7.0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2.0</v>
      </c>
      <c r="R103" s="7">
        <v>18.0</v>
      </c>
      <c r="S103" s="7">
        <v>1.0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Grant Calcaterra</v>
      </c>
      <c r="B104" s="7" t="str">
        <f>IFERROR(__xludf.DUMMYFUNCTION("INDEX(IFNA(REGEXEXTRACT(D104, ""([^ ]+)$"")))"),"PHI")</f>
        <v>PHI</v>
      </c>
      <c r="C104" s="7">
        <f>Pts_PA*G104+Pts_PC*H104+Pts_PY*I104+Pts_PTD*J104+Pts_PI*K104+Pts_P2*L104+Pts_RA*M104+Pts_RY*N104+Pts_RTD*O104+Pts_R2*P104+Pts_Res*Q104+Pts_ReY*R104+Pts_ReTD*S104+Pts_Re2*T104+Pts_FL*U104+Pts_FTD*V104</f>
        <v>8.7</v>
      </c>
      <c r="D104" s="7" t="s">
        <v>233</v>
      </c>
      <c r="E104" s="10" t="s">
        <v>357</v>
      </c>
      <c r="F104" s="9">
        <v>6.0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4.0</v>
      </c>
      <c r="R104" s="7">
        <v>67.0</v>
      </c>
      <c r="S104" s="7">
        <v>0.0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Austin Ekeler</v>
      </c>
      <c r="B105" s="7" t="str">
        <f>IFERROR(__xludf.DUMMYFUNCTION("INDEX(IFNA(REGEXEXTRACT(D105, ""([^ ]+)$"")))"),"WAS")</f>
        <v>WAS</v>
      </c>
      <c r="C105" s="7">
        <f>Pts_PA*G105+Pts_PC*H105+Pts_PY*I105+Pts_PTD*J105+Pts_PI*K105+Pts_P2*L105+Pts_RA*M105+Pts_RY*N105+Pts_RTD*O105+Pts_R2*P105+Pts_Res*Q105+Pts_ReY*R105+Pts_ReTD*S105+Pts_Re2*T105+Pts_FL*U105+Pts_FTD*V105</f>
        <v>8.8</v>
      </c>
      <c r="D105" s="7" t="s">
        <v>151</v>
      </c>
      <c r="E105" s="10" t="s">
        <v>347</v>
      </c>
      <c r="F105" s="9">
        <v>6.0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9.0</v>
      </c>
      <c r="N105" s="7">
        <v>21.0</v>
      </c>
      <c r="O105" s="7">
        <v>0.0</v>
      </c>
      <c r="P105" s="11">
        <v>0.0</v>
      </c>
      <c r="Q105" s="10">
        <v>4.0</v>
      </c>
      <c r="R105" s="7">
        <v>47.0</v>
      </c>
      <c r="S105" s="7">
        <v>0.0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Zach Ertz</v>
      </c>
      <c r="B106" s="7" t="str">
        <f>IFERROR(__xludf.DUMMYFUNCTION("INDEX(IFNA(REGEXEXTRACT(D106, ""([^ ]+)$"")))"),"WAS")</f>
        <v>WAS</v>
      </c>
      <c r="C106" s="7">
        <f>Pts_PA*G106+Pts_PC*H106+Pts_PY*I106+Pts_PTD*J106+Pts_PI*K106+Pts_P2*L106+Pts_RA*M106+Pts_RY*N106+Pts_RTD*O106+Pts_R2*P106+Pts_Res*Q106+Pts_ReY*R106+Pts_ReTD*S106+Pts_Re2*T106+Pts_FL*U106+Pts_FTD*V106</f>
        <v>8.8</v>
      </c>
      <c r="D106" s="7" t="s">
        <v>215</v>
      </c>
      <c r="E106" s="10" t="s">
        <v>347</v>
      </c>
      <c r="F106" s="9">
        <v>6.0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0.0</v>
      </c>
      <c r="N106" s="7">
        <v>0.0</v>
      </c>
      <c r="O106" s="7">
        <v>0.0</v>
      </c>
      <c r="P106" s="11">
        <v>0.0</v>
      </c>
      <c r="Q106" s="10">
        <v>4.0</v>
      </c>
      <c r="R106" s="7">
        <v>68.0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Noah Fant</v>
      </c>
      <c r="B107" s="7" t="str">
        <f>IFERROR(__xludf.DUMMYFUNCTION("INDEX(IFNA(REGEXEXTRACT(D107, ""([^ ]+)$"")))"),"SEA")</f>
        <v>SEA</v>
      </c>
      <c r="C107" s="7">
        <f>Pts_PA*G107+Pts_PC*H107+Pts_PY*I107+Pts_PTD*J107+Pts_PI*K107+Pts_P2*L107+Pts_RA*M107+Pts_RY*N107+Pts_RTD*O107+Pts_R2*P107+Pts_Res*Q107+Pts_ReY*R107+Pts_ReTD*S107+Pts_Re2*T107+Pts_FL*U107+Pts_FTD*V107</f>
        <v>9.3</v>
      </c>
      <c r="D107" s="7" t="s">
        <v>239</v>
      </c>
      <c r="E107" s="10" t="s">
        <v>340</v>
      </c>
      <c r="F107" s="9">
        <v>6.0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0.0</v>
      </c>
      <c r="N107" s="7">
        <v>0.0</v>
      </c>
      <c r="O107" s="7">
        <v>0.0</v>
      </c>
      <c r="P107" s="11">
        <v>0.0</v>
      </c>
      <c r="Q107" s="10">
        <v>6.0</v>
      </c>
      <c r="R107" s="7">
        <v>63.0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Tyler Goodson</v>
      </c>
      <c r="B108" s="7" t="str">
        <f>IFERROR(__xludf.DUMMYFUNCTION("INDEX(IFNA(REGEXEXTRACT(D108, ""([^ ]+)$"")))"),"IND")</f>
        <v>IND</v>
      </c>
      <c r="C108" s="7">
        <f>Pts_PA*G108+Pts_PC*H108+Pts_PY*I108+Pts_PTD*J108+Pts_PI*K108+Pts_P2*L108+Pts_RA*M108+Pts_RY*N108+Pts_RTD*O108+Pts_R2*P108+Pts_Res*Q108+Pts_ReY*R108+Pts_ReTD*S108+Pts_Re2*T108+Pts_FL*U108+Pts_FTD*V108</f>
        <v>8.5</v>
      </c>
      <c r="D108" s="7" t="s">
        <v>404</v>
      </c>
      <c r="E108" s="10" t="s">
        <v>345</v>
      </c>
      <c r="F108" s="9">
        <v>6.0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8.0</v>
      </c>
      <c r="N108" s="7">
        <v>51.0</v>
      </c>
      <c r="O108" s="7">
        <v>0.0</v>
      </c>
      <c r="P108" s="11">
        <v>0.0</v>
      </c>
      <c r="Q108" s="10">
        <v>4.0</v>
      </c>
      <c r="R108" s="7">
        <v>14.0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Mack Hollins</v>
      </c>
      <c r="B109" s="7" t="str">
        <f>IFERROR(__xludf.DUMMYFUNCTION("INDEX(IFNA(REGEXEXTRACT(D109, ""([^ ]+)$"")))"),"BUF")</f>
        <v>BUF</v>
      </c>
      <c r="C109" s="7">
        <f>Pts_PA*G109+Pts_PC*H109+Pts_PY*I109+Pts_PTD*J109+Pts_PI*K109+Pts_P2*L109+Pts_RA*M109+Pts_RY*N109+Pts_RTD*O109+Pts_R2*P109+Pts_Res*Q109+Pts_ReY*R109+Pts_ReTD*S109+Pts_Re2*T109+Pts_FL*U109+Pts_FTD*V109</f>
        <v>7.3</v>
      </c>
      <c r="D109" s="7" t="s">
        <v>131</v>
      </c>
      <c r="E109" s="10" t="s">
        <v>428</v>
      </c>
      <c r="F109" s="9">
        <v>6.0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0.0</v>
      </c>
      <c r="N109" s="7">
        <v>0.0</v>
      </c>
      <c r="O109" s="7">
        <v>0.0</v>
      </c>
      <c r="P109" s="11">
        <v>0.0</v>
      </c>
      <c r="Q109" s="10">
        <v>1.0</v>
      </c>
      <c r="R109" s="7">
        <v>8.0</v>
      </c>
      <c r="S109" s="7">
        <v>1.0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Tim Patrick</v>
      </c>
      <c r="B110" s="7" t="str">
        <f>IFERROR(__xludf.DUMMYFUNCTION("INDEX(IFNA(REGEXEXTRACT(D110, ""([^ ]+)$"")))"),"DET")</f>
        <v>DET</v>
      </c>
      <c r="C110" s="7">
        <f>Pts_PA*G110+Pts_PC*H110+Pts_PY*I110+Pts_PTD*J110+Pts_PI*K110+Pts_P2*L110+Pts_RA*M110+Pts_RY*N110+Pts_RTD*O110+Pts_R2*P110+Pts_Res*Q110+Pts_ReY*R110+Pts_ReTD*S110+Pts_Re2*T110+Pts_FL*U110+Pts_FTD*V110</f>
        <v>8.3</v>
      </c>
      <c r="D110" s="7" t="s">
        <v>391</v>
      </c>
      <c r="E110" s="10" t="s">
        <v>338</v>
      </c>
      <c r="F110" s="9">
        <v>6.0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0.0</v>
      </c>
      <c r="N110" s="7">
        <v>0.0</v>
      </c>
      <c r="O110" s="7">
        <v>0.0</v>
      </c>
      <c r="P110" s="11">
        <v>0.0</v>
      </c>
      <c r="Q110" s="10">
        <v>3.0</v>
      </c>
      <c r="R110" s="7">
        <v>68.0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Nick Westbrook</v>
      </c>
      <c r="B111" s="7" t="str">
        <f>IFERROR(__xludf.DUMMYFUNCTION("INDEX(IFNA(REGEXEXTRACT(D111, ""([^ ]+)$"")))"),"TEN")</f>
        <v>TEN</v>
      </c>
      <c r="C111" s="7">
        <f>Pts_PA*G111+Pts_PC*H111+Pts_PY*I111+Pts_PTD*J111+Pts_PI*K111+Pts_P2*L111+Pts_RA*M111+Pts_RY*N111+Pts_RTD*O111+Pts_R2*P111+Pts_Res*Q111+Pts_ReY*R111+Pts_ReTD*S111+Pts_Re2*T111+Pts_FL*U111+Pts_FTD*V111</f>
        <v>7.4</v>
      </c>
      <c r="D111" s="7" t="s">
        <v>505</v>
      </c>
      <c r="E111" s="10" t="s">
        <v>352</v>
      </c>
      <c r="F111" s="9">
        <v>6.0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0.0</v>
      </c>
      <c r="N111" s="7">
        <v>0.0</v>
      </c>
      <c r="O111" s="7">
        <v>0.0</v>
      </c>
      <c r="P111" s="11">
        <v>0.0</v>
      </c>
      <c r="Q111" s="10">
        <v>1.0</v>
      </c>
      <c r="R111" s="7">
        <v>9.0</v>
      </c>
      <c r="S111" s="7">
        <v>1.0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Emanuel Wilson</v>
      </c>
      <c r="B112" s="7" t="str">
        <f>IFERROR(__xludf.DUMMYFUNCTION("INDEX(IFNA(REGEXEXTRACT(D112, ""([^ ]+)$"")))"),"GB")</f>
        <v>GB</v>
      </c>
      <c r="C112" s="7">
        <f>Pts_PA*G112+Pts_PC*H112+Pts_PY*I112+Pts_PTD*J112+Pts_PI*K112+Pts_P2*L112+Pts_RA*M112+Pts_RY*N112+Pts_RTD*O112+Pts_R2*P112+Pts_Res*Q112+Pts_ReY*R112+Pts_ReTD*S112+Pts_Re2*T112+Pts_FL*U112+Pts_FTD*V112</f>
        <v>7.8</v>
      </c>
      <c r="D112" s="7" t="s">
        <v>184</v>
      </c>
      <c r="E112" s="10" t="s">
        <v>21</v>
      </c>
      <c r="F112" s="9">
        <v>6.0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7.0</v>
      </c>
      <c r="N112" s="7">
        <v>54.0</v>
      </c>
      <c r="O112" s="7">
        <v>0.0</v>
      </c>
      <c r="P112" s="11">
        <v>0.0</v>
      </c>
      <c r="Q112" s="10">
        <v>1.0</v>
      </c>
      <c r="R112" s="7">
        <v>19.0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Noah Brown</v>
      </c>
      <c r="B113" s="7" t="str">
        <f>IFERROR(__xludf.DUMMYFUNCTION("INDEX(IFNA(REGEXEXTRACT(D113, ""([^ ]+)$"")))"),"WAS")</f>
        <v>WAS</v>
      </c>
      <c r="C113" s="7">
        <f>Pts_PA*G113+Pts_PC*H113+Pts_PY*I113+Pts_PTD*J113+Pts_PI*K113+Pts_P2*L113+Pts_RA*M113+Pts_RY*N113+Pts_RTD*O113+Pts_R2*P113+Pts_Res*Q113+Pts_ReY*R113+Pts_ReTD*S113+Pts_Re2*T113+Pts_FL*U113+Pts_FTD*V113</f>
        <v>7.8</v>
      </c>
      <c r="D113" s="7" t="s">
        <v>364</v>
      </c>
      <c r="E113" s="10" t="s">
        <v>347</v>
      </c>
      <c r="F113" s="9">
        <v>5.0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0.0</v>
      </c>
      <c r="N113" s="7">
        <v>0.0</v>
      </c>
      <c r="O113" s="7">
        <v>0.0</v>
      </c>
      <c r="P113" s="11">
        <v>0.0</v>
      </c>
      <c r="Q113" s="10">
        <v>4.0</v>
      </c>
      <c r="R113" s="7">
        <v>58.0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Emari Demercado</v>
      </c>
      <c r="B114" s="7" t="str">
        <f>IFERROR(__xludf.DUMMYFUNCTION("INDEX(IFNA(REGEXEXTRACT(D114, ""([^ ]+)$"")))"),"ARI")</f>
        <v>ARI</v>
      </c>
      <c r="C114" s="7">
        <f>Pts_PA*G114+Pts_PC*H114+Pts_PY*I114+Pts_PTD*J114+Pts_PI*K114+Pts_P2*L114+Pts_RA*M114+Pts_RY*N114+Pts_RTD*O114+Pts_R2*P114+Pts_Res*Q114+Pts_ReY*R114+Pts_ReTD*S114+Pts_Re2*T114+Pts_FL*U114+Pts_FTD*V114</f>
        <v>8.9</v>
      </c>
      <c r="D114" s="7" t="s">
        <v>212</v>
      </c>
      <c r="E114" s="10" t="s">
        <v>355</v>
      </c>
      <c r="F114" s="9">
        <v>5.0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4.0</v>
      </c>
      <c r="N114" s="7">
        <v>25.0</v>
      </c>
      <c r="O114" s="7">
        <v>0.0</v>
      </c>
      <c r="P114" s="11">
        <v>0.0</v>
      </c>
      <c r="Q114" s="10">
        <v>5.0</v>
      </c>
      <c r="R114" s="7">
        <v>39.0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Rico Dowdle</v>
      </c>
      <c r="B115" s="7" t="str">
        <f>IFERROR(__xludf.DUMMYFUNCTION("INDEX(IFNA(REGEXEXTRACT(D115, ""([^ ]+)$"")))"),"DAL")</f>
        <v>DAL</v>
      </c>
      <c r="C115" s="7">
        <f>Pts_PA*G115+Pts_PC*H115+Pts_PY*I115+Pts_PTD*J115+Pts_PI*K115+Pts_P2*L115+Pts_RA*M115+Pts_RY*N115+Pts_RTD*O115+Pts_R2*P115+Pts_Res*Q115+Pts_ReY*R115+Pts_ReTD*S115+Pts_Re2*T115+Pts_FL*U115+Pts_FTD*V115</f>
        <v>8</v>
      </c>
      <c r="D115" s="7" t="s">
        <v>213</v>
      </c>
      <c r="E115" s="10" t="s">
        <v>422</v>
      </c>
      <c r="F115" s="9">
        <v>5.0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5.0</v>
      </c>
      <c r="N115" s="7">
        <v>25.0</v>
      </c>
      <c r="O115" s="7">
        <v>0.0</v>
      </c>
      <c r="P115" s="11">
        <v>0.0</v>
      </c>
      <c r="Q115" s="10">
        <v>5.0</v>
      </c>
      <c r="R115" s="7">
        <v>30.0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DeAndre Hopkins</v>
      </c>
      <c r="B116" s="7" t="str">
        <f>IFERROR(__xludf.DUMMYFUNCTION("INDEX(IFNA(REGEXEXTRACT(D116, ""([^ ]+)$"")))"),"KC")</f>
        <v>KC</v>
      </c>
      <c r="C116" s="7">
        <f>Pts_PA*G116+Pts_PC*H116+Pts_PY*I116+Pts_PTD*J116+Pts_PI*K116+Pts_P2*L116+Pts_RA*M116+Pts_RY*N116+Pts_RTD*O116+Pts_R2*P116+Pts_Res*Q116+Pts_ReY*R116+Pts_ReTD*S116+Pts_Re2*T116+Pts_FL*U116+Pts_FTD*V116</f>
        <v>7.4</v>
      </c>
      <c r="D116" s="7" t="s">
        <v>302</v>
      </c>
      <c r="E116" s="10" t="s">
        <v>345</v>
      </c>
      <c r="F116" s="9">
        <v>5.0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4.0</v>
      </c>
      <c r="R116" s="7">
        <v>54.0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Dalton Kincaid</v>
      </c>
      <c r="B117" s="7" t="str">
        <f>IFERROR(__xludf.DUMMYFUNCTION("INDEX(IFNA(REGEXEXTRACT(D117, ""([^ ]+)$"")))"),"BUF")</f>
        <v>BUF</v>
      </c>
      <c r="C117" s="7">
        <f>Pts_PA*G117+Pts_PC*H117+Pts_PY*I117+Pts_PTD*J117+Pts_PI*K117+Pts_P2*L117+Pts_RA*M117+Pts_RY*N117+Pts_RTD*O117+Pts_R2*P117+Pts_Res*Q117+Pts_ReY*R117+Pts_ReTD*S117+Pts_Re2*T117+Pts_FL*U117+Pts_FTD*V117</f>
        <v>8.1</v>
      </c>
      <c r="D117" s="7" t="s">
        <v>250</v>
      </c>
      <c r="E117" s="10" t="s">
        <v>428</v>
      </c>
      <c r="F117" s="9">
        <v>5.0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6.0</v>
      </c>
      <c r="R117" s="7">
        <v>51.0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Foster Moreau</v>
      </c>
      <c r="B118" s="7" t="str">
        <f>IFERROR(__xludf.DUMMYFUNCTION("INDEX(IFNA(REGEXEXTRACT(D118, ""([^ ]+)$"")))"),"NO")</f>
        <v>NO</v>
      </c>
      <c r="C118" s="7">
        <f>Pts_PA*G118+Pts_PC*H118+Pts_PY*I118+Pts_PTD*J118+Pts_PI*K118+Pts_P2*L118+Pts_RA*M118+Pts_RY*N118+Pts_RTD*O118+Pts_R2*P118+Pts_Res*Q118+Pts_ReY*R118+Pts_ReTD*S118+Pts_Re2*T118+Pts_FL*U118+Pts_FTD*V118</f>
        <v>6.4</v>
      </c>
      <c r="D118" s="7" t="s">
        <v>110</v>
      </c>
      <c r="E118" s="10" t="s">
        <v>358</v>
      </c>
      <c r="F118" s="9">
        <v>5.0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2.0</v>
      </c>
      <c r="R118" s="7">
        <v>54.0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George Pickens</v>
      </c>
      <c r="B119" s="7" t="str">
        <f>IFERROR(__xludf.DUMMYFUNCTION("INDEX(IFNA(REGEXEXTRACT(D119, ""([^ ]+)$"")))"),"PIT")</f>
        <v>PIT</v>
      </c>
      <c r="C119" s="7">
        <f>Pts_PA*G119+Pts_PC*H119+Pts_PY*I119+Pts_PTD*J119+Pts_PI*K119+Pts_P2*L119+Pts_RA*M119+Pts_RY*N119+Pts_RTD*O119+Pts_R2*P119+Pts_Res*Q119+Pts_ReY*R119+Pts_ReTD*S119+Pts_Re2*T119+Pts_FL*U119+Pts_FTD*V119</f>
        <v>6.8</v>
      </c>
      <c r="D119" s="7" t="s">
        <v>136</v>
      </c>
      <c r="E119" s="10" t="s">
        <v>420</v>
      </c>
      <c r="F119" s="9">
        <v>5.0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0.0</v>
      </c>
      <c r="N119" s="7">
        <v>0.0</v>
      </c>
      <c r="O119" s="7">
        <v>0.0</v>
      </c>
      <c r="P119" s="11">
        <v>0.0</v>
      </c>
      <c r="Q119" s="10">
        <v>3.0</v>
      </c>
      <c r="R119" s="7">
        <v>53.0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Wan'Dale Robinson</v>
      </c>
      <c r="B120" s="7" t="str">
        <f>IFERROR(__xludf.DUMMYFUNCTION("INDEX(IFNA(REGEXEXTRACT(D120, ""([^ ]+)$"")))"),"NYG")</f>
        <v>NYG</v>
      </c>
      <c r="C120" s="7">
        <f>Pts_PA*G120+Pts_PC*H120+Pts_PY*I120+Pts_PTD*J120+Pts_PI*K120+Pts_P2*L120+Pts_RA*M120+Pts_RY*N120+Pts_RTD*O120+Pts_R2*P120+Pts_Res*Q120+Pts_ReY*R120+Pts_ReTD*S120+Pts_Re2*T120+Pts_FL*U120+Pts_FTD*V120</f>
        <v>7.5</v>
      </c>
      <c r="D120" s="7" t="s">
        <v>169</v>
      </c>
      <c r="E120" s="10" t="s">
        <v>348</v>
      </c>
      <c r="F120" s="9">
        <v>5.0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5.0</v>
      </c>
      <c r="R120" s="7">
        <v>50.0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Sterling Shepard</v>
      </c>
      <c r="B121" s="7" t="str">
        <f>IFERROR(__xludf.DUMMYFUNCTION("INDEX(IFNA(REGEXEXTRACT(D121, ""([^ ]+)$"")))"),"TB")</f>
        <v>TB</v>
      </c>
      <c r="C121" s="7">
        <f>Pts_PA*G121+Pts_PC*H121+Pts_PY*I121+Pts_PTD*J121+Pts_PI*K121+Pts_P2*L121+Pts_RA*M121+Pts_RY*N121+Pts_RTD*O121+Pts_R2*P121+Pts_Res*Q121+Pts_ReY*R121+Pts_ReTD*S121+Pts_Re2*T121+Pts_FL*U121+Pts_FTD*V121</f>
        <v>6.9</v>
      </c>
      <c r="D121" s="7" t="s">
        <v>469</v>
      </c>
      <c r="E121" s="10" t="s">
        <v>129</v>
      </c>
      <c r="F121" s="9">
        <v>5.0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4.0</v>
      </c>
      <c r="N121" s="7">
        <v>31.0</v>
      </c>
      <c r="O121" s="7">
        <v>0.0</v>
      </c>
      <c r="P121" s="11">
        <v>0.0</v>
      </c>
      <c r="Q121" s="10">
        <v>3.0</v>
      </c>
      <c r="R121" s="7">
        <v>23.0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Darius Slayton</v>
      </c>
      <c r="B122" s="7" t="str">
        <f>IFERROR(__xludf.DUMMYFUNCTION("INDEX(IFNA(REGEXEXTRACT(D122, ""([^ ]+)$"")))"),"NYG")</f>
        <v>NYG</v>
      </c>
      <c r="C122" s="7">
        <f>Pts_PA*G122+Pts_PC*H122+Pts_PY*I122+Pts_PTD*J122+Pts_PI*K122+Pts_P2*L122+Pts_RA*M122+Pts_RY*N122+Pts_RTD*O122+Pts_R2*P122+Pts_Res*Q122+Pts_ReY*R122+Pts_ReTD*S122+Pts_Re2*T122+Pts_FL*U122+Pts_FTD*V122</f>
        <v>8.7</v>
      </c>
      <c r="D122" s="7" t="s">
        <v>223</v>
      </c>
      <c r="E122" s="10" t="s">
        <v>348</v>
      </c>
      <c r="F122" s="9">
        <v>5.0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6.0</v>
      </c>
      <c r="R122" s="7">
        <v>57.0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Jaxon Smith-Njigba</v>
      </c>
      <c r="B123" s="7" t="str">
        <f>IFERROR(__xludf.DUMMYFUNCTION("INDEX(IFNA(REGEXEXTRACT(D123, ""([^ ]+)$"")))"),"SEA")</f>
        <v>SEA</v>
      </c>
      <c r="C123" s="7">
        <f>Pts_PA*G123+Pts_PC*H123+Pts_PY*I123+Pts_PTD*J123+Pts_PI*K123+Pts_P2*L123+Pts_RA*M123+Pts_RY*N123+Pts_RTD*O123+Pts_R2*P123+Pts_Res*Q123+Pts_ReY*R123+Pts_ReTD*S123+Pts_Re2*T123+Pts_FL*U123+Pts_FTD*V123</f>
        <v>7.8</v>
      </c>
      <c r="D123" s="7" t="s">
        <v>272</v>
      </c>
      <c r="E123" s="10" t="s">
        <v>340</v>
      </c>
      <c r="F123" s="9">
        <v>5.0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5.0</v>
      </c>
      <c r="R123" s="7">
        <v>53.0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Mo Alie-Cox</v>
      </c>
      <c r="B124" s="7" t="str">
        <f>IFERROR(__xludf.DUMMYFUNCTION("INDEX(IFNA(REGEXEXTRACT(D124, ""([^ ]+)$"")))"),"IND")</f>
        <v>IND</v>
      </c>
      <c r="C124" s="7">
        <f>Pts_PA*G124+Pts_PC*H124+Pts_PY*I124+Pts_PTD*J124+Pts_PI*K124+Pts_P2*L124+Pts_RA*M124+Pts_RY*N124+Pts_RTD*O124+Pts_R2*P124+Pts_Res*Q124+Pts_ReY*R124+Pts_ReTD*S124+Pts_Re2*T124+Pts_FL*U124+Pts_FTD*V124</f>
        <v>6.1</v>
      </c>
      <c r="D124" s="7" t="s">
        <v>373</v>
      </c>
      <c r="E124" s="10" t="s">
        <v>345</v>
      </c>
      <c r="F124" s="9">
        <v>4.0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0.0</v>
      </c>
      <c r="N124" s="7">
        <v>0.0</v>
      </c>
      <c r="O124" s="7">
        <v>0.0</v>
      </c>
      <c r="P124" s="11">
        <v>0.0</v>
      </c>
      <c r="Q124" s="10">
        <v>4.0</v>
      </c>
      <c r="R124" s="7">
        <v>41.0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Saquon Barkley</v>
      </c>
      <c r="B125" s="7" t="str">
        <f>IFERROR(__xludf.DUMMYFUNCTION("INDEX(IFNA(REGEXEXTRACT(D125, ""([^ ]+)$"")))"),"PHI")</f>
        <v>PHI</v>
      </c>
      <c r="C125" s="7">
        <f>Pts_PA*G125+Pts_PC*H125+Pts_PY*I125+Pts_PTD*J125+Pts_PI*K125+Pts_P2*L125+Pts_RA*M125+Pts_RY*N125+Pts_RTD*O125+Pts_R2*P125+Pts_Res*Q125+Pts_ReY*R125+Pts_ReTD*S125+Pts_Re2*T125+Pts_FL*U125+Pts_FTD*V125</f>
        <v>6.4</v>
      </c>
      <c r="D125" s="7" t="s">
        <v>22</v>
      </c>
      <c r="E125" s="10" t="s">
        <v>357</v>
      </c>
      <c r="F125" s="9">
        <v>4.0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18.0</v>
      </c>
      <c r="N125" s="7">
        <v>47.0</v>
      </c>
      <c r="O125" s="7">
        <v>0.0</v>
      </c>
      <c r="P125" s="11">
        <v>0.0</v>
      </c>
      <c r="Q125" s="10">
        <v>2.0</v>
      </c>
      <c r="R125" s="7">
        <v>7.0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Amari Cooper</v>
      </c>
      <c r="B126" s="7" t="str">
        <f>IFERROR(__xludf.DUMMYFUNCTION("INDEX(IFNA(REGEXEXTRACT(D126, ""([^ ]+)$"")))"),"BUF")</f>
        <v>BUF</v>
      </c>
      <c r="C126" s="7">
        <f>Pts_PA*G126+Pts_PC*H126+Pts_PY*I126+Pts_PTD*J126+Pts_PI*K126+Pts_P2*L126+Pts_RA*M126+Pts_RY*N126+Pts_RTD*O126+Pts_R2*P126+Pts_Res*Q126+Pts_ReY*R126+Pts_ReTD*S126+Pts_Re2*T126+Pts_FL*U126+Pts_FTD*V126</f>
        <v>6.2</v>
      </c>
      <c r="D126" s="7" t="s">
        <v>234</v>
      </c>
      <c r="E126" s="10" t="s">
        <v>27</v>
      </c>
      <c r="F126" s="9">
        <v>4.0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0.0</v>
      </c>
      <c r="N126" s="7">
        <v>0.0</v>
      </c>
      <c r="O126" s="7">
        <v>0.0</v>
      </c>
      <c r="P126" s="11">
        <v>0.0</v>
      </c>
      <c r="Q126" s="10">
        <v>4.0</v>
      </c>
      <c r="R126" s="7">
        <v>42.0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Simi Fehoko</v>
      </c>
      <c r="B127" s="7" t="str">
        <f>IFERROR(__xludf.DUMMYFUNCTION("INDEX(IFNA(REGEXEXTRACT(D127, ""([^ ]+)$"")))"),"LAC")</f>
        <v>LAC</v>
      </c>
      <c r="C127" s="7">
        <f>Pts_PA*G127+Pts_PC*H127+Pts_PY*I127+Pts_PTD*J127+Pts_PI*K127+Pts_P2*L127+Pts_RA*M127+Pts_RY*N127+Pts_RTD*O127+Pts_R2*P127+Pts_Res*Q127+Pts_ReY*R127+Pts_ReTD*S127+Pts_Re2*T127+Pts_FL*U127+Pts_FTD*V127</f>
        <v>5.4</v>
      </c>
      <c r="D127" s="7" t="s">
        <v>439</v>
      </c>
      <c r="E127" s="10" t="s">
        <v>356</v>
      </c>
      <c r="F127" s="9">
        <v>4.0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0.0</v>
      </c>
      <c r="N127" s="7">
        <v>0.0</v>
      </c>
      <c r="O127" s="7">
        <v>0.0</v>
      </c>
      <c r="P127" s="11">
        <v>0.0</v>
      </c>
      <c r="Q127" s="10">
        <v>2.0</v>
      </c>
      <c r="R127" s="7">
        <v>44.0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D'Onta Foreman</v>
      </c>
      <c r="B128" s="7" t="str">
        <f>IFERROR(__xludf.DUMMYFUNCTION("INDEX(IFNA(REGEXEXTRACT(D128, ""([^ ]+)$"")))"),"CLE")</f>
        <v>CLE</v>
      </c>
      <c r="C128" s="7">
        <f>Pts_PA*G128+Pts_PC*H128+Pts_PY*I128+Pts_PTD*J128+Pts_PI*K128+Pts_P2*L128+Pts_RA*M128+Pts_RY*N128+Pts_RTD*O128+Pts_R2*P128+Pts_Res*Q128+Pts_ReY*R128+Pts_ReTD*S128+Pts_Re2*T128+Pts_FL*U128+Pts_FTD*V128</f>
        <v>5.7</v>
      </c>
      <c r="D128" s="7" t="s">
        <v>368</v>
      </c>
      <c r="E128" s="10" t="s">
        <v>27</v>
      </c>
      <c r="F128" s="9">
        <v>4.0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10.0</v>
      </c>
      <c r="N128" s="7">
        <v>31.0</v>
      </c>
      <c r="O128" s="7">
        <v>0.0</v>
      </c>
      <c r="P128" s="11">
        <v>0.0</v>
      </c>
      <c r="Q128" s="10">
        <v>2.0</v>
      </c>
      <c r="R128" s="7">
        <v>16.0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Juwan Johnson</v>
      </c>
      <c r="B129" s="7" t="str">
        <f>IFERROR(__xludf.DUMMYFUNCTION("INDEX(IFNA(REGEXEXTRACT(D129, ""([^ ]+)$"")))"),"NO")</f>
        <v>NO</v>
      </c>
      <c r="C129" s="7">
        <f>Pts_PA*G129+Pts_PC*H129+Pts_PY*I129+Pts_PTD*J129+Pts_PI*K129+Pts_P2*L129+Pts_RA*M129+Pts_RY*N129+Pts_RTD*O129+Pts_R2*P129+Pts_Res*Q129+Pts_ReY*R129+Pts_ReTD*S129+Pts_Re2*T129+Pts_FL*U129+Pts_FTD*V129</f>
        <v>6.3</v>
      </c>
      <c r="D129" s="7" t="s">
        <v>133</v>
      </c>
      <c r="E129" s="10" t="s">
        <v>358</v>
      </c>
      <c r="F129" s="9">
        <v>4.0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3.0</v>
      </c>
      <c r="R129" s="7">
        <v>48.0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Ladd McConkey</v>
      </c>
      <c r="B130" s="7" t="str">
        <f>IFERROR(__xludf.DUMMYFUNCTION("INDEX(IFNA(REGEXEXTRACT(D130, ""([^ ]+)$"")))"),"LAC")</f>
        <v>LAC</v>
      </c>
      <c r="C130" s="7">
        <f>Pts_PA*G130+Pts_PC*H130+Pts_PY*I130+Pts_PTD*J130+Pts_PI*K130+Pts_P2*L130+Pts_RA*M130+Pts_RY*N130+Pts_RTD*O130+Pts_R2*P130+Pts_Res*Q130+Pts_ReY*R130+Pts_ReTD*S130+Pts_Re2*T130+Pts_FL*U130+Pts_FTD*V130</f>
        <v>6.3</v>
      </c>
      <c r="D130" s="7" t="s">
        <v>126</v>
      </c>
      <c r="E130" s="10" t="s">
        <v>356</v>
      </c>
      <c r="F130" s="9">
        <v>4.0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0.0</v>
      </c>
      <c r="N130" s="7">
        <v>0.0</v>
      </c>
      <c r="O130" s="7">
        <v>0.0</v>
      </c>
      <c r="P130" s="11">
        <v>0.0</v>
      </c>
      <c r="Q130" s="10">
        <v>4.0</v>
      </c>
      <c r="R130" s="7">
        <v>43.0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D.K. Metcalf</v>
      </c>
      <c r="B131" s="7" t="str">
        <f>IFERROR(__xludf.DUMMYFUNCTION("INDEX(IFNA(REGEXEXTRACT(D131, ""([^ ]+)$"")))"),"SEA")</f>
        <v>SEA</v>
      </c>
      <c r="C131" s="7">
        <f>Pts_PA*G131+Pts_PC*H131+Pts_PY*I131+Pts_PTD*J131+Pts_PI*K131+Pts_P2*L131+Pts_RA*M131+Pts_RY*N131+Pts_RTD*O131+Pts_R2*P131+Pts_Res*Q131+Pts_ReY*R131+Pts_ReTD*S131+Pts_Re2*T131+Pts_FL*U131+Pts_FTD*V131</f>
        <v>6.3</v>
      </c>
      <c r="D131" s="7" t="s">
        <v>219</v>
      </c>
      <c r="E131" s="10" t="s">
        <v>340</v>
      </c>
      <c r="F131" s="9">
        <v>4.0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3.0</v>
      </c>
      <c r="R131" s="7">
        <v>48.0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Rome Odunze</v>
      </c>
      <c r="B132" s="7" t="str">
        <f>IFERROR(__xludf.DUMMYFUNCTION("INDEX(IFNA(REGEXEXTRACT(D132, ""([^ ]+)$"")))"),"CHI")</f>
        <v>CHI</v>
      </c>
      <c r="C132" s="7">
        <f>Pts_PA*G132+Pts_PC*H132+Pts_PY*I132+Pts_PTD*J132+Pts_PI*K132+Pts_P2*L132+Pts_RA*M132+Pts_RY*N132+Pts_RTD*O132+Pts_R2*P132+Pts_Res*Q132+Pts_ReY*R132+Pts_ReTD*S132+Pts_Re2*T132+Pts_FL*U132+Pts_FTD*V132</f>
        <v>5</v>
      </c>
      <c r="D132" s="7" t="s">
        <v>261</v>
      </c>
      <c r="E132" s="10" t="s">
        <v>44</v>
      </c>
      <c r="F132" s="9">
        <v>4.0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2.0</v>
      </c>
      <c r="R132" s="7">
        <v>40.0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Curtis Samuel</v>
      </c>
      <c r="B133" s="7" t="str">
        <f>IFERROR(__xludf.DUMMYFUNCTION("INDEX(IFNA(REGEXEXTRACT(D133, ""([^ ]+)$"")))"),"BUF")</f>
        <v>BUF</v>
      </c>
      <c r="C133" s="7">
        <f>Pts_PA*G133+Pts_PC*H133+Pts_PY*I133+Pts_PTD*J133+Pts_PI*K133+Pts_P2*L133+Pts_RA*M133+Pts_RY*N133+Pts_RTD*O133+Pts_R2*P133+Pts_Res*Q133+Pts_ReY*R133+Pts_ReTD*S133+Pts_Re2*T133+Pts_FL*U133+Pts_FTD*V133</f>
        <v>5.9</v>
      </c>
      <c r="D133" s="7" t="s">
        <v>270</v>
      </c>
      <c r="E133" s="10" t="s">
        <v>428</v>
      </c>
      <c r="F133" s="9">
        <v>4.0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0.0</v>
      </c>
      <c r="N133" s="7">
        <v>0.0</v>
      </c>
      <c r="O133" s="7">
        <v>0.0</v>
      </c>
      <c r="P133" s="11">
        <v>0.0</v>
      </c>
      <c r="Q133" s="10">
        <v>3.0</v>
      </c>
      <c r="R133" s="7">
        <v>44.0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Ja'Tavion Sanders</v>
      </c>
      <c r="B134" s="7" t="str">
        <f>IFERROR(__xludf.DUMMYFUNCTION("INDEX(IFNA(REGEXEXTRACT(D134, ""([^ ]+)$"")))"),"CAR")</f>
        <v>CAR</v>
      </c>
      <c r="C134" s="7">
        <f>Pts_PA*G134+Pts_PC*H134+Pts_PY*I134+Pts_PTD*J134+Pts_PI*K134+Pts_P2*L134+Pts_RA*M134+Pts_RY*N134+Pts_RTD*O134+Pts_R2*P134+Pts_Res*Q134+Pts_ReY*R134+Pts_ReTD*S134+Pts_Re2*T134+Pts_FL*U134+Pts_FTD*V134</f>
        <v>7.4</v>
      </c>
      <c r="D134" s="7" t="s">
        <v>321</v>
      </c>
      <c r="E134" s="10" t="s">
        <v>339</v>
      </c>
      <c r="F134" s="9">
        <v>4.0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5.0</v>
      </c>
      <c r="R134" s="7">
        <v>49.0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Jalen Tolbert</v>
      </c>
      <c r="B135" s="7" t="str">
        <f>IFERROR(__xludf.DUMMYFUNCTION("INDEX(IFNA(REGEXEXTRACT(D135, ""([^ ]+)$"")))"),"DAL")</f>
        <v>DAL</v>
      </c>
      <c r="C135" s="7">
        <f>Pts_PA*G135+Pts_PC*H135+Pts_PY*I135+Pts_PTD*J135+Pts_PI*K135+Pts_P2*L135+Pts_RA*M135+Pts_RY*N135+Pts_RTD*O135+Pts_R2*P135+Pts_Res*Q135+Pts_ReY*R135+Pts_ReTD*S135+Pts_Re2*T135+Pts_FL*U135+Pts_FTD*V135</f>
        <v>6.3</v>
      </c>
      <c r="D135" s="7" t="s">
        <v>274</v>
      </c>
      <c r="E135" s="10" t="s">
        <v>422</v>
      </c>
      <c r="F135" s="9">
        <v>4.0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4.0</v>
      </c>
      <c r="R135" s="7">
        <v>43.0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Brandon Aiyuk</v>
      </c>
      <c r="B136" s="7" t="str">
        <f>IFERROR(__xludf.DUMMYFUNCTION("INDEX(IFNA(REGEXEXTRACT(D136, ""([^ ]+)$"")))"),"SF")</f>
        <v>SF</v>
      </c>
      <c r="C136" s="7">
        <f>Pts_PA*G136+Pts_PC*H136+Pts_PY*I136+Pts_PTD*J136+Pts_PI*K136+Pts_P2*L136+Pts_RA*M136+Pts_RY*N136+Pts_RTD*O136+Pts_R2*P136+Pts_Res*Q136+Pts_ReY*R136+Pts_ReTD*S136+Pts_Re2*T136+Pts_FL*U136+Pts_FTD*V136</f>
        <v>4.7</v>
      </c>
      <c r="D136" s="7" t="s">
        <v>206</v>
      </c>
      <c r="E136" s="10" t="s">
        <v>112</v>
      </c>
      <c r="F136" s="9">
        <v>3.0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2.0</v>
      </c>
      <c r="R136" s="7">
        <v>37.0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Calvin Austin</v>
      </c>
      <c r="B137" s="7" t="str">
        <f>IFERROR(__xludf.DUMMYFUNCTION("INDEX(IFNA(REGEXEXTRACT(D137, ""([^ ]+)$"")))"),"PIT")</f>
        <v>PIT</v>
      </c>
      <c r="C137" s="7">
        <f>Pts_PA*G137+Pts_PC*H137+Pts_PY*I137+Pts_PTD*J137+Pts_PI*K137+Pts_P2*L137+Pts_RA*M137+Pts_RY*N137+Pts_RTD*O137+Pts_R2*P137+Pts_Res*Q137+Pts_ReY*R137+Pts_ReTD*S137+Pts_Re2*T137+Pts_FL*U137+Pts_FTD*V137</f>
        <v>4.6</v>
      </c>
      <c r="D137" s="7" t="s">
        <v>282</v>
      </c>
      <c r="E137" s="10" t="s">
        <v>420</v>
      </c>
      <c r="F137" s="9">
        <v>3.0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0.0</v>
      </c>
      <c r="N137" s="7">
        <v>0.0</v>
      </c>
      <c r="O137" s="7">
        <v>0.0</v>
      </c>
      <c r="P137" s="11">
        <v>0.0</v>
      </c>
      <c r="Q137" s="10">
        <v>2.0</v>
      </c>
      <c r="R137" s="7">
        <v>36.0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Alex Bachman</v>
      </c>
      <c r="B138" s="7" t="str">
        <f>IFERROR(__xludf.DUMMYFUNCTION("INDEX(IFNA(REGEXEXTRACT(D138, ""([^ ]+)$"")))"),"LV")</f>
        <v>LV</v>
      </c>
      <c r="C138" s="7">
        <f>Pts_PA*G138+Pts_PC*H138+Pts_PY*I138+Pts_PTD*J138+Pts_PI*K138+Pts_P2*L138+Pts_RA*M138+Pts_RY*N138+Pts_RTD*O138+Pts_R2*P138+Pts_Res*Q138+Pts_ReY*R138+Pts_ReTD*S138+Pts_Re2*T138+Pts_FL*U138+Pts_FTD*V138</f>
        <v>4.6</v>
      </c>
      <c r="D138" s="7" t="s">
        <v>506</v>
      </c>
      <c r="E138" s="10" t="s">
        <v>116</v>
      </c>
      <c r="F138" s="9">
        <v>3.0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3.0</v>
      </c>
      <c r="R138" s="7">
        <v>31.0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Zach Charbonnet</v>
      </c>
      <c r="B139" s="7" t="str">
        <f>IFERROR(__xludf.DUMMYFUNCTION("INDEX(IFNA(REGEXEXTRACT(D139, ""([^ ]+)$"")))"),"SEA")</f>
        <v>SEA</v>
      </c>
      <c r="C139" s="7">
        <f>Pts_PA*G139+Pts_PC*H139+Pts_PY*I139+Pts_PTD*J139+Pts_PI*K139+Pts_P2*L139+Pts_RA*M139+Pts_RY*N139+Pts_RTD*O139+Pts_R2*P139+Pts_Res*Q139+Pts_ReY*R139+Pts_ReTD*S139+Pts_Re2*T139+Pts_FL*U139+Pts_FTD*V139</f>
        <v>4</v>
      </c>
      <c r="D139" s="7" t="s">
        <v>124</v>
      </c>
      <c r="E139" s="10" t="s">
        <v>340</v>
      </c>
      <c r="F139" s="9">
        <v>3.0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5.0</v>
      </c>
      <c r="N139" s="7">
        <v>20.0</v>
      </c>
      <c r="O139" s="7">
        <v>0.0</v>
      </c>
      <c r="P139" s="11">
        <v>0.0</v>
      </c>
      <c r="Q139" s="10">
        <v>1.0</v>
      </c>
      <c r="R139" s="7">
        <v>15.0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Jalen Coker</v>
      </c>
      <c r="B140" s="7" t="str">
        <f>IFERROR(__xludf.DUMMYFUNCTION("INDEX(IFNA(REGEXEXTRACT(D140, ""([^ ]+)$"")))"),"CAR")</f>
        <v>CAR</v>
      </c>
      <c r="C140" s="7">
        <f>Pts_PA*G140+Pts_PC*H140+Pts_PY*I140+Pts_PTD*J140+Pts_PI*K140+Pts_P2*L140+Pts_RA*M140+Pts_RY*N140+Pts_RTD*O140+Pts_R2*P140+Pts_Res*Q140+Pts_ReY*R140+Pts_ReTD*S140+Pts_Re2*T140+Pts_FL*U140+Pts_FTD*V140</f>
        <v>4.5</v>
      </c>
      <c r="D140" s="7" t="s">
        <v>484</v>
      </c>
      <c r="E140" s="10" t="s">
        <v>339</v>
      </c>
      <c r="F140" s="9">
        <v>3.0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3.0</v>
      </c>
      <c r="R140" s="7">
        <v>30.0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James Conner</v>
      </c>
      <c r="B141" s="7" t="str">
        <f>IFERROR(__xludf.DUMMYFUNCTION("INDEX(IFNA(REGEXEXTRACT(D141, ""([^ ]+)$"")))"),"ARI")</f>
        <v>ARI</v>
      </c>
      <c r="C141" s="7">
        <f>Pts_PA*G141+Pts_PC*H141+Pts_PY*I141+Pts_PTD*J141+Pts_PI*K141+Pts_P2*L141+Pts_RA*M141+Pts_RY*N141+Pts_RTD*O141+Pts_R2*P141+Pts_Res*Q141+Pts_ReY*R141+Pts_ReTD*S141+Pts_Re2*T141+Pts_FL*U141+Pts_FTD*V141</f>
        <v>4.6</v>
      </c>
      <c r="D141" s="7" t="s">
        <v>64</v>
      </c>
      <c r="E141" s="10" t="s">
        <v>355</v>
      </c>
      <c r="F141" s="9">
        <v>3.0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7.0</v>
      </c>
      <c r="N141" s="7">
        <v>24.0</v>
      </c>
      <c r="O141" s="7">
        <v>0.0</v>
      </c>
      <c r="P141" s="11">
        <v>0.0</v>
      </c>
      <c r="Q141" s="10">
        <v>4.0</v>
      </c>
      <c r="R141" s="7">
        <v>22.0</v>
      </c>
      <c r="S141" s="7">
        <v>0.0</v>
      </c>
      <c r="T141" s="11">
        <v>0.0</v>
      </c>
      <c r="U141" s="10">
        <v>1.0</v>
      </c>
      <c r="V141" s="11">
        <v>0.0</v>
      </c>
    </row>
    <row r="142">
      <c r="A142" s="7" t="str">
        <f t="shared" si="1"/>
        <v>Mike Evans</v>
      </c>
      <c r="B142" s="7" t="str">
        <f>IFERROR(__xludf.DUMMYFUNCTION("INDEX(IFNA(REGEXEXTRACT(D142, ""([^ ]+)$"")))"),"TB")</f>
        <v>TB</v>
      </c>
      <c r="C142" s="7">
        <f>Pts_PA*G142+Pts_PC*H142+Pts_PY*I142+Pts_PTD*J142+Pts_PI*K142+Pts_P2*L142+Pts_RA*M142+Pts_RY*N142+Pts_RTD*O142+Pts_R2*P142+Pts_Res*Q142+Pts_ReY*R142+Pts_ReTD*S142+Pts_Re2*T142+Pts_FL*U142+Pts_FTD*V142</f>
        <v>4.4</v>
      </c>
      <c r="D142" s="7" t="s">
        <v>54</v>
      </c>
      <c r="E142" s="10" t="s">
        <v>129</v>
      </c>
      <c r="F142" s="9">
        <v>3.0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0.0</v>
      </c>
      <c r="N142" s="7">
        <v>0.0</v>
      </c>
      <c r="O142" s="7">
        <v>0.0</v>
      </c>
      <c r="P142" s="11">
        <v>0.0</v>
      </c>
      <c r="Q142" s="10">
        <v>2.0</v>
      </c>
      <c r="R142" s="7">
        <v>34.0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Antonio Gibson</v>
      </c>
      <c r="B143" s="7" t="str">
        <f>IFERROR(__xludf.DUMMYFUNCTION("INDEX(IFNA(REGEXEXTRACT(D143, ""([^ ]+)$"")))"),"NE")</f>
        <v>NE</v>
      </c>
      <c r="C143" s="7">
        <f>Pts_PA*G143+Pts_PC*H143+Pts_PY*I143+Pts_PTD*J143+Pts_PI*K143+Pts_P2*L143+Pts_RA*M143+Pts_RY*N143+Pts_RTD*O143+Pts_R2*P143+Pts_Res*Q143+Pts_ReY*R143+Pts_ReTD*S143+Pts_Re2*T143+Pts_FL*U143+Pts_FTD*V143</f>
        <v>5.8</v>
      </c>
      <c r="D143" s="7" t="s">
        <v>243</v>
      </c>
      <c r="E143" s="10" t="s">
        <v>25</v>
      </c>
      <c r="F143" s="9">
        <v>3.0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13.0</v>
      </c>
      <c r="N143" s="7">
        <v>19.0</v>
      </c>
      <c r="O143" s="7">
        <v>0.0</v>
      </c>
      <c r="P143" s="11">
        <v>0.0</v>
      </c>
      <c r="Q143" s="10">
        <v>3.0</v>
      </c>
      <c r="R143" s="7">
        <v>24.0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Andrei Iosivas</v>
      </c>
      <c r="B144" s="7" t="str">
        <f>IFERROR(__xludf.DUMMYFUNCTION("INDEX(IFNA(REGEXEXTRACT(D144, ""([^ ]+)$"")))"),"CIN")</f>
        <v>CIN</v>
      </c>
      <c r="C144" s="7">
        <f>Pts_PA*G144+Pts_PC*H144+Pts_PY*I144+Pts_PTD*J144+Pts_PI*K144+Pts_P2*L144+Pts_RA*M144+Pts_RY*N144+Pts_RTD*O144+Pts_R2*P144+Pts_Res*Q144+Pts_ReY*R144+Pts_ReTD*S144+Pts_Re2*T144+Pts_FL*U144+Pts_FTD*V144</f>
        <v>4.6</v>
      </c>
      <c r="D144" s="7" t="s">
        <v>217</v>
      </c>
      <c r="E144" s="10" t="s">
        <v>53</v>
      </c>
      <c r="F144" s="9">
        <v>3.0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0.0</v>
      </c>
      <c r="N144" s="7">
        <v>0.0</v>
      </c>
      <c r="O144" s="7">
        <v>0.0</v>
      </c>
      <c r="P144" s="11">
        <v>0.0</v>
      </c>
      <c r="Q144" s="10">
        <v>2.0</v>
      </c>
      <c r="R144" s="7">
        <v>36.0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Jerry Jeudy</v>
      </c>
      <c r="B145" s="7" t="str">
        <f>IFERROR(__xludf.DUMMYFUNCTION("INDEX(IFNA(REGEXEXTRACT(D145, ""([^ ]+)$"")))"),"CLE")</f>
        <v>CLE</v>
      </c>
      <c r="C145" s="7">
        <f>Pts_PA*G145+Pts_PC*H145+Pts_PY*I145+Pts_PTD*J145+Pts_PI*K145+Pts_P2*L145+Pts_RA*M145+Pts_RY*N145+Pts_RTD*O145+Pts_R2*P145+Pts_Res*Q145+Pts_ReY*R145+Pts_ReTD*S145+Pts_Re2*T145+Pts_FL*U145+Pts_FTD*V145</f>
        <v>4</v>
      </c>
      <c r="D145" s="7" t="s">
        <v>132</v>
      </c>
      <c r="E145" s="10" t="s">
        <v>27</v>
      </c>
      <c r="F145" s="9">
        <v>3.0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1.0</v>
      </c>
      <c r="R145" s="7">
        <v>35.0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D'Ernest Johnson</v>
      </c>
      <c r="B146" s="7" t="str">
        <f>IFERROR(__xludf.DUMMYFUNCTION("INDEX(IFNA(REGEXEXTRACT(D146, ""([^ ]+)$"")))"),"JAX")</f>
        <v>JAX</v>
      </c>
      <c r="C146" s="7">
        <f>Pts_PA*G146+Pts_PC*H146+Pts_PY*I146+Pts_PTD*J146+Pts_PI*K146+Pts_P2*L146+Pts_RA*M146+Pts_RY*N146+Pts_RTD*O146+Pts_R2*P146+Pts_Res*Q146+Pts_ReY*R146+Pts_ReTD*S146+Pts_Re2*T146+Pts_FL*U146+Pts_FTD*V146</f>
        <v>5.4</v>
      </c>
      <c r="D146" s="7" t="s">
        <v>377</v>
      </c>
      <c r="E146" s="10" t="s">
        <v>76</v>
      </c>
      <c r="F146" s="9">
        <v>3.0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6.0</v>
      </c>
      <c r="N146" s="7">
        <v>28.0</v>
      </c>
      <c r="O146" s="7">
        <v>0.0</v>
      </c>
      <c r="P146" s="11">
        <v>0.0</v>
      </c>
      <c r="Q146" s="10">
        <v>2.0</v>
      </c>
      <c r="R146" s="7">
        <v>16.0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Theo Johnson</v>
      </c>
      <c r="B147" s="7" t="str">
        <f>IFERROR(__xludf.DUMMYFUNCTION("INDEX(IFNA(REGEXEXTRACT(D147, ""([^ ]+)$"")))"),"NYG")</f>
        <v>NYG</v>
      </c>
      <c r="C147" s="7">
        <f>Pts_PA*G147+Pts_PC*H147+Pts_PY*I147+Pts_PTD*J147+Pts_PI*K147+Pts_P2*L147+Pts_RA*M147+Pts_RY*N147+Pts_RTD*O147+Pts_R2*P147+Pts_Res*Q147+Pts_ReY*R147+Pts_ReTD*S147+Pts_Re2*T147+Pts_FL*U147+Pts_FTD*V147</f>
        <v>4.5</v>
      </c>
      <c r="D147" s="7" t="s">
        <v>249</v>
      </c>
      <c r="E147" s="10" t="s">
        <v>348</v>
      </c>
      <c r="F147" s="9">
        <v>3.0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3.0</v>
      </c>
      <c r="R147" s="7">
        <v>30.0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Ty Johnson</v>
      </c>
      <c r="B148" s="7" t="str">
        <f>IFERROR(__xludf.DUMMYFUNCTION("INDEX(IFNA(REGEXEXTRACT(D148, ""([^ ]+)$"")))"),"BUF")</f>
        <v>BUF</v>
      </c>
      <c r="C148" s="7">
        <f>Pts_PA*G148+Pts_PC*H148+Pts_PY*I148+Pts_PTD*J148+Pts_PI*K148+Pts_P2*L148+Pts_RA*M148+Pts_RY*N148+Pts_RTD*O148+Pts_R2*P148+Pts_Res*Q148+Pts_ReY*R148+Pts_ReTD*S148+Pts_Re2*T148+Pts_FL*U148+Pts_FTD*V148</f>
        <v>3.4</v>
      </c>
      <c r="D148" s="7" t="s">
        <v>309</v>
      </c>
      <c r="E148" s="10" t="s">
        <v>428</v>
      </c>
      <c r="F148" s="9">
        <v>3.0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4.0</v>
      </c>
      <c r="N148" s="7">
        <v>34.0</v>
      </c>
      <c r="O148" s="7">
        <v>0.0</v>
      </c>
      <c r="P148" s="11">
        <v>0.0</v>
      </c>
      <c r="Q148" s="10">
        <v>0.0</v>
      </c>
      <c r="R148" s="7">
        <v>0.0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Christian Kirk</v>
      </c>
      <c r="B149" s="7" t="str">
        <f>IFERROR(__xludf.DUMMYFUNCTION("INDEX(IFNA(REGEXEXTRACT(D149, ""([^ ]+)$"")))"),"JAX")</f>
        <v>JAX</v>
      </c>
      <c r="C149" s="7">
        <f>Pts_PA*G149+Pts_PC*H149+Pts_PY*I149+Pts_PTD*J149+Pts_PI*K149+Pts_P2*L149+Pts_RA*M149+Pts_RY*N149+Pts_RTD*O149+Pts_R2*P149+Pts_Res*Q149+Pts_ReY*R149+Pts_ReTD*S149+Pts_Re2*T149+Pts_FL*U149+Pts_FTD*V149</f>
        <v>5.4</v>
      </c>
      <c r="D149" s="7" t="s">
        <v>194</v>
      </c>
      <c r="E149" s="10" t="s">
        <v>76</v>
      </c>
      <c r="F149" s="9">
        <v>3.0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3.0</v>
      </c>
      <c r="R149" s="7">
        <v>39.0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Ryan Miller</v>
      </c>
      <c r="B150" s="7" t="str">
        <f>IFERROR(__xludf.DUMMYFUNCTION("INDEX(IFNA(REGEXEXTRACT(D150, ""([^ ]+)$"")))"),"TB")</f>
        <v>TB</v>
      </c>
      <c r="C150" s="7">
        <f>Pts_PA*G150+Pts_PC*H150+Pts_PY*I150+Pts_PTD*J150+Pts_PI*K150+Pts_P2*L150+Pts_RA*M150+Pts_RY*N150+Pts_RTD*O150+Pts_R2*P150+Pts_Res*Q150+Pts_ReY*R150+Pts_ReTD*S150+Pts_Re2*T150+Pts_FL*U150+Pts_FTD*V150</f>
        <v>4.4</v>
      </c>
      <c r="D150" s="7" t="s">
        <v>507</v>
      </c>
      <c r="E150" s="10" t="s">
        <v>129</v>
      </c>
      <c r="F150" s="9">
        <v>3.0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1.0</v>
      </c>
      <c r="R150" s="7">
        <v>39.0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Darnell Mooney</v>
      </c>
      <c r="B151" s="7" t="str">
        <f>IFERROR(__xludf.DUMMYFUNCTION("INDEX(IFNA(REGEXEXTRACT(D151, ""([^ ]+)$"")))"),"ATL")</f>
        <v>ATL</v>
      </c>
      <c r="C151" s="7">
        <f>Pts_PA*G151+Pts_PC*H151+Pts_PY*I151+Pts_PTD*J151+Pts_PI*K151+Pts_P2*L151+Pts_RA*M151+Pts_RY*N151+Pts_RTD*O151+Pts_R2*P151+Pts_Res*Q151+Pts_ReY*R151+Pts_ReTD*S151+Pts_Re2*T151+Pts_FL*U151+Pts_FTD*V151</f>
        <v>5.3</v>
      </c>
      <c r="D151" s="7" t="s">
        <v>257</v>
      </c>
      <c r="E151" s="10" t="s">
        <v>344</v>
      </c>
      <c r="F151" s="9">
        <v>3.0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0.0</v>
      </c>
      <c r="N151" s="7">
        <v>0.0</v>
      </c>
      <c r="O151" s="7">
        <v>0.0</v>
      </c>
      <c r="P151" s="11">
        <v>0.0</v>
      </c>
      <c r="Q151" s="10">
        <v>3.0</v>
      </c>
      <c r="R151" s="7">
        <v>38.0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David Njoku</v>
      </c>
      <c r="B152" s="7" t="str">
        <f>IFERROR(__xludf.DUMMYFUNCTION("INDEX(IFNA(REGEXEXTRACT(D152, ""([^ ]+)$"")))"),"CLE")</f>
        <v>CLE</v>
      </c>
      <c r="C152" s="7">
        <f>Pts_PA*G152+Pts_PC*H152+Pts_PY*I152+Pts_PTD*J152+Pts_PI*K152+Pts_P2*L152+Pts_RA*M152+Pts_RY*N152+Pts_RTD*O152+Pts_R2*P152+Pts_Res*Q152+Pts_ReY*R152+Pts_ReTD*S152+Pts_Re2*T152+Pts_FL*U152+Pts_FTD*V152</f>
        <v>5.6</v>
      </c>
      <c r="D152" s="7" t="s">
        <v>178</v>
      </c>
      <c r="E152" s="10" t="s">
        <v>27</v>
      </c>
      <c r="F152" s="9">
        <v>3.0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0.0</v>
      </c>
      <c r="N152" s="7">
        <v>0.0</v>
      </c>
      <c r="O152" s="7">
        <v>0.0</v>
      </c>
      <c r="P152" s="11">
        <v>0.0</v>
      </c>
      <c r="Q152" s="10">
        <v>5.0</v>
      </c>
      <c r="R152" s="7">
        <v>31.0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Josh Palmer</v>
      </c>
      <c r="B153" s="7" t="str">
        <f>IFERROR(__xludf.DUMMYFUNCTION("INDEX(IFNA(REGEXEXTRACT(D153, ""([^ ]+)$"")))"),"LAC")</f>
        <v>LAC</v>
      </c>
      <c r="C153" s="7">
        <f>Pts_PA*G153+Pts_PC*H153+Pts_PY*I153+Pts_PTD*J153+Pts_PI*K153+Pts_P2*L153+Pts_RA*M153+Pts_RY*N153+Pts_RTD*O153+Pts_R2*P153+Pts_Res*Q153+Pts_ReY*R153+Pts_ReTD*S153+Pts_Re2*T153+Pts_FL*U153+Pts_FTD*V153</f>
        <v>4.8</v>
      </c>
      <c r="D153" s="7" t="s">
        <v>263</v>
      </c>
      <c r="E153" s="10" t="s">
        <v>356</v>
      </c>
      <c r="F153" s="9">
        <v>3.0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0.0</v>
      </c>
      <c r="N153" s="7">
        <v>0.0</v>
      </c>
      <c r="O153" s="7">
        <v>0.0</v>
      </c>
      <c r="P153" s="11">
        <v>0.0</v>
      </c>
      <c r="Q153" s="10">
        <v>2.0</v>
      </c>
      <c r="R153" s="7">
        <v>38.0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Dak Prescott</v>
      </c>
      <c r="B154" s="7" t="str">
        <f>IFERROR(__xludf.DUMMYFUNCTION("INDEX(IFNA(REGEXEXTRACT(D154, ""([^ ]+)$"")))"),"DAL")</f>
        <v>DAL</v>
      </c>
      <c r="C154" s="7">
        <f>Pts_PA*G154+Pts_PC*H154+Pts_PY*I154+Pts_PTD*J154+Pts_PI*K154+Pts_P2*L154+Pts_RA*M154+Pts_RY*N154+Pts_RTD*O154+Pts_R2*P154+Pts_Res*Q154+Pts_ReY*R154+Pts_ReTD*S154+Pts_Re2*T154+Pts_FL*U154+Pts_FTD*V154</f>
        <v>3.22</v>
      </c>
      <c r="D154" s="7" t="s">
        <v>84</v>
      </c>
      <c r="E154" s="10" t="s">
        <v>422</v>
      </c>
      <c r="F154" s="9">
        <v>3.0</v>
      </c>
      <c r="G154" s="10">
        <v>33.0</v>
      </c>
      <c r="H154" s="7">
        <v>17.0</v>
      </c>
      <c r="I154" s="7">
        <v>178.0</v>
      </c>
      <c r="J154" s="7">
        <v>0.0</v>
      </c>
      <c r="K154" s="7">
        <v>2.0</v>
      </c>
      <c r="L154" s="11">
        <v>0.0</v>
      </c>
      <c r="M154" s="10">
        <v>1.0</v>
      </c>
      <c r="N154" s="7">
        <v>1.0</v>
      </c>
      <c r="O154" s="7">
        <v>0.0</v>
      </c>
      <c r="P154" s="11">
        <v>0.0</v>
      </c>
      <c r="Q154" s="10">
        <v>0.0</v>
      </c>
      <c r="R154" s="7">
        <v>0.0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Ben Sims</v>
      </c>
      <c r="B155" s="7" t="str">
        <f>IFERROR(__xludf.DUMMYFUNCTION("INDEX(IFNA(REGEXEXTRACT(D155, ""([^ ]+)$"")))"),"GB")</f>
        <v>GB</v>
      </c>
      <c r="C155" s="7">
        <f>Pts_PA*G155+Pts_PC*H155+Pts_PY*I155+Pts_PTD*J155+Pts_PI*K155+Pts_P2*L155+Pts_RA*M155+Pts_RY*N155+Pts_RTD*O155+Pts_R2*P155+Pts_Res*Q155+Pts_ReY*R155+Pts_ReTD*S155+Pts_Re2*T155+Pts_FL*U155+Pts_FTD*V155</f>
        <v>4.8</v>
      </c>
      <c r="D155" s="7" t="s">
        <v>508</v>
      </c>
      <c r="E155" s="10" t="s">
        <v>21</v>
      </c>
      <c r="F155" s="9">
        <v>3.0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0.0</v>
      </c>
      <c r="N155" s="7">
        <v>0.0</v>
      </c>
      <c r="O155" s="7">
        <v>0.0</v>
      </c>
      <c r="P155" s="11">
        <v>0.0</v>
      </c>
      <c r="Q155" s="10">
        <v>2.0</v>
      </c>
      <c r="R155" s="7">
        <v>38.0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D.J. Turner</v>
      </c>
      <c r="B156" s="7" t="str">
        <f>IFERROR(__xludf.DUMMYFUNCTION("INDEX(IFNA(REGEXEXTRACT(D156, ""([^ ]+)$"")))"),"LV")</f>
        <v>LV</v>
      </c>
      <c r="C156" s="7">
        <f>Pts_PA*G156+Pts_PC*H156+Pts_PY*I156+Pts_PTD*J156+Pts_PI*K156+Pts_P2*L156+Pts_RA*M156+Pts_RY*N156+Pts_RTD*O156+Pts_R2*P156+Pts_Res*Q156+Pts_ReY*R156+Pts_ReTD*S156+Pts_Re2*T156+Pts_FL*U156+Pts_FTD*V156</f>
        <v>4.7</v>
      </c>
      <c r="D156" s="7" t="s">
        <v>329</v>
      </c>
      <c r="E156" s="10" t="s">
        <v>116</v>
      </c>
      <c r="F156" s="9">
        <v>3.0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2.0</v>
      </c>
      <c r="R156" s="7">
        <v>37.0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Ameer Abdullah</v>
      </c>
      <c r="B157" s="7" t="str">
        <f>IFERROR(__xludf.DUMMYFUNCTION("INDEX(IFNA(REGEXEXTRACT(D157, ""([^ ]+)$"")))"),"LV")</f>
        <v>LV</v>
      </c>
      <c r="C157" s="7">
        <f>Pts_PA*G157+Pts_PC*H157+Pts_PY*I157+Pts_PTD*J157+Pts_PI*K157+Pts_P2*L157+Pts_RA*M157+Pts_RY*N157+Pts_RTD*O157+Pts_R2*P157+Pts_Res*Q157+Pts_ReY*R157+Pts_ReTD*S157+Pts_Re2*T157+Pts_FL*U157+Pts_FTD*V157</f>
        <v>3.3</v>
      </c>
      <c r="D157" s="7" t="s">
        <v>398</v>
      </c>
      <c r="E157" s="10" t="s">
        <v>116</v>
      </c>
      <c r="F157" s="9">
        <v>2.0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4.0</v>
      </c>
      <c r="N157" s="7">
        <v>24.0</v>
      </c>
      <c r="O157" s="7">
        <v>0.0</v>
      </c>
      <c r="P157" s="11">
        <v>0.0</v>
      </c>
      <c r="Q157" s="10">
        <v>3.0</v>
      </c>
      <c r="R157" s="7">
        <v>14.0</v>
      </c>
      <c r="S157" s="7">
        <v>0.0</v>
      </c>
      <c r="T157" s="11">
        <v>0.0</v>
      </c>
      <c r="U157" s="10">
        <v>1.0</v>
      </c>
      <c r="V157" s="11">
        <v>0.0</v>
      </c>
    </row>
    <row r="158">
      <c r="A158" s="7" t="str">
        <f t="shared" si="1"/>
        <v>Nelson Agholor</v>
      </c>
      <c r="B158" s="7" t="str">
        <f>IFERROR(__xludf.DUMMYFUNCTION("INDEX(IFNA(REGEXEXTRACT(D158, ""([^ ]+)$"")))"),"BAL")</f>
        <v>BAL</v>
      </c>
      <c r="C158" s="7">
        <f>Pts_PA*G158+Pts_PC*H158+Pts_PY*I158+Pts_PTD*J158+Pts_PI*K158+Pts_P2*L158+Pts_RA*M158+Pts_RY*N158+Pts_RTD*O158+Pts_R2*P158+Pts_Res*Q158+Pts_ReY*R158+Pts_ReTD*S158+Pts_Re2*T158+Pts_FL*U158+Pts_FTD*V158</f>
        <v>3</v>
      </c>
      <c r="D158" s="7" t="s">
        <v>279</v>
      </c>
      <c r="E158" s="10" t="s">
        <v>19</v>
      </c>
      <c r="F158" s="9">
        <v>2.0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0.0</v>
      </c>
      <c r="N158" s="7">
        <v>0.0</v>
      </c>
      <c r="O158" s="7">
        <v>0.0</v>
      </c>
      <c r="P158" s="11">
        <v>0.0</v>
      </c>
      <c r="Q158" s="10">
        <v>1.0</v>
      </c>
      <c r="R158" s="7">
        <v>25.0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Trey Benson</v>
      </c>
      <c r="B159" s="7" t="str">
        <f>IFERROR(__xludf.DUMMYFUNCTION("INDEX(IFNA(REGEXEXTRACT(D159, ""([^ ]+)$"")))"),"ARI")</f>
        <v>ARI</v>
      </c>
      <c r="C159" s="7">
        <f>Pts_PA*G159+Pts_PC*H159+Pts_PY*I159+Pts_PTD*J159+Pts_PI*K159+Pts_P2*L159+Pts_RA*M159+Pts_RY*N159+Pts_RTD*O159+Pts_R2*P159+Pts_Res*Q159+Pts_ReY*R159+Pts_ReTD*S159+Pts_Re2*T159+Pts_FL*U159+Pts_FTD*V159</f>
        <v>2.6</v>
      </c>
      <c r="D159" s="7" t="s">
        <v>230</v>
      </c>
      <c r="E159" s="10" t="s">
        <v>355</v>
      </c>
      <c r="F159" s="9">
        <v>2.0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5.0</v>
      </c>
      <c r="N159" s="7">
        <v>26.0</v>
      </c>
      <c r="O159" s="7">
        <v>0.0</v>
      </c>
      <c r="P159" s="11">
        <v>0.0</v>
      </c>
      <c r="Q159" s="10">
        <v>0.0</v>
      </c>
      <c r="R159" s="7">
        <v>0.0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Cartavious Bigsby</v>
      </c>
      <c r="B160" s="7" t="str">
        <f>IFERROR(__xludf.DUMMYFUNCTION("INDEX(IFNA(REGEXEXTRACT(D160, ""([^ ]+)$"")))"),"JAX")</f>
        <v>JAX</v>
      </c>
      <c r="C160" s="7">
        <f>Pts_PA*G160+Pts_PC*H160+Pts_PY*I160+Pts_PTD*J160+Pts_PI*K160+Pts_P2*L160+Pts_RA*M160+Pts_RY*N160+Pts_RTD*O160+Pts_R2*P160+Pts_Res*Q160+Pts_ReY*R160+Pts_ReTD*S160+Pts_Re2*T160+Pts_FL*U160+Pts_FTD*V160</f>
        <v>2.4</v>
      </c>
      <c r="D160" s="7" t="s">
        <v>139</v>
      </c>
      <c r="E160" s="10" t="s">
        <v>76</v>
      </c>
      <c r="F160" s="9">
        <v>2.0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7.0</v>
      </c>
      <c r="N160" s="7">
        <v>24.0</v>
      </c>
      <c r="O160" s="7">
        <v>0.0</v>
      </c>
      <c r="P160" s="11">
        <v>0.0</v>
      </c>
      <c r="Q160" s="10">
        <v>0.0</v>
      </c>
      <c r="R160" s="7">
        <v>0.0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Christopher Brooks</v>
      </c>
      <c r="B161" s="7" t="str">
        <f>IFERROR(__xludf.DUMMYFUNCTION("INDEX(IFNA(REGEXEXTRACT(D161, ""([^ ]+)$"")))"),"GB")</f>
        <v>GB</v>
      </c>
      <c r="C161" s="7">
        <f>Pts_PA*G161+Pts_PC*H161+Pts_PY*I161+Pts_PTD*J161+Pts_PI*K161+Pts_P2*L161+Pts_RA*M161+Pts_RY*N161+Pts_RTD*O161+Pts_R2*P161+Pts_Res*Q161+Pts_ReY*R161+Pts_ReTD*S161+Pts_Re2*T161+Pts_FL*U161+Pts_FTD*V161</f>
        <v>2.1</v>
      </c>
      <c r="D161" s="7" t="s">
        <v>450</v>
      </c>
      <c r="E161" s="10" t="s">
        <v>21</v>
      </c>
      <c r="F161" s="9">
        <v>2.0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4.0</v>
      </c>
      <c r="N161" s="7">
        <v>21.0</v>
      </c>
      <c r="O161" s="7">
        <v>0.0</v>
      </c>
      <c r="P161" s="11">
        <v>0.0</v>
      </c>
      <c r="Q161" s="10">
        <v>0.0</v>
      </c>
      <c r="R161" s="7">
        <v>0.0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Harrison Bryant</v>
      </c>
      <c r="B162" s="7" t="str">
        <f>IFERROR(__xludf.DUMMYFUNCTION("INDEX(IFNA(REGEXEXTRACT(D162, ""([^ ]+)$"")))"),"LV")</f>
        <v>LV</v>
      </c>
      <c r="C162" s="7">
        <f>Pts_PA*G162+Pts_PC*H162+Pts_PY*I162+Pts_PTD*J162+Pts_PI*K162+Pts_P2*L162+Pts_RA*M162+Pts_RY*N162+Pts_RTD*O162+Pts_R2*P162+Pts_Res*Q162+Pts_ReY*R162+Pts_ReTD*S162+Pts_Re2*T162+Pts_FL*U162+Pts_FTD*V162</f>
        <v>3.9</v>
      </c>
      <c r="D162" s="7" t="s">
        <v>471</v>
      </c>
      <c r="E162" s="10" t="s">
        <v>116</v>
      </c>
      <c r="F162" s="9">
        <v>2.0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0.0</v>
      </c>
      <c r="N162" s="7">
        <v>0.0</v>
      </c>
      <c r="O162" s="7">
        <v>0.0</v>
      </c>
      <c r="P162" s="11">
        <v>0.0</v>
      </c>
      <c r="Q162" s="10">
        <v>3.0</v>
      </c>
      <c r="R162" s="7">
        <v>24.0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Keon Coleman</v>
      </c>
      <c r="B163" s="7" t="str">
        <f>IFERROR(__xludf.DUMMYFUNCTION("INDEX(IFNA(REGEXEXTRACT(D163, ""([^ ]+)$"")))"),"BUF")</f>
        <v>BUF</v>
      </c>
      <c r="C163" s="7">
        <f>Pts_PA*G163+Pts_PC*H163+Pts_PY*I163+Pts_PTD*J163+Pts_PI*K163+Pts_P2*L163+Pts_RA*M163+Pts_RY*N163+Pts_RTD*O163+Pts_R2*P163+Pts_Res*Q163+Pts_ReY*R163+Pts_ReTD*S163+Pts_Re2*T163+Pts_FL*U163+Pts_FTD*V163</f>
        <v>4.1</v>
      </c>
      <c r="D163" s="7" t="s">
        <v>163</v>
      </c>
      <c r="E163" s="10" t="s">
        <v>428</v>
      </c>
      <c r="F163" s="9">
        <v>2.0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0.0</v>
      </c>
      <c r="N163" s="7">
        <v>0.0</v>
      </c>
      <c r="O163" s="7">
        <v>0.0</v>
      </c>
      <c r="P163" s="11">
        <v>0.0</v>
      </c>
      <c r="Q163" s="10">
        <v>3.0</v>
      </c>
      <c r="R163" s="7">
        <v>26.0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Will Dissly</v>
      </c>
      <c r="B164" s="7" t="str">
        <f>IFERROR(__xludf.DUMMYFUNCTION("INDEX(IFNA(REGEXEXTRACT(D164, ""([^ ]+)$"")))"),"LAC")</f>
        <v>LAC</v>
      </c>
      <c r="C164" s="7">
        <f>Pts_PA*G164+Pts_PC*H164+Pts_PY*I164+Pts_PTD*J164+Pts_PI*K164+Pts_P2*L164+Pts_RA*M164+Pts_RY*N164+Pts_RTD*O164+Pts_R2*P164+Pts_Res*Q164+Pts_ReY*R164+Pts_ReTD*S164+Pts_Re2*T164+Pts_FL*U164+Pts_FTD*V164</f>
        <v>4.6</v>
      </c>
      <c r="D164" s="7" t="s">
        <v>235</v>
      </c>
      <c r="E164" s="10" t="s">
        <v>356</v>
      </c>
      <c r="F164" s="9">
        <v>2.0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0.0</v>
      </c>
      <c r="N164" s="7">
        <v>0.0</v>
      </c>
      <c r="O164" s="7">
        <v>0.0</v>
      </c>
      <c r="P164" s="11">
        <v>0.0</v>
      </c>
      <c r="Q164" s="10">
        <v>4.0</v>
      </c>
      <c r="R164" s="7">
        <v>26.0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Greg Dortch</v>
      </c>
      <c r="B165" s="7" t="str">
        <f>IFERROR(__xludf.DUMMYFUNCTION("INDEX(IFNA(REGEXEXTRACT(D165, ""([^ ]+)$"")))"),"ARI")</f>
        <v>ARI</v>
      </c>
      <c r="C165" s="7">
        <f>Pts_PA*G165+Pts_PC*H165+Pts_PY*I165+Pts_PTD*J165+Pts_PI*K165+Pts_P2*L165+Pts_RA*M165+Pts_RY*N165+Pts_RTD*O165+Pts_R2*P165+Pts_Res*Q165+Pts_ReY*R165+Pts_ReTD*S165+Pts_Re2*T165+Pts_FL*U165+Pts_FTD*V165</f>
        <v>3.1</v>
      </c>
      <c r="D165" s="7" t="s">
        <v>171</v>
      </c>
      <c r="E165" s="10" t="s">
        <v>355</v>
      </c>
      <c r="F165" s="9">
        <v>2.0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0.0</v>
      </c>
      <c r="N165" s="7">
        <v>0.0</v>
      </c>
      <c r="O165" s="7">
        <v>0.0</v>
      </c>
      <c r="P165" s="11">
        <v>0.0</v>
      </c>
      <c r="Q165" s="10">
        <v>3.0</v>
      </c>
      <c r="R165" s="7">
        <v>36.0</v>
      </c>
      <c r="S165" s="7">
        <v>0.0</v>
      </c>
      <c r="T165" s="11">
        <v>0.0</v>
      </c>
      <c r="U165" s="10">
        <v>1.0</v>
      </c>
      <c r="V165" s="11">
        <v>0.0</v>
      </c>
    </row>
    <row r="166">
      <c r="A166" s="7" t="str">
        <f t="shared" si="1"/>
        <v>Jahan Dotson</v>
      </c>
      <c r="B166" s="7" t="str">
        <f>IFERROR(__xludf.DUMMYFUNCTION("INDEX(IFNA(REGEXEXTRACT(D166, ""([^ ]+)$"")))"),"PHI")</f>
        <v>PHI</v>
      </c>
      <c r="C166" s="7">
        <f>Pts_PA*G166+Pts_PC*H166+Pts_PY*I166+Pts_PTD*J166+Pts_PI*K166+Pts_P2*L166+Pts_RA*M166+Pts_RY*N166+Pts_RTD*O166+Pts_R2*P166+Pts_Res*Q166+Pts_ReY*R166+Pts_ReTD*S166+Pts_Re2*T166+Pts_FL*U166+Pts_FTD*V166</f>
        <v>2.8</v>
      </c>
      <c r="D166" s="7" t="s">
        <v>403</v>
      </c>
      <c r="E166" s="10" t="s">
        <v>357</v>
      </c>
      <c r="F166" s="9">
        <v>2.0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1.0</v>
      </c>
      <c r="N166" s="7">
        <v>13.0</v>
      </c>
      <c r="O166" s="7">
        <v>0.0</v>
      </c>
      <c r="P166" s="11">
        <v>0.0</v>
      </c>
      <c r="Q166" s="10">
        <v>1.0</v>
      </c>
      <c r="R166" s="7">
        <v>10.0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Kenny Gainwell</v>
      </c>
      <c r="B167" s="7" t="str">
        <f>IFERROR(__xludf.DUMMYFUNCTION("INDEX(IFNA(REGEXEXTRACT(D167, ""([^ ]+)$"")))"),"PHI")</f>
        <v>PHI</v>
      </c>
      <c r="C167" s="7">
        <f>Pts_PA*G167+Pts_PC*H167+Pts_PY*I167+Pts_PTD*J167+Pts_PI*K167+Pts_P2*L167+Pts_RA*M167+Pts_RY*N167+Pts_RTD*O167+Pts_R2*P167+Pts_Res*Q167+Pts_ReY*R167+Pts_ReTD*S167+Pts_Re2*T167+Pts_FL*U167+Pts_FTD*V167</f>
        <v>2.3</v>
      </c>
      <c r="D167" s="7" t="s">
        <v>241</v>
      </c>
      <c r="E167" s="10" t="s">
        <v>357</v>
      </c>
      <c r="F167" s="9">
        <v>2.0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3.0</v>
      </c>
      <c r="N167" s="7">
        <v>23.0</v>
      </c>
      <c r="O167" s="7">
        <v>0.0</v>
      </c>
      <c r="P167" s="11">
        <v>0.0</v>
      </c>
      <c r="Q167" s="10">
        <v>0.0</v>
      </c>
      <c r="R167" s="7">
        <v>0.0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Jauan Jennings</v>
      </c>
      <c r="B168" s="7" t="str">
        <f>IFERROR(__xludf.DUMMYFUNCTION("INDEX(IFNA(REGEXEXTRACT(D168, ""([^ ]+)$"")))"),"SF")</f>
        <v>SF</v>
      </c>
      <c r="C168" s="7">
        <f>Pts_PA*G168+Pts_PC*H168+Pts_PY*I168+Pts_PTD*J168+Pts_PI*K168+Pts_P2*L168+Pts_RA*M168+Pts_RY*N168+Pts_RTD*O168+Pts_R2*P168+Pts_Res*Q168+Pts_ReY*R168+Pts_ReTD*S168+Pts_Re2*T168+Pts_FL*U168+Pts_FTD*V168</f>
        <v>4.2</v>
      </c>
      <c r="D168" s="7" t="s">
        <v>152</v>
      </c>
      <c r="E168" s="10" t="s">
        <v>112</v>
      </c>
      <c r="F168" s="9">
        <v>2.0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0.0</v>
      </c>
      <c r="N168" s="7">
        <v>0.0</v>
      </c>
      <c r="O168" s="7">
        <v>0.0</v>
      </c>
      <c r="P168" s="11">
        <v>0.0</v>
      </c>
      <c r="Q168" s="10">
        <v>3.0</v>
      </c>
      <c r="R168" s="7">
        <v>27.0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Roschon Johnson</v>
      </c>
      <c r="B169" s="7" t="str">
        <f>IFERROR(__xludf.DUMMYFUNCTION("INDEX(IFNA(REGEXEXTRACT(D169, ""([^ ]+)$"")))"),"CHI")</f>
        <v>CHI</v>
      </c>
      <c r="C169" s="7">
        <f>Pts_PA*G169+Pts_PC*H169+Pts_PY*I169+Pts_PTD*J169+Pts_PI*K169+Pts_P2*L169+Pts_RA*M169+Pts_RY*N169+Pts_RTD*O169+Pts_R2*P169+Pts_Res*Q169+Pts_ReY*R169+Pts_ReTD*S169+Pts_Re2*T169+Pts_FL*U169+Pts_FTD*V169</f>
        <v>4.3</v>
      </c>
      <c r="D169" s="7" t="s">
        <v>429</v>
      </c>
      <c r="E169" s="10" t="s">
        <v>44</v>
      </c>
      <c r="F169" s="9">
        <v>2.0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5.0</v>
      </c>
      <c r="N169" s="7">
        <v>8.0</v>
      </c>
      <c r="O169" s="7">
        <v>0.0</v>
      </c>
      <c r="P169" s="11">
        <v>0.0</v>
      </c>
      <c r="Q169" s="10">
        <v>2.0</v>
      </c>
      <c r="R169" s="7">
        <v>25.0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Quentin Johnston</v>
      </c>
      <c r="B170" s="7" t="str">
        <f>IFERROR(__xludf.DUMMYFUNCTION("INDEX(IFNA(REGEXEXTRACT(D170, ""([^ ]+)$"")))"),"LAC")</f>
        <v>LAC</v>
      </c>
      <c r="C170" s="7">
        <f>Pts_PA*G170+Pts_PC*H170+Pts_PY*I170+Pts_PTD*J170+Pts_PI*K170+Pts_P2*L170+Pts_RA*M170+Pts_RY*N170+Pts_RTD*O170+Pts_R2*P170+Pts_Res*Q170+Pts_ReY*R170+Pts_ReTD*S170+Pts_Re2*T170+Pts_FL*U170+Pts_FTD*V170</f>
        <v>3.7</v>
      </c>
      <c r="D170" s="7" t="s">
        <v>192</v>
      </c>
      <c r="E170" s="10" t="s">
        <v>356</v>
      </c>
      <c r="F170" s="9">
        <v>2.0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1.0</v>
      </c>
      <c r="N170" s="7">
        <v>0.0</v>
      </c>
      <c r="O170" s="7">
        <v>0.0</v>
      </c>
      <c r="P170" s="11">
        <v>0.0</v>
      </c>
      <c r="Q170" s="10">
        <v>3.0</v>
      </c>
      <c r="R170" s="7">
        <v>22.0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Isaiah Likely</v>
      </c>
      <c r="B171" s="7" t="str">
        <f>IFERROR(__xludf.DUMMYFUNCTION("INDEX(IFNA(REGEXEXTRACT(D171, ""([^ ]+)$"")))"),"BAL")</f>
        <v>BAL</v>
      </c>
      <c r="C171" s="7">
        <f>Pts_PA*G171+Pts_PC*H171+Pts_PY*I171+Pts_PTD*J171+Pts_PI*K171+Pts_P2*L171+Pts_RA*M171+Pts_RY*N171+Pts_RTD*O171+Pts_R2*P171+Pts_Res*Q171+Pts_ReY*R171+Pts_ReTD*S171+Pts_Re2*T171+Pts_FL*U171+Pts_FTD*V171</f>
        <v>3.7</v>
      </c>
      <c r="D171" s="7" t="s">
        <v>63</v>
      </c>
      <c r="E171" s="10" t="s">
        <v>19</v>
      </c>
      <c r="F171" s="9">
        <v>2.0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0.0</v>
      </c>
      <c r="N171" s="7">
        <v>0.0</v>
      </c>
      <c r="O171" s="7">
        <v>0.0</v>
      </c>
      <c r="P171" s="11">
        <v>0.0</v>
      </c>
      <c r="Q171" s="10">
        <v>2.0</v>
      </c>
      <c r="R171" s="7">
        <v>27.0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Ray Ray McCloud</v>
      </c>
      <c r="B172" s="7" t="str">
        <f>IFERROR(__xludf.DUMMYFUNCTION("INDEX(IFNA(REGEXEXTRACT(D172, ""([^ ]+)$"")))"),"ATL")</f>
        <v>ATL</v>
      </c>
      <c r="C172" s="7">
        <f>Pts_PA*G172+Pts_PC*H172+Pts_PY*I172+Pts_PTD*J172+Pts_PI*K172+Pts_P2*L172+Pts_RA*M172+Pts_RY*N172+Pts_RTD*O172+Pts_R2*P172+Pts_Res*Q172+Pts_ReY*R172+Pts_ReTD*S172+Pts_Re2*T172+Pts_FL*U172+Pts_FTD*V172</f>
        <v>2.8</v>
      </c>
      <c r="D172" s="7" t="s">
        <v>167</v>
      </c>
      <c r="E172" s="10" t="s">
        <v>344</v>
      </c>
      <c r="F172" s="9">
        <v>2.0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1.0</v>
      </c>
      <c r="N172" s="7">
        <v>3.0</v>
      </c>
      <c r="O172" s="7">
        <v>0.0</v>
      </c>
      <c r="P172" s="11">
        <v>0.0</v>
      </c>
      <c r="Q172" s="10">
        <v>3.0</v>
      </c>
      <c r="R172" s="7">
        <v>30.0</v>
      </c>
      <c r="S172" s="7">
        <v>0.0</v>
      </c>
      <c r="T172" s="11">
        <v>0.0</v>
      </c>
      <c r="U172" s="10">
        <v>1.0</v>
      </c>
      <c r="V172" s="11">
        <v>0.0</v>
      </c>
    </row>
    <row r="173">
      <c r="A173" s="7" t="str">
        <f t="shared" si="1"/>
        <v>Bo Melton</v>
      </c>
      <c r="B173" s="7" t="str">
        <f>IFERROR(__xludf.DUMMYFUNCTION("INDEX(IFNA(REGEXEXTRACT(D173, ""([^ ]+)$"")))"),"GB")</f>
        <v>GB</v>
      </c>
      <c r="C173" s="7">
        <f>Pts_PA*G173+Pts_PC*H173+Pts_PY*I173+Pts_PTD*J173+Pts_PI*K173+Pts_P2*L173+Pts_RA*M173+Pts_RY*N173+Pts_RTD*O173+Pts_R2*P173+Pts_Res*Q173+Pts_ReY*R173+Pts_ReTD*S173+Pts_Re2*T173+Pts_FL*U173+Pts_FTD*V173</f>
        <v>3.8</v>
      </c>
      <c r="D173" s="7" t="s">
        <v>409</v>
      </c>
      <c r="E173" s="10" t="s">
        <v>21</v>
      </c>
      <c r="F173" s="9">
        <v>2.0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2.0</v>
      </c>
      <c r="N173" s="7">
        <v>27.0</v>
      </c>
      <c r="O173" s="7">
        <v>0.0</v>
      </c>
      <c r="P173" s="11">
        <v>0.0</v>
      </c>
      <c r="Q173" s="10">
        <v>1.0</v>
      </c>
      <c r="R173" s="7">
        <v>6.0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D.J. Moore</v>
      </c>
      <c r="B174" s="7" t="str">
        <f>IFERROR(__xludf.DUMMYFUNCTION("INDEX(IFNA(REGEXEXTRACT(D174, ""([^ ]+)$"")))"),"CHI")</f>
        <v>CHI</v>
      </c>
      <c r="C174" s="7">
        <f>Pts_PA*G174+Pts_PC*H174+Pts_PY*I174+Pts_PTD*J174+Pts_PI*K174+Pts_P2*L174+Pts_RA*M174+Pts_RY*N174+Pts_RTD*O174+Pts_R2*P174+Pts_Res*Q174+Pts_ReY*R174+Pts_ReTD*S174+Pts_Re2*T174+Pts_FL*U174+Pts_FTD*V174</f>
        <v>4</v>
      </c>
      <c r="D174" s="7" t="s">
        <v>177</v>
      </c>
      <c r="E174" s="10" t="s">
        <v>44</v>
      </c>
      <c r="F174" s="9">
        <v>2.0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4.0</v>
      </c>
      <c r="R174" s="7">
        <v>20.0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Andrew Ogletree</v>
      </c>
      <c r="B175" s="7" t="str">
        <f>IFERROR(__xludf.DUMMYFUNCTION("INDEX(IFNA(REGEXEXTRACT(D175, ""([^ ]+)$"")))"),"IND")</f>
        <v>IND</v>
      </c>
      <c r="C175" s="7">
        <f>Pts_PA*G175+Pts_PC*H175+Pts_PY*I175+Pts_PTD*J175+Pts_PI*K175+Pts_P2*L175+Pts_RA*M175+Pts_RY*N175+Pts_RTD*O175+Pts_R2*P175+Pts_Res*Q175+Pts_ReY*R175+Pts_ReTD*S175+Pts_Re2*T175+Pts_FL*U175+Pts_FTD*V175</f>
        <v>3.4</v>
      </c>
      <c r="D175" s="7" t="s">
        <v>390</v>
      </c>
      <c r="E175" s="10" t="s">
        <v>345</v>
      </c>
      <c r="F175" s="9">
        <v>2.0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0.0</v>
      </c>
      <c r="N175" s="7">
        <v>0.0</v>
      </c>
      <c r="O175" s="7">
        <v>0.0</v>
      </c>
      <c r="P175" s="11">
        <v>0.0</v>
      </c>
      <c r="Q175" s="10">
        <v>2.0</v>
      </c>
      <c r="R175" s="7">
        <v>24.0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Craig Reynolds</v>
      </c>
      <c r="B176" s="7" t="str">
        <f>IFERROR(__xludf.DUMMYFUNCTION("INDEX(IFNA(REGEXEXTRACT(D176, ""([^ ]+)$"")))"),"DET")</f>
        <v>DET</v>
      </c>
      <c r="C176" s="7">
        <f>Pts_PA*G176+Pts_PC*H176+Pts_PY*I176+Pts_PTD*J176+Pts_PI*K176+Pts_P2*L176+Pts_RA*M176+Pts_RY*N176+Pts_RTD*O176+Pts_R2*P176+Pts_Res*Q176+Pts_ReY*R176+Pts_ReTD*S176+Pts_Re2*T176+Pts_FL*U176+Pts_FTD*V176</f>
        <v>2.1</v>
      </c>
      <c r="D176" s="7" t="s">
        <v>509</v>
      </c>
      <c r="E176" s="10" t="s">
        <v>338</v>
      </c>
      <c r="F176" s="9">
        <v>2.0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6.0</v>
      </c>
      <c r="N176" s="7">
        <v>21.0</v>
      </c>
      <c r="O176" s="7">
        <v>0.0</v>
      </c>
      <c r="P176" s="11">
        <v>0.0</v>
      </c>
      <c r="Q176" s="10">
        <v>0.0</v>
      </c>
      <c r="R176" s="7">
        <v>0.0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Dalton Schultz</v>
      </c>
      <c r="B177" s="7" t="str">
        <f>IFERROR(__xludf.DUMMYFUNCTION("INDEX(IFNA(REGEXEXTRACT(D177, ""([^ ]+)$"")))"),"HOU")</f>
        <v>HOU</v>
      </c>
      <c r="C177" s="7">
        <f>Pts_PA*G177+Pts_PC*H177+Pts_PY*I177+Pts_PTD*J177+Pts_PI*K177+Pts_P2*L177+Pts_RA*M177+Pts_RY*N177+Pts_RTD*O177+Pts_R2*P177+Pts_Res*Q177+Pts_ReY*R177+Pts_ReTD*S177+Pts_Re2*T177+Pts_FL*U177+Pts_FTD*V177</f>
        <v>4.7</v>
      </c>
      <c r="D177" s="7" t="s">
        <v>271</v>
      </c>
      <c r="E177" s="10" t="s">
        <v>346</v>
      </c>
      <c r="F177" s="9">
        <v>2.0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4.0</v>
      </c>
      <c r="R177" s="7">
        <v>27.0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Trey Sermon</v>
      </c>
      <c r="B178" s="7" t="str">
        <f>IFERROR(__xludf.DUMMYFUNCTION("INDEX(IFNA(REGEXEXTRACT(D178, ""([^ ]+)$"")))"),"IND")</f>
        <v>IND</v>
      </c>
      <c r="C178" s="7">
        <f>Pts_PA*G178+Pts_PC*H178+Pts_PY*I178+Pts_PTD*J178+Pts_PI*K178+Pts_P2*L178+Pts_RA*M178+Pts_RY*N178+Pts_RTD*O178+Pts_R2*P178+Pts_Res*Q178+Pts_ReY*R178+Pts_ReTD*S178+Pts_Re2*T178+Pts_FL*U178+Pts_FTD*V178</f>
        <v>2.9</v>
      </c>
      <c r="D178" s="7" t="s">
        <v>411</v>
      </c>
      <c r="E178" s="10" t="s">
        <v>345</v>
      </c>
      <c r="F178" s="9">
        <v>2.0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18.0</v>
      </c>
      <c r="N178" s="7">
        <v>29.0</v>
      </c>
      <c r="O178" s="7">
        <v>0.0</v>
      </c>
      <c r="P178" s="11">
        <v>0.0</v>
      </c>
      <c r="Q178" s="10">
        <v>0.0</v>
      </c>
      <c r="R178" s="7">
        <v>0.0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Tyjae Spears</v>
      </c>
      <c r="B179" s="7" t="str">
        <f>IFERROR(__xludf.DUMMYFUNCTION("INDEX(IFNA(REGEXEXTRACT(D179, ""([^ ]+)$"")))"),"TEN")</f>
        <v>TEN</v>
      </c>
      <c r="C179" s="7">
        <f>Pts_PA*G179+Pts_PC*H179+Pts_PY*I179+Pts_PTD*J179+Pts_PI*K179+Pts_P2*L179+Pts_RA*M179+Pts_RY*N179+Pts_RTD*O179+Pts_R2*P179+Pts_Res*Q179+Pts_ReY*R179+Pts_ReTD*S179+Pts_Re2*T179+Pts_FL*U179+Pts_FTD*V179</f>
        <v>2.7</v>
      </c>
      <c r="D179" s="7" t="s">
        <v>201</v>
      </c>
      <c r="E179" s="10" t="s">
        <v>352</v>
      </c>
      <c r="F179" s="9">
        <v>2.0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6.0</v>
      </c>
      <c r="N179" s="7">
        <v>27.0</v>
      </c>
      <c r="O179" s="7">
        <v>0.0</v>
      </c>
      <c r="P179" s="11">
        <v>0.0</v>
      </c>
      <c r="Q179" s="10">
        <v>0.0</v>
      </c>
      <c r="R179" s="7">
        <v>0.0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Patrick Taylor</v>
      </c>
      <c r="B180" s="7" t="str">
        <f>IFERROR(__xludf.DUMMYFUNCTION("INDEX(IFNA(REGEXEXTRACT(D180, ""([^ ]+)$"")))"),"SF")</f>
        <v>SF</v>
      </c>
      <c r="C180" s="7">
        <f>Pts_PA*G180+Pts_PC*H180+Pts_PY*I180+Pts_PTD*J180+Pts_PI*K180+Pts_P2*L180+Pts_RA*M180+Pts_RY*N180+Pts_RTD*O180+Pts_R2*P180+Pts_Res*Q180+Pts_ReY*R180+Pts_ReTD*S180+Pts_Re2*T180+Pts_FL*U180+Pts_FTD*V180</f>
        <v>3.3</v>
      </c>
      <c r="D180" s="7" t="s">
        <v>510</v>
      </c>
      <c r="E180" s="10" t="s">
        <v>112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5.0</v>
      </c>
      <c r="N180" s="7">
        <v>16.0</v>
      </c>
      <c r="O180" s="7">
        <v>0.0</v>
      </c>
      <c r="P180" s="11">
        <v>0.0</v>
      </c>
      <c r="Q180" s="10">
        <v>1.0</v>
      </c>
      <c r="R180" s="7">
        <v>12.0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Brian Thomas</v>
      </c>
      <c r="B181" s="7" t="str">
        <f>IFERROR(__xludf.DUMMYFUNCTION("INDEX(IFNA(REGEXEXTRACT(D181, ""([^ ]+)$"")))"),"JAX")</f>
        <v>JAX</v>
      </c>
      <c r="C181" s="7">
        <f>Pts_PA*G181+Pts_PC*H181+Pts_PY*I181+Pts_PTD*J181+Pts_PI*K181+Pts_P2*L181+Pts_RA*M181+Pts_RY*N181+Pts_RTD*O181+Pts_R2*P181+Pts_Res*Q181+Pts_ReY*R181+Pts_ReTD*S181+Pts_Re2*T181+Pts_FL*U181+Pts_FTD*V181</f>
        <v>4.2</v>
      </c>
      <c r="D181" s="7" t="s">
        <v>120</v>
      </c>
      <c r="E181" s="10" t="s">
        <v>76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0.0</v>
      </c>
      <c r="N181" s="7">
        <v>0.0</v>
      </c>
      <c r="O181" s="7">
        <v>0.0</v>
      </c>
      <c r="P181" s="11">
        <v>0.0</v>
      </c>
      <c r="Q181" s="10">
        <v>3.0</v>
      </c>
      <c r="R181" s="7">
        <v>27.0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Javonte Williams</v>
      </c>
      <c r="B182" s="7" t="str">
        <f>IFERROR(__xludf.DUMMYFUNCTION("INDEX(IFNA(REGEXEXTRACT(D182, ""([^ ]+)$"")))"),"DEN")</f>
        <v>DEN</v>
      </c>
      <c r="C182" s="7">
        <f>Pts_PA*G182+Pts_PC*H182+Pts_PY*I182+Pts_PTD*J182+Pts_PI*K182+Pts_P2*L182+Pts_RA*M182+Pts_RY*N182+Pts_RTD*O182+Pts_R2*P182+Pts_Res*Q182+Pts_ReY*R182+Pts_ReTD*S182+Pts_Re2*T182+Pts_FL*U182+Pts_FTD*V182</f>
        <v>3.1</v>
      </c>
      <c r="D182" s="7" t="s">
        <v>227</v>
      </c>
      <c r="E182" s="10" t="s">
        <v>361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6.0</v>
      </c>
      <c r="N182" s="7">
        <v>23.0</v>
      </c>
      <c r="O182" s="7">
        <v>0.0</v>
      </c>
      <c r="P182" s="11">
        <v>0.0</v>
      </c>
      <c r="Q182" s="10">
        <v>3.0</v>
      </c>
      <c r="R182" s="7">
        <v>13.0</v>
      </c>
      <c r="S182" s="7">
        <v>0.0</v>
      </c>
      <c r="T182" s="11">
        <v>0.0</v>
      </c>
      <c r="U182" s="10">
        <v>1.0</v>
      </c>
      <c r="V182" s="11">
        <v>0.0</v>
      </c>
    </row>
    <row r="183">
      <c r="A183" s="7" t="str">
        <f t="shared" si="1"/>
        <v>Cedrick Wilson</v>
      </c>
      <c r="B183" s="7" t="str">
        <f>IFERROR(__xludf.DUMMYFUNCTION("INDEX(IFNA(REGEXEXTRACT(D183, ""([^ ]+)$"")))"),"NO")</f>
        <v>NO</v>
      </c>
      <c r="C183" s="7">
        <f>Pts_PA*G183+Pts_PC*H183+Pts_PY*I183+Pts_PTD*J183+Pts_PI*K183+Pts_P2*L183+Pts_RA*M183+Pts_RY*N183+Pts_RTD*O183+Pts_R2*P183+Pts_Res*Q183+Pts_ReY*R183+Pts_ReTD*S183+Pts_Re2*T183+Pts_FL*U183+Pts_FTD*V183</f>
        <v>3.8</v>
      </c>
      <c r="D183" s="7" t="s">
        <v>337</v>
      </c>
      <c r="E183" s="10" t="s">
        <v>358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0.0</v>
      </c>
      <c r="N183" s="7">
        <v>0.0</v>
      </c>
      <c r="O183" s="7">
        <v>0.0</v>
      </c>
      <c r="P183" s="11">
        <v>0.0</v>
      </c>
      <c r="Q183" s="10">
        <v>2.0</v>
      </c>
      <c r="R183" s="7">
        <v>28.0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Olamide Zaccheaus</v>
      </c>
      <c r="B184" s="7" t="str">
        <f>IFERROR(__xludf.DUMMYFUNCTION("INDEX(IFNA(REGEXEXTRACT(D184, ""([^ ]+)$"")))"),"WAS")</f>
        <v>WAS</v>
      </c>
      <c r="C184" s="7">
        <f>Pts_PA*G184+Pts_PC*H184+Pts_PY*I184+Pts_PTD*J184+Pts_PI*K184+Pts_P2*L184+Pts_RA*M184+Pts_RY*N184+Pts_RTD*O184+Pts_R2*P184+Pts_Res*Q184+Pts_ReY*R184+Pts_ReTD*S184+Pts_Re2*T184+Pts_FL*U184+Pts_FTD*V184</f>
        <v>4.7</v>
      </c>
      <c r="D184" s="7" t="s">
        <v>278</v>
      </c>
      <c r="E184" s="10" t="s">
        <v>347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0.0</v>
      </c>
      <c r="N184" s="7">
        <v>0.0</v>
      </c>
      <c r="O184" s="7">
        <v>0.0</v>
      </c>
      <c r="P184" s="11">
        <v>0.0</v>
      </c>
      <c r="Q184" s="10">
        <v>4.0</v>
      </c>
      <c r="R184" s="7">
        <v>27.0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Erick All</v>
      </c>
      <c r="B185" s="7" t="str">
        <f>IFERROR(__xludf.DUMMYFUNCTION("INDEX(IFNA(REGEXEXTRACT(D185, ""([^ ]+)$"")))"),"CIN")</f>
        <v>CIN</v>
      </c>
      <c r="C185" s="7">
        <f>Pts_PA*G185+Pts_PC*H185+Pts_PY*I185+Pts_PTD*J185+Pts_PI*K185+Pts_P2*L185+Pts_RA*M185+Pts_RY*N185+Pts_RTD*O185+Pts_R2*P185+Pts_Res*Q185+Pts_ReY*R185+Pts_ReTD*S185+Pts_Re2*T185+Pts_FL*U185+Pts_FTD*V185</f>
        <v>2</v>
      </c>
      <c r="D185" s="7" t="s">
        <v>370</v>
      </c>
      <c r="E185" s="10" t="s">
        <v>53</v>
      </c>
      <c r="F185" s="9">
        <v>1.0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2.0</v>
      </c>
      <c r="R185" s="7">
        <v>10.0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AJ Barner</v>
      </c>
      <c r="B186" s="7" t="str">
        <f>IFERROR(__xludf.DUMMYFUNCTION("INDEX(IFNA(REGEXEXTRACT(D186, ""([^ ]+)$"")))"),"SEA")</f>
        <v>SEA</v>
      </c>
      <c r="C186" s="7">
        <f>Pts_PA*G186+Pts_PC*H186+Pts_PY*I186+Pts_PTD*J186+Pts_PI*K186+Pts_P2*L186+Pts_RA*M186+Pts_RY*N186+Pts_RTD*O186+Pts_R2*P186+Pts_Res*Q186+Pts_ReY*R186+Pts_ReTD*S186+Pts_Re2*T186+Pts_FL*U186+Pts_FTD*V186</f>
        <v>1.8</v>
      </c>
      <c r="D186" s="7" t="s">
        <v>436</v>
      </c>
      <c r="E186" s="10" t="s">
        <v>340</v>
      </c>
      <c r="F186" s="9">
        <v>1.0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1.0</v>
      </c>
      <c r="R186" s="7">
        <v>13.0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Jake Bobo</v>
      </c>
      <c r="B187" s="7" t="str">
        <f>IFERROR(__xludf.DUMMYFUNCTION("INDEX(IFNA(REGEXEXTRACT(D187, ""([^ ]+)$"")))"),"SEA")</f>
        <v>SEA</v>
      </c>
      <c r="C187" s="7">
        <f>Pts_PA*G187+Pts_PC*H187+Pts_PY*I187+Pts_PTD*J187+Pts_PI*K187+Pts_P2*L187+Pts_RA*M187+Pts_RY*N187+Pts_RTD*O187+Pts_R2*P187+Pts_Res*Q187+Pts_ReY*R187+Pts_ReTD*S187+Pts_Re2*T187+Pts_FL*U187+Pts_FTD*V187</f>
        <v>2.8</v>
      </c>
      <c r="D187" s="7" t="s">
        <v>383</v>
      </c>
      <c r="E187" s="10" t="s">
        <v>340</v>
      </c>
      <c r="F187" s="9">
        <v>1.0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2.0</v>
      </c>
      <c r="R187" s="7">
        <v>18.0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Tyler Boyd</v>
      </c>
      <c r="B188" s="7" t="str">
        <f>IFERROR(__xludf.DUMMYFUNCTION("INDEX(IFNA(REGEXEXTRACT(D188, ""([^ ]+)$"")))"),"TEN")</f>
        <v>TEN</v>
      </c>
      <c r="C188" s="7">
        <f>Pts_PA*G188+Pts_PC*H188+Pts_PY*I188+Pts_PTD*J188+Pts_PI*K188+Pts_P2*L188+Pts_RA*M188+Pts_RY*N188+Pts_RTD*O188+Pts_R2*P188+Pts_Res*Q188+Pts_ReY*R188+Pts_ReTD*S188+Pts_Re2*T188+Pts_FL*U188+Pts_FTD*V188</f>
        <v>3.4</v>
      </c>
      <c r="D188" s="7" t="s">
        <v>231</v>
      </c>
      <c r="E188" s="10" t="s">
        <v>352</v>
      </c>
      <c r="F188" s="9">
        <v>1.0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3.0</v>
      </c>
      <c r="R188" s="7">
        <v>19.0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Jalen Brooks</v>
      </c>
      <c r="B189" s="7" t="str">
        <f>IFERROR(__xludf.DUMMYFUNCTION("INDEX(IFNA(REGEXEXTRACT(D189, ""([^ ]+)$"")))"),"DAL")</f>
        <v>DAL</v>
      </c>
      <c r="C189" s="7">
        <f>Pts_PA*G189+Pts_PC*H189+Pts_PY*I189+Pts_PTD*J189+Pts_PI*K189+Pts_P2*L189+Pts_RA*M189+Pts_RY*N189+Pts_RTD*O189+Pts_R2*P189+Pts_Res*Q189+Pts_ReY*R189+Pts_ReTD*S189+Pts_Re2*T189+Pts_FL*U189+Pts_FTD*V189</f>
        <v>2</v>
      </c>
      <c r="D189" s="7" t="s">
        <v>232</v>
      </c>
      <c r="E189" s="10" t="s">
        <v>422</v>
      </c>
      <c r="F189" s="9">
        <v>1.0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1.0</v>
      </c>
      <c r="R189" s="7">
        <v>15.0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Dyami Brown</v>
      </c>
      <c r="B190" s="7" t="str">
        <f>IFERROR(__xludf.DUMMYFUNCTION("INDEX(IFNA(REGEXEXTRACT(D190, ""([^ ]+)$"")))"),"WAS")</f>
        <v>WAS</v>
      </c>
      <c r="C190" s="7">
        <f>Pts_PA*G190+Pts_PC*H190+Pts_PY*I190+Pts_PTD*J190+Pts_PI*K190+Pts_P2*L190+Pts_RA*M190+Pts_RY*N190+Pts_RTD*O190+Pts_R2*P190+Pts_Res*Q190+Pts_ReY*R190+Pts_ReTD*S190+Pts_Re2*T190+Pts_FL*U190+Pts_FTD*V190</f>
        <v>1.6</v>
      </c>
      <c r="D190" s="7" t="s">
        <v>384</v>
      </c>
      <c r="E190" s="10" t="s">
        <v>347</v>
      </c>
      <c r="F190" s="9">
        <v>1.0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1.0</v>
      </c>
      <c r="R190" s="7">
        <v>11.0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Treylon Burks</v>
      </c>
      <c r="B191" s="7" t="str">
        <f>IFERROR(__xludf.DUMMYFUNCTION("INDEX(IFNA(REGEXEXTRACT(D191, ""([^ ]+)$"")))"),"TEN")</f>
        <v>TEN</v>
      </c>
      <c r="C191" s="7">
        <f>Pts_PA*G191+Pts_PC*H191+Pts_PY*I191+Pts_PTD*J191+Pts_PI*K191+Pts_P2*L191+Pts_RA*M191+Pts_RY*N191+Pts_RTD*O191+Pts_R2*P191+Pts_Res*Q191+Pts_ReY*R191+Pts_ReTD*S191+Pts_Re2*T191+Pts_FL*U191+Pts_FTD*V191</f>
        <v>1.5</v>
      </c>
      <c r="D191" s="7" t="s">
        <v>285</v>
      </c>
      <c r="E191" s="10" t="s">
        <v>352</v>
      </c>
      <c r="F191" s="9">
        <v>1.0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0.0</v>
      </c>
      <c r="N191" s="7">
        <v>0.0</v>
      </c>
      <c r="O191" s="7">
        <v>0.0</v>
      </c>
      <c r="P191" s="11">
        <v>0.0</v>
      </c>
      <c r="Q191" s="10">
        <v>1.0</v>
      </c>
      <c r="R191" s="7">
        <v>10.0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Tyler Conklin</v>
      </c>
      <c r="B192" s="7" t="str">
        <f>IFERROR(__xludf.DUMMYFUNCTION("INDEX(IFNA(REGEXEXTRACT(D192, ""([^ ]+)$"")))"),"NYJ")</f>
        <v>NYJ</v>
      </c>
      <c r="C192" s="7">
        <f>Pts_PA*G192+Pts_PC*H192+Pts_PY*I192+Pts_PTD*J192+Pts_PI*K192+Pts_P2*L192+Pts_RA*M192+Pts_RY*N192+Pts_RTD*O192+Pts_R2*P192+Pts_Res*Q192+Pts_ReY*R192+Pts_ReTD*S192+Pts_Re2*T192+Pts_FL*U192+Pts_FTD*V192</f>
        <v>2</v>
      </c>
      <c r="D192" s="7" t="s">
        <v>288</v>
      </c>
      <c r="E192" s="10" t="s">
        <v>342</v>
      </c>
      <c r="F192" s="9">
        <v>1.0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0.0</v>
      </c>
      <c r="N192" s="7">
        <v>0.0</v>
      </c>
      <c r="O192" s="7">
        <v>0.0</v>
      </c>
      <c r="P192" s="11">
        <v>0.0</v>
      </c>
      <c r="Q192" s="10">
        <v>2.0</v>
      </c>
      <c r="R192" s="7">
        <v>10.0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Derius Davis</v>
      </c>
      <c r="B193" s="7" t="str">
        <f>IFERROR(__xludf.DUMMYFUNCTION("INDEX(IFNA(REGEXEXTRACT(D193, ""([^ ]+)$"")))"),"LAC")</f>
        <v>LAC</v>
      </c>
      <c r="C193" s="7">
        <f>Pts_PA*G193+Pts_PC*H193+Pts_PY*I193+Pts_PTD*J193+Pts_PI*K193+Pts_P2*L193+Pts_RA*M193+Pts_RY*N193+Pts_RTD*O193+Pts_R2*P193+Pts_Res*Q193+Pts_ReY*R193+Pts_ReTD*S193+Pts_Re2*T193+Pts_FL*U193+Pts_FTD*V193</f>
        <v>2.7</v>
      </c>
      <c r="D193" s="7" t="s">
        <v>291</v>
      </c>
      <c r="E193" s="10" t="s">
        <v>356</v>
      </c>
      <c r="F193" s="9">
        <v>1.0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2.0</v>
      </c>
      <c r="N193" s="7">
        <v>14.0</v>
      </c>
      <c r="O193" s="7">
        <v>0.0</v>
      </c>
      <c r="P193" s="11">
        <v>0.0</v>
      </c>
      <c r="Q193" s="10">
        <v>1.0</v>
      </c>
      <c r="R193" s="7">
        <v>8.0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Ezekiel Elliott</v>
      </c>
      <c r="B194" s="7" t="str">
        <f>IFERROR(__xludf.DUMMYFUNCTION("INDEX(IFNA(REGEXEXTRACT(D194, ""([^ ]+)$"")))"),"LAC")</f>
        <v>LAC</v>
      </c>
      <c r="C194" s="7">
        <f>Pts_PA*G194+Pts_PC*H194+Pts_PY*I194+Pts_PTD*J194+Pts_PI*K194+Pts_P2*L194+Pts_RA*M194+Pts_RY*N194+Pts_RTD*O194+Pts_R2*P194+Pts_Res*Q194+Pts_ReY*R194+Pts_ReTD*S194+Pts_Re2*T194+Pts_FL*U194+Pts_FTD*V194</f>
        <v>1.7</v>
      </c>
      <c r="D194" s="7" t="s">
        <v>106</v>
      </c>
      <c r="E194" s="10" t="s">
        <v>338</v>
      </c>
      <c r="F194" s="9">
        <v>1.0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8.0</v>
      </c>
      <c r="N194" s="7">
        <v>17.0</v>
      </c>
      <c r="O194" s="7">
        <v>0.0</v>
      </c>
      <c r="P194" s="11">
        <v>0.0</v>
      </c>
      <c r="Q194" s="10">
        <v>0.0</v>
      </c>
      <c r="R194" s="7">
        <v>0.0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Audric Estime</v>
      </c>
      <c r="B195" s="7" t="str">
        <f>IFERROR(__xludf.DUMMYFUNCTION("INDEX(IFNA(REGEXEXTRACT(D195, ""([^ ]+)$"")))"),"DEN")</f>
        <v>DEN</v>
      </c>
      <c r="C195" s="7">
        <f>Pts_PA*G195+Pts_PC*H195+Pts_PY*I195+Pts_PTD*J195+Pts_PI*K195+Pts_P2*L195+Pts_RA*M195+Pts_RY*N195+Pts_RTD*O195+Pts_R2*P195+Pts_Res*Q195+Pts_ReY*R195+Pts_ReTD*S195+Pts_Re2*T195+Pts_FL*U195+Pts_FTD*V195</f>
        <v>1.3</v>
      </c>
      <c r="D195" s="7" t="s">
        <v>238</v>
      </c>
      <c r="E195" s="10" t="s">
        <v>361</v>
      </c>
      <c r="F195" s="9">
        <v>1.0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2.0</v>
      </c>
      <c r="N195" s="7">
        <v>13.0</v>
      </c>
      <c r="O195" s="7">
        <v>0.0</v>
      </c>
      <c r="P195" s="11">
        <v>0.0</v>
      </c>
      <c r="Q195" s="10">
        <v>0.0</v>
      </c>
      <c r="R195" s="7">
        <v>0.0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Jake Ferguson</v>
      </c>
      <c r="B196" s="7" t="str">
        <f>IFERROR(__xludf.DUMMYFUNCTION("INDEX(IFNA(REGEXEXTRACT(D196, ""([^ ]+)$"")))"),"DAL")</f>
        <v>DAL</v>
      </c>
      <c r="C196" s="7">
        <f>Pts_PA*G196+Pts_PC*H196+Pts_PY*I196+Pts_PTD*J196+Pts_PI*K196+Pts_P2*L196+Pts_RA*M196+Pts_RY*N196+Pts_RTD*O196+Pts_R2*P196+Pts_Res*Q196+Pts_ReY*R196+Pts_ReTD*S196+Pts_Re2*T196+Pts_FL*U196+Pts_FTD*V196</f>
        <v>2.6</v>
      </c>
      <c r="D196" s="7" t="s">
        <v>240</v>
      </c>
      <c r="E196" s="10" t="s">
        <v>422</v>
      </c>
      <c r="F196" s="9">
        <v>1.0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0.0</v>
      </c>
      <c r="N196" s="7">
        <v>0.0</v>
      </c>
      <c r="O196" s="7">
        <v>0.0</v>
      </c>
      <c r="P196" s="11">
        <v>0.0</v>
      </c>
      <c r="Q196" s="10">
        <v>3.0</v>
      </c>
      <c r="R196" s="7">
        <v>11.0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Jerome Ford</v>
      </c>
      <c r="B197" s="7" t="str">
        <f>IFERROR(__xludf.DUMMYFUNCTION("INDEX(IFNA(REGEXEXTRACT(D197, ""([^ ]+)$"")))"),"CLE")</f>
        <v>CLE</v>
      </c>
      <c r="C197" s="7">
        <f>Pts_PA*G197+Pts_PC*H197+Pts_PY*I197+Pts_PTD*J197+Pts_PI*K197+Pts_P2*L197+Pts_RA*M197+Pts_RY*N197+Pts_RTD*O197+Pts_R2*P197+Pts_Res*Q197+Pts_ReY*R197+Pts_ReTD*S197+Pts_Re2*T197+Pts_FL*U197+Pts_FTD*V197</f>
        <v>1.4</v>
      </c>
      <c r="D197" s="7" t="s">
        <v>88</v>
      </c>
      <c r="E197" s="10" t="s">
        <v>27</v>
      </c>
      <c r="F197" s="9">
        <v>1.0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2.0</v>
      </c>
      <c r="N197" s="7">
        <v>14.0</v>
      </c>
      <c r="O197" s="7">
        <v>0.0</v>
      </c>
      <c r="P197" s="11">
        <v>0.0</v>
      </c>
      <c r="Q197" s="10">
        <v>0.0</v>
      </c>
      <c r="R197" s="7">
        <v>0.0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Pat Freiermuth</v>
      </c>
      <c r="B198" s="7" t="str">
        <f>IFERROR(__xludf.DUMMYFUNCTION("INDEX(IFNA(REGEXEXTRACT(D198, ""([^ ]+)$"")))"),"PIT")</f>
        <v>PIT</v>
      </c>
      <c r="C198" s="7">
        <f>Pts_PA*G198+Pts_PC*H198+Pts_PY*I198+Pts_PTD*J198+Pts_PI*K198+Pts_P2*L198+Pts_RA*M198+Pts_RY*N198+Pts_RTD*O198+Pts_R2*P198+Pts_Res*Q198+Pts_ReY*R198+Pts_ReTD*S198+Pts_Re2*T198+Pts_FL*U198+Pts_FTD*V198</f>
        <v>2.6</v>
      </c>
      <c r="D198" s="7" t="s">
        <v>216</v>
      </c>
      <c r="E198" s="10" t="s">
        <v>420</v>
      </c>
      <c r="F198" s="9">
        <v>1.0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2.0</v>
      </c>
      <c r="R198" s="7">
        <v>16.0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Eric Gray</v>
      </c>
      <c r="B199" s="7" t="str">
        <f>IFERROR(__xludf.DUMMYFUNCTION("INDEX(IFNA(REGEXEXTRACT(D199, ""([^ ]+)$"")))"),"NYG")</f>
        <v>NYG</v>
      </c>
      <c r="C199" s="7">
        <f>Pts_PA*G199+Pts_PC*H199+Pts_PY*I199+Pts_PTD*J199+Pts_PI*K199+Pts_P2*L199+Pts_RA*M199+Pts_RY*N199+Pts_RTD*O199+Pts_R2*P199+Pts_Res*Q199+Pts_ReY*R199+Pts_ReTD*S199+Pts_Re2*T199+Pts_FL*U199+Pts_FTD*V199</f>
        <v>1.3</v>
      </c>
      <c r="D199" s="7" t="s">
        <v>296</v>
      </c>
      <c r="E199" s="10" t="s">
        <v>348</v>
      </c>
      <c r="F199" s="9">
        <v>1.0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3.0</v>
      </c>
      <c r="N199" s="7">
        <v>13.0</v>
      </c>
      <c r="O199" s="7">
        <v>0.0</v>
      </c>
      <c r="P199" s="11">
        <v>0.0</v>
      </c>
      <c r="Q199" s="10">
        <v>0.0</v>
      </c>
      <c r="R199" s="7">
        <v>0.0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JaMycal Hasty</v>
      </c>
      <c r="B200" s="7" t="str">
        <f>IFERROR(__xludf.DUMMYFUNCTION("INDEX(IFNA(REGEXEXTRACT(D200, ""([^ ]+)$"")))"),"NE")</f>
        <v>NE</v>
      </c>
      <c r="C200" s="7">
        <f>Pts_PA*G200+Pts_PC*H200+Pts_PY*I200+Pts_PTD*J200+Pts_PI*K200+Pts_P2*L200+Pts_RA*M200+Pts_RY*N200+Pts_RTD*O200+Pts_R2*P200+Pts_Res*Q200+Pts_ReY*R200+Pts_ReTD*S200+Pts_Re2*T200+Pts_FL*U200+Pts_FTD*V200</f>
        <v>2.6</v>
      </c>
      <c r="D200" s="7" t="s">
        <v>407</v>
      </c>
      <c r="E200" s="10" t="s">
        <v>25</v>
      </c>
      <c r="F200" s="9">
        <v>1.0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3.0</v>
      </c>
      <c r="N200" s="7">
        <v>12.0</v>
      </c>
      <c r="O200" s="7">
        <v>0.0</v>
      </c>
      <c r="P200" s="11">
        <v>0.0</v>
      </c>
      <c r="Q200" s="10">
        <v>1.0</v>
      </c>
      <c r="R200" s="7">
        <v>9.0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Terrell Jennings</v>
      </c>
      <c r="B201" s="7" t="str">
        <f>IFERROR(__xludf.DUMMYFUNCTION("INDEX(IFNA(REGEXEXTRACT(D201, ""([^ ]+)$"")))"),"NE")</f>
        <v>NE</v>
      </c>
      <c r="C201" s="7">
        <f>Pts_PA*G201+Pts_PC*H201+Pts_PY*I201+Pts_PTD*J201+Pts_PI*K201+Pts_P2*L201+Pts_RA*M201+Pts_RY*N201+Pts_RTD*O201+Pts_R2*P201+Pts_Res*Q201+Pts_ReY*R201+Pts_ReTD*S201+Pts_Re2*T201+Pts_FL*U201+Pts_FTD*V201</f>
        <v>1.3</v>
      </c>
      <c r="D201" s="7" t="s">
        <v>511</v>
      </c>
      <c r="E201" s="10" t="s">
        <v>25</v>
      </c>
      <c r="F201" s="9">
        <v>1.0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5.0</v>
      </c>
      <c r="N201" s="7">
        <v>13.0</v>
      </c>
      <c r="O201" s="7">
        <v>0.0</v>
      </c>
      <c r="P201" s="11">
        <v>0.0</v>
      </c>
      <c r="Q201" s="10">
        <v>0.0</v>
      </c>
      <c r="R201" s="7">
        <v>0.0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Tucker Kraft</v>
      </c>
      <c r="B202" s="7" t="str">
        <f>IFERROR(__xludf.DUMMYFUNCTION("INDEX(IFNA(REGEXEXTRACT(D202, ""([^ ]+)$"")))"),"GB")</f>
        <v>GB</v>
      </c>
      <c r="C202" s="7">
        <f>Pts_PA*G202+Pts_PC*H202+Pts_PY*I202+Pts_PTD*J202+Pts_PI*K202+Pts_P2*L202+Pts_RA*M202+Pts_RY*N202+Pts_RTD*O202+Pts_R2*P202+Pts_Res*Q202+Pts_ReY*R202+Pts_ReTD*S202+Pts_Re2*T202+Pts_FL*U202+Pts_FTD*V202</f>
        <v>2.5</v>
      </c>
      <c r="D202" s="7" t="s">
        <v>195</v>
      </c>
      <c r="E202" s="10" t="s">
        <v>21</v>
      </c>
      <c r="F202" s="9">
        <v>1.0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1.0</v>
      </c>
      <c r="N202" s="7">
        <v>2.0</v>
      </c>
      <c r="O202" s="7">
        <v>0.0</v>
      </c>
      <c r="P202" s="11">
        <v>0.0</v>
      </c>
      <c r="Q202" s="10">
        <v>2.0</v>
      </c>
      <c r="R202" s="7">
        <v>13.0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Lucas Krull</v>
      </c>
      <c r="B203" s="7" t="str">
        <f>IFERROR(__xludf.DUMMYFUNCTION("INDEX(IFNA(REGEXEXTRACT(D203, ""([^ ]+)$"")))"),"DEN")</f>
        <v>DEN</v>
      </c>
      <c r="C203" s="7">
        <f>Pts_PA*G203+Pts_PC*H203+Pts_PY*I203+Pts_PTD*J203+Pts_PI*K203+Pts_P2*L203+Pts_RA*M203+Pts_RY*N203+Pts_RTD*O203+Pts_R2*P203+Pts_Res*Q203+Pts_ReY*R203+Pts_ReTD*S203+Pts_Re2*T203+Pts_FL*U203+Pts_FTD*V203</f>
        <v>2.1</v>
      </c>
      <c r="D203" s="7" t="s">
        <v>494</v>
      </c>
      <c r="E203" s="10" t="s">
        <v>361</v>
      </c>
      <c r="F203" s="9">
        <v>1.0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2.0</v>
      </c>
      <c r="R203" s="7">
        <v>11.0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Jaleel McLaughlin</v>
      </c>
      <c r="B204" s="7" t="str">
        <f>IFERROR(__xludf.DUMMYFUNCTION("INDEX(IFNA(REGEXEXTRACT(D204, ""([^ ]+)$"")))"),"DEN")</f>
        <v>DEN</v>
      </c>
      <c r="C204" s="7">
        <f>Pts_PA*G204+Pts_PC*H204+Pts_PY*I204+Pts_PTD*J204+Pts_PI*K204+Pts_P2*L204+Pts_RA*M204+Pts_RY*N204+Pts_RTD*O204+Pts_R2*P204+Pts_Res*Q204+Pts_ReY*R204+Pts_ReTD*S204+Pts_Re2*T204+Pts_FL*U204+Pts_FTD*V204</f>
        <v>3.5</v>
      </c>
      <c r="D204" s="7" t="s">
        <v>254</v>
      </c>
      <c r="E204" s="10" t="s">
        <v>361</v>
      </c>
      <c r="F204" s="9">
        <v>1.0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3.0</v>
      </c>
      <c r="N204" s="7">
        <v>8.0</v>
      </c>
      <c r="O204" s="7">
        <v>0.0</v>
      </c>
      <c r="P204" s="11">
        <v>0.0</v>
      </c>
      <c r="Q204" s="10">
        <v>2.0</v>
      </c>
      <c r="R204" s="7">
        <v>17.0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Jordan Mims</v>
      </c>
      <c r="B205" s="7" t="str">
        <f>IFERROR(__xludf.DUMMYFUNCTION("INDEX(IFNA(REGEXEXTRACT(D205, ""([^ ]+)$"")))"),"NO")</f>
        <v>NO</v>
      </c>
      <c r="C205" s="7">
        <f>Pts_PA*G205+Pts_PC*H205+Pts_PY*I205+Pts_PTD*J205+Pts_PI*K205+Pts_P2*L205+Pts_RA*M205+Pts_RY*N205+Pts_RTD*O205+Pts_R2*P205+Pts_Res*Q205+Pts_ReY*R205+Pts_ReTD*S205+Pts_Re2*T205+Pts_FL*U205+Pts_FTD*V205</f>
        <v>2.8</v>
      </c>
      <c r="D205" s="7" t="s">
        <v>256</v>
      </c>
      <c r="E205" s="10" t="s">
        <v>358</v>
      </c>
      <c r="F205" s="9">
        <v>1.0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1.0</v>
      </c>
      <c r="N205" s="7">
        <v>5.0</v>
      </c>
      <c r="O205" s="7">
        <v>0.0</v>
      </c>
      <c r="P205" s="11">
        <v>0.0</v>
      </c>
      <c r="Q205" s="10">
        <v>2.0</v>
      </c>
      <c r="R205" s="7">
        <v>13.0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David Moore</v>
      </c>
      <c r="B206" s="7" t="str">
        <f>IFERROR(__xludf.DUMMYFUNCTION("INDEX(IFNA(REGEXEXTRACT(D206, ""([^ ]+)$"")))"),"CAR")</f>
        <v>CAR</v>
      </c>
      <c r="C206" s="7">
        <f>Pts_PA*G206+Pts_PC*H206+Pts_PY*I206+Pts_PTD*J206+Pts_PI*K206+Pts_P2*L206+Pts_RA*M206+Pts_RY*N206+Pts_RTD*O206+Pts_R2*P206+Pts_Res*Q206+Pts_ReY*R206+Pts_ReTD*S206+Pts_Re2*T206+Pts_FL*U206+Pts_FTD*V206</f>
        <v>2.7</v>
      </c>
      <c r="D206" s="7" t="s">
        <v>258</v>
      </c>
      <c r="E206" s="10" t="s">
        <v>339</v>
      </c>
      <c r="F206" s="9">
        <v>1.0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2.0</v>
      </c>
      <c r="R206" s="7">
        <v>17.0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Miles Sanders</v>
      </c>
      <c r="B207" s="7" t="str">
        <f>IFERROR(__xludf.DUMMYFUNCTION("INDEX(IFNA(REGEXEXTRACT(D207, ""([^ ]+)$"")))"),"CAR")</f>
        <v>CAR</v>
      </c>
      <c r="C207" s="7">
        <f>Pts_PA*G207+Pts_PC*H207+Pts_PY*I207+Pts_PTD*J207+Pts_PI*K207+Pts_P2*L207+Pts_RA*M207+Pts_RY*N207+Pts_RTD*O207+Pts_R2*P207+Pts_Res*Q207+Pts_ReY*R207+Pts_ReTD*S207+Pts_Re2*T207+Pts_FL*U207+Pts_FTD*V207</f>
        <v>1.8</v>
      </c>
      <c r="D207" s="7" t="s">
        <v>222</v>
      </c>
      <c r="E207" s="10" t="s">
        <v>339</v>
      </c>
      <c r="F207" s="9">
        <v>1.0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3.0</v>
      </c>
      <c r="N207" s="7">
        <v>1.0</v>
      </c>
      <c r="O207" s="7">
        <v>0.0</v>
      </c>
      <c r="P207" s="11">
        <v>0.0</v>
      </c>
      <c r="Q207" s="10">
        <v>1.0</v>
      </c>
      <c r="R207" s="7">
        <v>12.0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Rashid Shaheed</v>
      </c>
      <c r="B208" s="7" t="str">
        <f>IFERROR(__xludf.DUMMYFUNCTION("INDEX(IFNA(REGEXEXTRACT(D208, ""([^ ]+)$"")))"),"NO")</f>
        <v>NO</v>
      </c>
      <c r="C208" s="7">
        <f>Pts_PA*G208+Pts_PC*H208+Pts_PY*I208+Pts_PTD*J208+Pts_PI*K208+Pts_P2*L208+Pts_RA*M208+Pts_RY*N208+Pts_RTD*O208+Pts_R2*P208+Pts_Res*Q208+Pts_ReY*R208+Pts_ReTD*S208+Pts_Re2*T208+Pts_FL*U208+Pts_FTD*V208</f>
        <v>1.8</v>
      </c>
      <c r="D208" s="7" t="s">
        <v>87</v>
      </c>
      <c r="E208" s="10" t="s">
        <v>358</v>
      </c>
      <c r="F208" s="9">
        <v>1.0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1.0</v>
      </c>
      <c r="N208" s="7">
        <v>2.0</v>
      </c>
      <c r="O208" s="7">
        <v>0.0</v>
      </c>
      <c r="P208" s="11">
        <v>0.0</v>
      </c>
      <c r="Q208" s="10">
        <v>1.0</v>
      </c>
      <c r="R208" s="7">
        <v>11.0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Khalil Shakir</v>
      </c>
      <c r="B209" s="7" t="str">
        <f>IFERROR(__xludf.DUMMYFUNCTION("INDEX(IFNA(REGEXEXTRACT(D209, ""([^ ]+)$"")))"),"BUF")</f>
        <v>BUF</v>
      </c>
      <c r="C209" s="7">
        <f>Pts_PA*G209+Pts_PC*H209+Pts_PY*I209+Pts_PTD*J209+Pts_PI*K209+Pts_P2*L209+Pts_RA*M209+Pts_RY*N209+Pts_RTD*O209+Pts_R2*P209+Pts_Res*Q209+Pts_ReY*R209+Pts_ReTD*S209+Pts_Re2*T209+Pts_FL*U209+Pts_FTD*V209</f>
        <v>2.9</v>
      </c>
      <c r="D209" s="7" t="s">
        <v>118</v>
      </c>
      <c r="E209" s="10" t="s">
        <v>428</v>
      </c>
      <c r="F209" s="9">
        <v>1.0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2.0</v>
      </c>
      <c r="R209" s="7">
        <v>19.0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Stone Smartt</v>
      </c>
      <c r="B210" s="7" t="str">
        <f>IFERROR(__xludf.DUMMYFUNCTION("INDEX(IFNA(REGEXEXTRACT(D210, ""([^ ]+)$"")))"),"LAC")</f>
        <v>LAC</v>
      </c>
      <c r="C210" s="7">
        <f>Pts_PA*G210+Pts_PC*H210+Pts_PY*I210+Pts_PTD*J210+Pts_PI*K210+Pts_P2*L210+Pts_RA*M210+Pts_RY*N210+Pts_RTD*O210+Pts_R2*P210+Pts_Res*Q210+Pts_ReY*R210+Pts_ReTD*S210+Pts_Re2*T210+Pts_FL*U210+Pts_FTD*V210</f>
        <v>1.5</v>
      </c>
      <c r="D210" s="7" t="s">
        <v>512</v>
      </c>
      <c r="E210" s="10" t="s">
        <v>356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1.0</v>
      </c>
      <c r="R210" s="7">
        <v>10.0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Brenton Strange</v>
      </c>
      <c r="B211" s="7" t="str">
        <f>IFERROR(__xludf.DUMMYFUNCTION("INDEX(IFNA(REGEXEXTRACT(D211, ""([^ ]+)$"")))"),"JAX")</f>
        <v>JAX</v>
      </c>
      <c r="C211" s="7">
        <f>Pts_PA*G211+Pts_PC*H211+Pts_PY*I211+Pts_PTD*J211+Pts_PI*K211+Pts_P2*L211+Pts_RA*M211+Pts_RY*N211+Pts_RTD*O211+Pts_R2*P211+Pts_Res*Q211+Pts_ReY*R211+Pts_ReTD*S211+Pts_Re2*T211+Pts_FL*U211+Pts_FTD*V211</f>
        <v>1.6</v>
      </c>
      <c r="D211" s="7" t="s">
        <v>363</v>
      </c>
      <c r="E211" s="10" t="s">
        <v>76</v>
      </c>
      <c r="F211" s="9">
        <v>1.0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0.0</v>
      </c>
      <c r="N211" s="7">
        <v>0.0</v>
      </c>
      <c r="O211" s="7">
        <v>0.0</v>
      </c>
      <c r="P211" s="11">
        <v>0.0</v>
      </c>
      <c r="Q211" s="10">
        <v>1.0</v>
      </c>
      <c r="R211" s="7">
        <v>11.0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Mason Tipton</v>
      </c>
      <c r="B212" s="7" t="str">
        <f>IFERROR(__xludf.DUMMYFUNCTION("INDEX(IFNA(REGEXEXTRACT(D212, ""([^ ]+)$"")))"),"NO")</f>
        <v>NO</v>
      </c>
      <c r="C212" s="7">
        <f>Pts_PA*G212+Pts_PC*H212+Pts_PY*I212+Pts_PTD*J212+Pts_PI*K212+Pts_P2*L212+Pts_RA*M212+Pts_RY*N212+Pts_RTD*O212+Pts_R2*P212+Pts_Res*Q212+Pts_ReY*R212+Pts_ReTD*S212+Pts_Re2*T212+Pts_FL*U212+Pts_FTD*V212</f>
        <v>2</v>
      </c>
      <c r="D212" s="7" t="s">
        <v>326</v>
      </c>
      <c r="E212" s="10" t="s">
        <v>358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1.0</v>
      </c>
      <c r="R212" s="7">
        <v>15.0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KaVontae Turpin</v>
      </c>
      <c r="B213" s="7" t="str">
        <f>IFERROR(__xludf.DUMMYFUNCTION("INDEX(IFNA(REGEXEXTRACT(D213, ""([^ ]+)$"")))"),"DAL")</f>
        <v>DAL</v>
      </c>
      <c r="C213" s="7">
        <f>Pts_PA*G213+Pts_PC*H213+Pts_PY*I213+Pts_PTD*J213+Pts_PI*K213+Pts_P2*L213+Pts_RA*M213+Pts_RY*N213+Pts_RTD*O213+Pts_R2*P213+Pts_Res*Q213+Pts_ReY*R213+Pts_ReTD*S213+Pts_Re2*T213+Pts_FL*U213+Pts_FTD*V213</f>
        <v>3</v>
      </c>
      <c r="D213" s="7" t="s">
        <v>414</v>
      </c>
      <c r="E213" s="10" t="s">
        <v>422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1.0</v>
      </c>
      <c r="N213" s="7">
        <v>6.0</v>
      </c>
      <c r="O213" s="7">
        <v>0.0</v>
      </c>
      <c r="P213" s="11">
        <v>0.0</v>
      </c>
      <c r="Q213" s="10">
        <v>4.0</v>
      </c>
      <c r="R213" s="7">
        <v>24.0</v>
      </c>
      <c r="S213" s="7">
        <v>0.0</v>
      </c>
      <c r="T213" s="11">
        <v>0.0</v>
      </c>
      <c r="U213" s="10">
        <v>1.0</v>
      </c>
      <c r="V213" s="11">
        <v>0.0</v>
      </c>
    </row>
    <row r="214">
      <c r="A214" s="7" t="str">
        <f t="shared" si="1"/>
        <v>Jonathan Ward</v>
      </c>
      <c r="B214" s="7" t="str">
        <f>IFERROR(__xludf.DUMMYFUNCTION("INDEX(IFNA(REGEXEXTRACT(D214, ""([^ ]+)$"")))"),"PIT")</f>
        <v>PIT</v>
      </c>
      <c r="C214" s="7">
        <f>Pts_PA*G214+Pts_PC*H214+Pts_PY*I214+Pts_PTD*J214+Pts_PI*K214+Pts_P2*L214+Pts_RA*M214+Pts_RY*N214+Pts_RTD*O214+Pts_R2*P214+Pts_Res*Q214+Pts_ReY*R214+Pts_ReTD*S214+Pts_Re2*T214+Pts_FL*U214+Pts_FTD*V214</f>
        <v>1.3</v>
      </c>
      <c r="D214" s="7" t="s">
        <v>500</v>
      </c>
      <c r="E214" s="10" t="s">
        <v>420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3.0</v>
      </c>
      <c r="N214" s="7">
        <v>13.0</v>
      </c>
      <c r="O214" s="7">
        <v>0.0</v>
      </c>
      <c r="P214" s="11">
        <v>0.0</v>
      </c>
      <c r="Q214" s="10">
        <v>0.0</v>
      </c>
      <c r="R214" s="7">
        <v>0.0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Jaylen Warren</v>
      </c>
      <c r="B215" s="7" t="str">
        <f>IFERROR(__xludf.DUMMYFUNCTION("INDEX(IFNA(REGEXEXTRACT(D215, ""([^ ]+)$"")))"),"PIT")</f>
        <v>PIT</v>
      </c>
      <c r="C215" s="7">
        <f>Pts_PA*G215+Pts_PC*H215+Pts_PY*I215+Pts_PTD*J215+Pts_PI*K215+Pts_P2*L215+Pts_RA*M215+Pts_RY*N215+Pts_RTD*O215+Pts_R2*P215+Pts_Res*Q215+Pts_ReY*R215+Pts_ReTD*S215+Pts_Re2*T215+Pts_FL*U215+Pts_FTD*V215</f>
        <v>3.3</v>
      </c>
      <c r="D215" s="7" t="s">
        <v>277</v>
      </c>
      <c r="E215" s="10" t="s">
        <v>420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6.0</v>
      </c>
      <c r="N215" s="7">
        <v>7.0</v>
      </c>
      <c r="O215" s="7">
        <v>0.0</v>
      </c>
      <c r="P215" s="11">
        <v>0.0</v>
      </c>
      <c r="Q215" s="10">
        <v>3.0</v>
      </c>
      <c r="R215" s="7">
        <v>11.0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Nate Adkins</v>
      </c>
      <c r="B216" s="7" t="str">
        <f>IFERROR(__xludf.DUMMYFUNCTION("INDEX(IFNA(REGEXEXTRACT(D216, ""([^ ]+)$"")))"),"DEN")</f>
        <v>DEN</v>
      </c>
      <c r="C216" s="7">
        <f>Pts_PA*G216+Pts_PC*H216+Pts_PY*I216+Pts_PTD*J216+Pts_PI*K216+Pts_P2*L216+Pts_RA*M216+Pts_RY*N216+Pts_RTD*O216+Pts_R2*P216+Pts_Res*Q216+Pts_ReY*R216+Pts_ReTD*S216+Pts_Re2*T216+Pts_FL*U216+Pts_FTD*V216</f>
        <v>1</v>
      </c>
      <c r="D216" s="7" t="s">
        <v>447</v>
      </c>
      <c r="E216" s="10" t="s">
        <v>361</v>
      </c>
      <c r="F216" s="9">
        <v>0.0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1.0</v>
      </c>
      <c r="R216" s="7">
        <v>5.0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Cam Akers</v>
      </c>
      <c r="B217" s="7" t="str">
        <f>IFERROR(__xludf.DUMMYFUNCTION("INDEX(IFNA(REGEXEXTRACT(D217, ""([^ ]+)$"")))"),"MIN")</f>
        <v>MIN</v>
      </c>
      <c r="C217" s="7">
        <f>Pts_PA*G217+Pts_PC*H217+Pts_PY*I217+Pts_PTD*J217+Pts_PI*K217+Pts_P2*L217+Pts_RA*M217+Pts_RY*N217+Pts_RTD*O217+Pts_R2*P217+Pts_Res*Q217+Pts_ReY*R217+Pts_ReTD*S217+Pts_Re2*T217+Pts_FL*U217+Pts_FTD*V217</f>
        <v>-0.1</v>
      </c>
      <c r="D217" s="7" t="s">
        <v>372</v>
      </c>
      <c r="E217" s="10" t="s">
        <v>346</v>
      </c>
      <c r="F217" s="9">
        <v>0.0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2.0</v>
      </c>
      <c r="N217" s="7">
        <v>-1.0</v>
      </c>
      <c r="O217" s="7">
        <v>0.0</v>
      </c>
      <c r="P217" s="11">
        <v>0.0</v>
      </c>
      <c r="Q217" s="10">
        <v>0.0</v>
      </c>
      <c r="R217" s="7">
        <v>0.0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Braelon Allen</v>
      </c>
      <c r="B218" s="7" t="str">
        <f>IFERROR(__xludf.DUMMYFUNCTION("INDEX(IFNA(REGEXEXTRACT(D218, ""([^ ]+)$"")))"),"NYJ")</f>
        <v>NYJ</v>
      </c>
      <c r="C218" s="7">
        <f>Pts_PA*G218+Pts_PC*H218+Pts_PY*I218+Pts_PTD*J218+Pts_PI*K218+Pts_P2*L218+Pts_RA*M218+Pts_RY*N218+Pts_RTD*O218+Pts_R2*P218+Pts_Res*Q218+Pts_ReY*R218+Pts_ReTD*S218+Pts_Re2*T218+Pts_FL*U218+Pts_FTD*V218</f>
        <v>0.8</v>
      </c>
      <c r="D218" s="7" t="s">
        <v>280</v>
      </c>
      <c r="E218" s="10" t="s">
        <v>342</v>
      </c>
      <c r="F218" s="9">
        <v>0.0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3.0</v>
      </c>
      <c r="N218" s="7">
        <v>8.0</v>
      </c>
      <c r="O218" s="7">
        <v>0.0</v>
      </c>
      <c r="P218" s="11">
        <v>0.0</v>
      </c>
      <c r="Q218" s="10">
        <v>0.0</v>
      </c>
      <c r="R218" s="7">
        <v>0.0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Tyson Bagent</v>
      </c>
      <c r="B219" s="7" t="str">
        <f>IFERROR(__xludf.DUMMYFUNCTION("INDEX(IFNA(REGEXEXTRACT(D219, ""([^ ]+)$"")))"),"CHI")</f>
        <v>CHI</v>
      </c>
      <c r="C219" s="7">
        <f>Pts_PA*G219+Pts_PC*H219+Pts_PY*I219+Pts_PTD*J219+Pts_PI*K219+Pts_P2*L219+Pts_RA*M219+Pts_RY*N219+Pts_RTD*O219+Pts_R2*P219+Pts_Res*Q219+Pts_ReY*R219+Pts_ReTD*S219+Pts_Re2*T219+Pts_FL*U219+Pts_FTD*V219</f>
        <v>-0.3</v>
      </c>
      <c r="D219" s="7" t="s">
        <v>490</v>
      </c>
      <c r="E219" s="10" t="s">
        <v>44</v>
      </c>
      <c r="F219" s="9">
        <v>0.0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3.0</v>
      </c>
      <c r="N219" s="7">
        <v>-3.0</v>
      </c>
      <c r="O219" s="7">
        <v>0.0</v>
      </c>
      <c r="P219" s="11">
        <v>0.0</v>
      </c>
      <c r="Q219" s="10">
        <v>0.0</v>
      </c>
      <c r="R219" s="7">
        <v>0.0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Kendrick Bourne</v>
      </c>
      <c r="B220" s="7" t="str">
        <f>IFERROR(__xludf.DUMMYFUNCTION("INDEX(IFNA(REGEXEXTRACT(D220, ""([^ ]+)$"")))"),"NE")</f>
        <v>NE</v>
      </c>
      <c r="C220" s="7">
        <f>Pts_PA*G220+Pts_PC*H220+Pts_PY*I220+Pts_PTD*J220+Pts_PI*K220+Pts_P2*L220+Pts_RA*M220+Pts_RY*N220+Pts_RTD*O220+Pts_R2*P220+Pts_Res*Q220+Pts_ReY*R220+Pts_ReTD*S220+Pts_Re2*T220+Pts_FL*U220+Pts_FTD*V220</f>
        <v>1.9</v>
      </c>
      <c r="D220" s="7" t="s">
        <v>491</v>
      </c>
      <c r="E220" s="10" t="s">
        <v>25</v>
      </c>
      <c r="F220" s="9">
        <v>0.0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0.0</v>
      </c>
      <c r="N220" s="7">
        <v>0.0</v>
      </c>
      <c r="O220" s="7">
        <v>0.0</v>
      </c>
      <c r="P220" s="11">
        <v>0.0</v>
      </c>
      <c r="Q220" s="10">
        <v>2.0</v>
      </c>
      <c r="R220" s="7">
        <v>9.0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Julius Chestnut</v>
      </c>
      <c r="B221" s="7" t="str">
        <f>IFERROR(__xludf.DUMMYFUNCTION("INDEX(IFNA(REGEXEXTRACT(D221, ""([^ ]+)$"")))"),"TEN")</f>
        <v>TEN</v>
      </c>
      <c r="C221" s="7">
        <f>Pts_PA*G221+Pts_PC*H221+Pts_PY*I221+Pts_PTD*J221+Pts_PI*K221+Pts_P2*L221+Pts_RA*M221+Pts_RY*N221+Pts_RTD*O221+Pts_R2*P221+Pts_Res*Q221+Pts_ReY*R221+Pts_ReTD*S221+Pts_Re2*T221+Pts_FL*U221+Pts_FTD*V221</f>
        <v>0.2</v>
      </c>
      <c r="D221" s="7" t="s">
        <v>513</v>
      </c>
      <c r="E221" s="10" t="s">
        <v>352</v>
      </c>
      <c r="F221" s="9">
        <v>0.0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1.0</v>
      </c>
      <c r="N221" s="7">
        <v>2.0</v>
      </c>
      <c r="O221" s="7">
        <v>0.0</v>
      </c>
      <c r="P221" s="11">
        <v>0.0</v>
      </c>
      <c r="Q221" s="10">
        <v>0.0</v>
      </c>
      <c r="R221" s="7">
        <v>0.0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Jaelon Darden</v>
      </c>
      <c r="B222" s="7" t="str">
        <f>IFERROR(__xludf.DUMMYFUNCTION("INDEX(IFNA(REGEXEXTRACT(D222, ""([^ ]+)$"")))"),"SEA")</f>
        <v>SEA</v>
      </c>
      <c r="C222" s="7">
        <f>Pts_PA*G222+Pts_PC*H222+Pts_PY*I222+Pts_PTD*J222+Pts_PI*K222+Pts_P2*L222+Pts_RA*M222+Pts_RY*N222+Pts_RTD*O222+Pts_R2*P222+Pts_Res*Q222+Pts_ReY*R222+Pts_ReTD*S222+Pts_Re2*T222+Pts_FL*U222+Pts_FTD*V222</f>
        <v>1.1</v>
      </c>
      <c r="D222" s="7" t="s">
        <v>514</v>
      </c>
      <c r="E222" s="10" t="s">
        <v>27</v>
      </c>
      <c r="F222" s="9">
        <v>0.0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6.0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Travis Etienne</v>
      </c>
      <c r="B223" s="7" t="str">
        <f>IFERROR(__xludf.DUMMYFUNCTION("INDEX(IFNA(REGEXEXTRACT(D223, ""([^ ]+)$"")))"),"JAX")</f>
        <v>JAX</v>
      </c>
      <c r="C223" s="7">
        <f>Pts_PA*G223+Pts_PC*H223+Pts_PY*I223+Pts_PTD*J223+Pts_PI*K223+Pts_P2*L223+Pts_RA*M223+Pts_RY*N223+Pts_RTD*O223+Pts_R2*P223+Pts_Res*Q223+Pts_ReY*R223+Pts_ReTD*S223+Pts_Re2*T223+Pts_FL*U223+Pts_FTD*V223</f>
        <v>-0.1</v>
      </c>
      <c r="D223" s="7" t="s">
        <v>107</v>
      </c>
      <c r="E223" s="10" t="s">
        <v>76</v>
      </c>
      <c r="F223" s="9">
        <v>0.0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3.0</v>
      </c>
      <c r="N223" s="7">
        <v>-1.0</v>
      </c>
      <c r="O223" s="7">
        <v>0.0</v>
      </c>
      <c r="P223" s="11">
        <v>0.0</v>
      </c>
      <c r="Q223" s="10">
        <v>0.0</v>
      </c>
      <c r="R223" s="7">
        <v>0.0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Ryan Flournoy</v>
      </c>
      <c r="B224" s="7" t="str">
        <f>IFERROR(__xludf.DUMMYFUNCTION("INDEX(IFNA(REGEXEXTRACT(D224, ""([^ ]+)$"")))"),"DAL")</f>
        <v>DAL</v>
      </c>
      <c r="C224" s="7">
        <f>Pts_PA*G224+Pts_PC*H224+Pts_PY*I224+Pts_PTD*J224+Pts_PI*K224+Pts_P2*L224+Pts_RA*M224+Pts_RY*N224+Pts_RTD*O224+Pts_R2*P224+Pts_Res*Q224+Pts_ReY*R224+Pts_ReTD*S224+Pts_Re2*T224+Pts_FL*U224+Pts_FTD*V224</f>
        <v>-0.3</v>
      </c>
      <c r="D224" s="7" t="s">
        <v>515</v>
      </c>
      <c r="E224" s="10" t="s">
        <v>422</v>
      </c>
      <c r="F224" s="9">
        <v>0.0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1.0</v>
      </c>
      <c r="R224" s="7">
        <v>12.0</v>
      </c>
      <c r="S224" s="7">
        <v>0.0</v>
      </c>
      <c r="T224" s="11">
        <v>0.0</v>
      </c>
      <c r="U224" s="10">
        <v>1.0</v>
      </c>
      <c r="V224" s="11">
        <v>0.0</v>
      </c>
    </row>
    <row r="225">
      <c r="A225" s="7" t="str">
        <f t="shared" si="1"/>
        <v>Hassan Haskins</v>
      </c>
      <c r="B225" s="7" t="str">
        <f>IFERROR(__xludf.DUMMYFUNCTION("INDEX(IFNA(REGEXEXTRACT(D225, ""([^ ]+)$"")))"),"LAC")</f>
        <v>LAC</v>
      </c>
      <c r="C225" s="7">
        <f>Pts_PA*G225+Pts_PC*H225+Pts_PY*I225+Pts_PTD*J225+Pts_PI*K225+Pts_P2*L225+Pts_RA*M225+Pts_RY*N225+Pts_RTD*O225+Pts_R2*P225+Pts_Res*Q225+Pts_ReY*R225+Pts_ReTD*S225+Pts_Re2*T225+Pts_FL*U225+Pts_FTD*V225</f>
        <v>0.5</v>
      </c>
      <c r="D225" s="7" t="s">
        <v>387</v>
      </c>
      <c r="E225" s="10" t="s">
        <v>356</v>
      </c>
      <c r="F225" s="9">
        <v>0.0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2.0</v>
      </c>
      <c r="N225" s="7">
        <v>5.0</v>
      </c>
      <c r="O225" s="7">
        <v>0.0</v>
      </c>
      <c r="P225" s="11">
        <v>0.0</v>
      </c>
      <c r="Q225" s="10">
        <v>0.0</v>
      </c>
      <c r="R225" s="7">
        <v>0.0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Connor Heyward</v>
      </c>
      <c r="B226" s="7" t="str">
        <f>IFERROR(__xludf.DUMMYFUNCTION("INDEX(IFNA(REGEXEXTRACT(D226, ""([^ ]+)$"")))"),"PIT")</f>
        <v>PIT</v>
      </c>
      <c r="C226" s="7">
        <f>Pts_PA*G226+Pts_PC*H226+Pts_PY*I226+Pts_PTD*J226+Pts_PI*K226+Pts_P2*L226+Pts_RA*M226+Pts_RY*N226+Pts_RTD*O226+Pts_R2*P226+Pts_Res*Q226+Pts_ReY*R226+Pts_ReTD*S226+Pts_Re2*T226+Pts_FL*U226+Pts_FTD*V226</f>
        <v>0.9</v>
      </c>
      <c r="D226" s="7" t="s">
        <v>457</v>
      </c>
      <c r="E226" s="10" t="s">
        <v>420</v>
      </c>
      <c r="F226" s="9">
        <v>0.0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0.0</v>
      </c>
      <c r="N226" s="7">
        <v>0.0</v>
      </c>
      <c r="O226" s="7">
        <v>0.0</v>
      </c>
      <c r="P226" s="11">
        <v>0.0</v>
      </c>
      <c r="Q226" s="10">
        <v>1.0</v>
      </c>
      <c r="R226" s="7">
        <v>4.0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Justice Hill</v>
      </c>
      <c r="B227" s="7" t="str">
        <f>IFERROR(__xludf.DUMMYFUNCTION("INDEX(IFNA(REGEXEXTRACT(D227, ""([^ ]+)$"")))"),"BAL")</f>
        <v>BAL</v>
      </c>
      <c r="C227" s="7">
        <f>Pts_PA*G227+Pts_PC*H227+Pts_PY*I227+Pts_PTD*J227+Pts_PI*K227+Pts_P2*L227+Pts_RA*M227+Pts_RY*N227+Pts_RTD*O227+Pts_R2*P227+Pts_Res*Q227+Pts_ReY*R227+Pts_ReTD*S227+Pts_Re2*T227+Pts_FL*U227+Pts_FTD*V227</f>
        <v>0.9</v>
      </c>
      <c r="D227" s="7" t="s">
        <v>166</v>
      </c>
      <c r="E227" s="10" t="s">
        <v>19</v>
      </c>
      <c r="F227" s="9">
        <v>0.0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1.0</v>
      </c>
      <c r="N227" s="7">
        <v>2.0</v>
      </c>
      <c r="O227" s="7">
        <v>0.0</v>
      </c>
      <c r="P227" s="11">
        <v>0.0</v>
      </c>
      <c r="Q227" s="10">
        <v>1.0</v>
      </c>
      <c r="R227" s="7">
        <v>2.0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Isaiah Hodgins</v>
      </c>
      <c r="B228" s="7" t="str">
        <f>IFERROR(__xludf.DUMMYFUNCTION("INDEX(IFNA(REGEXEXTRACT(D228, ""([^ ]+)$"")))"),"NYG")</f>
        <v>NYG</v>
      </c>
      <c r="C228" s="7">
        <f>Pts_PA*G228+Pts_PC*H228+Pts_PY*I228+Pts_PTD*J228+Pts_PI*K228+Pts_P2*L228+Pts_RA*M228+Pts_RY*N228+Pts_RTD*O228+Pts_R2*P228+Pts_Res*Q228+Pts_ReY*R228+Pts_ReTD*S228+Pts_Re2*T228+Pts_FL*U228+Pts_FTD*V228</f>
        <v>1</v>
      </c>
      <c r="D228" s="7" t="s">
        <v>516</v>
      </c>
      <c r="E228" s="10" t="s">
        <v>348</v>
      </c>
      <c r="F228" s="9">
        <v>0.0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0.0</v>
      </c>
      <c r="N228" s="7">
        <v>0.0</v>
      </c>
      <c r="O228" s="7">
        <v>0.0</v>
      </c>
      <c r="P228" s="11">
        <v>0.0</v>
      </c>
      <c r="Q228" s="10">
        <v>1.0</v>
      </c>
      <c r="R228" s="7">
        <v>5.0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Hendon Hooker</v>
      </c>
      <c r="B229" s="7" t="str">
        <f>IFERROR(__xludf.DUMMYFUNCTION("INDEX(IFNA(REGEXEXTRACT(D229, ""([^ ]+)$"")))"),"DET")</f>
        <v>DET</v>
      </c>
      <c r="C229" s="7">
        <f>Pts_PA*G229+Pts_PC*H229+Pts_PY*I229+Pts_PTD*J229+Pts_PI*K229+Pts_P2*L229+Pts_RA*M229+Pts_RY*N229+Pts_RTD*O229+Pts_R2*P229+Pts_Res*Q229+Pts_ReY*R229+Pts_ReTD*S229+Pts_Re2*T229+Pts_FL*U229+Pts_FTD*V229</f>
        <v>0.66</v>
      </c>
      <c r="D229" s="7" t="s">
        <v>517</v>
      </c>
      <c r="E229" s="10" t="s">
        <v>338</v>
      </c>
      <c r="F229" s="9">
        <v>0.0</v>
      </c>
      <c r="G229" s="10">
        <v>2.0</v>
      </c>
      <c r="H229" s="7">
        <v>1.0</v>
      </c>
      <c r="I229" s="7">
        <v>19.0</v>
      </c>
      <c r="J229" s="7">
        <v>0.0</v>
      </c>
      <c r="K229" s="7">
        <v>0.0</v>
      </c>
      <c r="L229" s="11">
        <v>0.0</v>
      </c>
      <c r="M229" s="10">
        <v>1.0</v>
      </c>
      <c r="N229" s="7">
        <v>-1.0</v>
      </c>
      <c r="O229" s="7">
        <v>0.0</v>
      </c>
      <c r="P229" s="11">
        <v>0.0</v>
      </c>
      <c r="Q229" s="10">
        <v>0.0</v>
      </c>
      <c r="R229" s="7">
        <v>0.0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Lil'Jordan Humphrey</v>
      </c>
      <c r="B230" s="7" t="str">
        <f>IFERROR(__xludf.DUMMYFUNCTION("INDEX(IFNA(REGEXEXTRACT(D230, ""([^ ]+)$"")))"),"DEN")</f>
        <v>DEN</v>
      </c>
      <c r="C230" s="7">
        <f>Pts_PA*G230+Pts_PC*H230+Pts_PY*I230+Pts_PTD*J230+Pts_PI*K230+Pts_P2*L230+Pts_RA*M230+Pts_RY*N230+Pts_RTD*O230+Pts_R2*P230+Pts_Res*Q230+Pts_ReY*R230+Pts_ReTD*S230+Pts_Re2*T230+Pts_FL*U230+Pts_FTD*V230</f>
        <v>1.3</v>
      </c>
      <c r="D230" s="7" t="s">
        <v>365</v>
      </c>
      <c r="E230" s="10" t="s">
        <v>361</v>
      </c>
      <c r="F230" s="9">
        <v>0.0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1.0</v>
      </c>
      <c r="R230" s="7">
        <v>8.0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Jalin Hyatt</v>
      </c>
      <c r="B231" s="7" t="str">
        <f>IFERROR(__xludf.DUMMYFUNCTION("INDEX(IFNA(REGEXEXTRACT(D231, ""([^ ]+)$"")))"),"NYG")</f>
        <v>NYG</v>
      </c>
      <c r="C231" s="7">
        <f>Pts_PA*G231+Pts_PC*H231+Pts_PY*I231+Pts_PTD*J231+Pts_PI*K231+Pts_P2*L231+Pts_RA*M231+Pts_RY*N231+Pts_RTD*O231+Pts_R2*P231+Pts_Res*Q231+Pts_ReY*R231+Pts_ReTD*S231+Pts_Re2*T231+Pts_FL*U231+Pts_FTD*V231</f>
        <v>1.1</v>
      </c>
      <c r="D231" s="7" t="s">
        <v>518</v>
      </c>
      <c r="E231" s="10" t="s">
        <v>348</v>
      </c>
      <c r="F231" s="9">
        <v>0.0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6.0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Mac Jones</v>
      </c>
      <c r="B232" s="7" t="str">
        <f>IFERROR(__xludf.DUMMYFUNCTION("INDEX(IFNA(REGEXEXTRACT(D232, ""([^ ]+)$"")))"),"JAX")</f>
        <v>JAX</v>
      </c>
      <c r="C232" s="7">
        <f>Pts_PA*G232+Pts_PC*H232+Pts_PY*I232+Pts_PTD*J232+Pts_PI*K232+Pts_P2*L232+Pts_RA*M232+Pts_RY*N232+Pts_RTD*O232+Pts_R2*P232+Pts_Res*Q232+Pts_ReY*R232+Pts_ReTD*S232+Pts_Re2*T232+Pts_FL*U232+Pts_FTD*V232</f>
        <v>0.24</v>
      </c>
      <c r="D232" s="7" t="s">
        <v>463</v>
      </c>
      <c r="E232" s="10" t="s">
        <v>76</v>
      </c>
      <c r="F232" s="9">
        <v>0.0</v>
      </c>
      <c r="G232" s="10">
        <v>1.0</v>
      </c>
      <c r="H232" s="7">
        <v>1.0</v>
      </c>
      <c r="I232" s="7">
        <v>6.0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0.0</v>
      </c>
      <c r="R232" s="7">
        <v>0.0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Marcedes Lewis</v>
      </c>
      <c r="B233" s="7" t="str">
        <f>IFERROR(__xludf.DUMMYFUNCTION("INDEX(IFNA(REGEXEXTRACT(D233, ""([^ ]+)$"")))"),"CHI")</f>
        <v>CHI</v>
      </c>
      <c r="C233" s="7">
        <f>Pts_PA*G233+Pts_PC*H233+Pts_PY*I233+Pts_PTD*J233+Pts_PI*K233+Pts_P2*L233+Pts_RA*M233+Pts_RY*N233+Pts_RTD*O233+Pts_R2*P233+Pts_Res*Q233+Pts_ReY*R233+Pts_ReTD*S233+Pts_Re2*T233+Pts_FL*U233+Pts_FTD*V233</f>
        <v>0.7</v>
      </c>
      <c r="D233" s="7" t="s">
        <v>519</v>
      </c>
      <c r="E233" s="10" t="s">
        <v>44</v>
      </c>
      <c r="F233" s="9">
        <v>0.0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0.0</v>
      </c>
      <c r="N233" s="7">
        <v>0.0</v>
      </c>
      <c r="O233" s="7">
        <v>0.0</v>
      </c>
      <c r="P233" s="11">
        <v>0.0</v>
      </c>
      <c r="Q233" s="10">
        <v>1.0</v>
      </c>
      <c r="R233" s="7">
        <v>2.0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Luke McCaffrey</v>
      </c>
      <c r="B234" s="7" t="str">
        <f>IFERROR(__xludf.DUMMYFUNCTION("INDEX(IFNA(REGEXEXTRACT(D234, ""([^ ]+)$"")))"),"WAS")</f>
        <v>WAS</v>
      </c>
      <c r="C234" s="7">
        <f>Pts_PA*G234+Pts_PC*H234+Pts_PY*I234+Pts_PTD*J234+Pts_PI*K234+Pts_P2*L234+Pts_RA*M234+Pts_RY*N234+Pts_RTD*O234+Pts_R2*P234+Pts_Res*Q234+Pts_ReY*R234+Pts_ReTD*S234+Pts_Re2*T234+Pts_FL*U234+Pts_FTD*V234</f>
        <v>1</v>
      </c>
      <c r="D234" s="7" t="s">
        <v>253</v>
      </c>
      <c r="E234" s="10" t="s">
        <v>347</v>
      </c>
      <c r="F234" s="9">
        <v>0.0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0.0</v>
      </c>
      <c r="N234" s="7">
        <v>0.0</v>
      </c>
      <c r="O234" s="7">
        <v>0.0</v>
      </c>
      <c r="P234" s="11">
        <v>0.0</v>
      </c>
      <c r="Q234" s="10">
        <v>1.0</v>
      </c>
      <c r="R234" s="7">
        <v>5.0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Jeremy McNichols</v>
      </c>
      <c r="B235" s="7" t="str">
        <f>IFERROR(__xludf.DUMMYFUNCTION("INDEX(IFNA(REGEXEXTRACT(D235, ""([^ ]+)$"")))"),"WAS")</f>
        <v>WAS</v>
      </c>
      <c r="C235" s="7">
        <f>Pts_PA*G235+Pts_PC*H235+Pts_PY*I235+Pts_PTD*J235+Pts_PI*K235+Pts_P2*L235+Pts_RA*M235+Pts_RY*N235+Pts_RTD*O235+Pts_R2*P235+Pts_Res*Q235+Pts_ReY*R235+Pts_ReTD*S235+Pts_Re2*T235+Pts_FL*U235+Pts_FTD*V235</f>
        <v>0.9</v>
      </c>
      <c r="D235" s="7" t="s">
        <v>458</v>
      </c>
      <c r="E235" s="10" t="s">
        <v>347</v>
      </c>
      <c r="F235" s="9">
        <v>0.0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2.0</v>
      </c>
      <c r="N235" s="7">
        <v>9.0</v>
      </c>
      <c r="O235" s="7">
        <v>0.0</v>
      </c>
      <c r="P235" s="11">
        <v>0.0</v>
      </c>
      <c r="Q235" s="10">
        <v>0.0</v>
      </c>
      <c r="R235" s="7">
        <v>0.0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Davis Mills</v>
      </c>
      <c r="B236" s="7" t="str">
        <f>IFERROR(__xludf.DUMMYFUNCTION("INDEX(IFNA(REGEXEXTRACT(D236, ""([^ ]+)$"")))"),"HOU")</f>
        <v>HOU</v>
      </c>
      <c r="C236" s="7">
        <f>Pts_PA*G236+Pts_PC*H236+Pts_PY*I236+Pts_PTD*J236+Pts_PI*K236+Pts_P2*L236+Pts_RA*M236+Pts_RY*N236+Pts_RTD*O236+Pts_R2*P236+Pts_Res*Q236+Pts_ReY*R236+Pts_ReTD*S236+Pts_Re2*T236+Pts_FL*U236+Pts_FTD*V236</f>
        <v>0</v>
      </c>
      <c r="D236" s="7" t="s">
        <v>434</v>
      </c>
      <c r="E236" s="10" t="s">
        <v>346</v>
      </c>
      <c r="F236" s="9">
        <v>0.0</v>
      </c>
      <c r="G236" s="10">
        <v>1.0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0.0</v>
      </c>
      <c r="R236" s="7">
        <v>0.0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Jonathan Mingo</v>
      </c>
      <c r="B237" s="7" t="str">
        <f>IFERROR(__xludf.DUMMYFUNCTION("INDEX(IFNA(REGEXEXTRACT(D237, ""([^ ]+)$"")))"),"DAL")</f>
        <v>DAL</v>
      </c>
      <c r="C237" s="7">
        <f>Pts_PA*G237+Pts_PC*H237+Pts_PY*I237+Pts_PTD*J237+Pts_PI*K237+Pts_P2*L237+Pts_RA*M237+Pts_RY*N237+Pts_RTD*O237+Pts_R2*P237+Pts_Res*Q237+Pts_ReY*R237+Pts_ReTD*S237+Pts_Re2*T237+Pts_FL*U237+Pts_FTD*V237</f>
        <v>0.6</v>
      </c>
      <c r="D237" s="7" t="s">
        <v>198</v>
      </c>
      <c r="E237" s="10" t="s">
        <v>344</v>
      </c>
      <c r="F237" s="9">
        <v>0.0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0.0</v>
      </c>
      <c r="N237" s="7">
        <v>0.0</v>
      </c>
      <c r="O237" s="7">
        <v>0.0</v>
      </c>
      <c r="P237" s="11">
        <v>0.0</v>
      </c>
      <c r="Q237" s="10">
        <v>1.0</v>
      </c>
      <c r="R237" s="7">
        <v>1.0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Adonai Mitchell</v>
      </c>
      <c r="B238" s="7" t="str">
        <f>IFERROR(__xludf.DUMMYFUNCTION("INDEX(IFNA(REGEXEXTRACT(D238, ""([^ ]+)$"")))"),"IND")</f>
        <v>IND</v>
      </c>
      <c r="C238" s="7">
        <f>Pts_PA*G238+Pts_PC*H238+Pts_PY*I238+Pts_PTD*J238+Pts_PI*K238+Pts_P2*L238+Pts_RA*M238+Pts_RY*N238+Pts_RTD*O238+Pts_R2*P238+Pts_Res*Q238+Pts_ReY*R238+Pts_ReTD*S238+Pts_Re2*T238+Pts_FL*U238+Pts_FTD*V238</f>
        <v>1.9</v>
      </c>
      <c r="D238" s="7" t="s">
        <v>314</v>
      </c>
      <c r="E238" s="10" t="s">
        <v>345</v>
      </c>
      <c r="F238" s="9">
        <v>0.0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0.0</v>
      </c>
      <c r="N238" s="7">
        <v>0.0</v>
      </c>
      <c r="O238" s="7">
        <v>0.0</v>
      </c>
      <c r="P238" s="11">
        <v>0.0</v>
      </c>
      <c r="Q238" s="10">
        <v>2.0</v>
      </c>
      <c r="R238" s="7">
        <v>9.0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Elijah Moore</v>
      </c>
      <c r="B239" s="7" t="str">
        <f>IFERROR(__xludf.DUMMYFUNCTION("INDEX(IFNA(REGEXEXTRACT(D239, ""([^ ]+)$"")))"),"CLE")</f>
        <v>CLE</v>
      </c>
      <c r="C239" s="7">
        <f>Pts_PA*G239+Pts_PC*H239+Pts_PY*I239+Pts_PTD*J239+Pts_PI*K239+Pts_P2*L239+Pts_RA*M239+Pts_RY*N239+Pts_RTD*O239+Pts_R2*P239+Pts_Res*Q239+Pts_ReY*R239+Pts_ReTD*S239+Pts_Re2*T239+Pts_FL*U239+Pts_FTD*V239</f>
        <v>0.8</v>
      </c>
      <c r="D239" s="7" t="s">
        <v>315</v>
      </c>
      <c r="E239" s="10" t="s">
        <v>27</v>
      </c>
      <c r="F239" s="9">
        <v>0.0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1.0</v>
      </c>
      <c r="R239" s="7">
        <v>3.0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Zack Moss</v>
      </c>
      <c r="B240" s="7" t="str">
        <f>IFERROR(__xludf.DUMMYFUNCTION("INDEX(IFNA(REGEXEXTRACT(D240, ""([^ ]+)$"")))"),"CIN")</f>
        <v>CIN</v>
      </c>
      <c r="C240" s="7">
        <f>Pts_PA*G240+Pts_PC*H240+Pts_PY*I240+Pts_PTD*J240+Pts_PI*K240+Pts_P2*L240+Pts_RA*M240+Pts_RY*N240+Pts_RTD*O240+Pts_R2*P240+Pts_Res*Q240+Pts_ReY*R240+Pts_ReTD*S240+Pts_Re2*T240+Pts_FL*U240+Pts_FTD*V240</f>
        <v>0</v>
      </c>
      <c r="D240" s="7" t="s">
        <v>100</v>
      </c>
      <c r="E240" s="10" t="s">
        <v>53</v>
      </c>
      <c r="F240" s="9">
        <v>0.0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6.0</v>
      </c>
      <c r="N240" s="7">
        <v>13.0</v>
      </c>
      <c r="O240" s="7">
        <v>0.0</v>
      </c>
      <c r="P240" s="11">
        <v>0.0</v>
      </c>
      <c r="Q240" s="10">
        <v>1.0</v>
      </c>
      <c r="R240" s="7">
        <v>2.0</v>
      </c>
      <c r="S240" s="7">
        <v>0.0</v>
      </c>
      <c r="T240" s="11">
        <v>0.0</v>
      </c>
      <c r="U240" s="10">
        <v>1.0</v>
      </c>
      <c r="V240" s="11">
        <v>0.0</v>
      </c>
    </row>
    <row r="241">
      <c r="A241" s="7" t="str">
        <f t="shared" si="1"/>
        <v>Dare Ogunbowale</v>
      </c>
      <c r="B241" s="7" t="str">
        <f>IFERROR(__xludf.DUMMYFUNCTION("INDEX(IFNA(REGEXEXTRACT(D241, ""([^ ]+)$"")))"),"HOU")</f>
        <v>HOU</v>
      </c>
      <c r="C241" s="7">
        <f>Pts_PA*G241+Pts_PC*H241+Pts_PY*I241+Pts_PTD*J241+Pts_PI*K241+Pts_P2*L241+Pts_RA*M241+Pts_RY*N241+Pts_RTD*O241+Pts_R2*P241+Pts_Res*Q241+Pts_ReY*R241+Pts_ReTD*S241+Pts_Re2*T241+Pts_FL*U241+Pts_FTD*V241</f>
        <v>0.8</v>
      </c>
      <c r="D241" s="7" t="s">
        <v>316</v>
      </c>
      <c r="E241" s="10" t="s">
        <v>346</v>
      </c>
      <c r="F241" s="9">
        <v>0.0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2.0</v>
      </c>
      <c r="N241" s="7">
        <v>8.0</v>
      </c>
      <c r="O241" s="7">
        <v>0.0</v>
      </c>
      <c r="P241" s="11">
        <v>0.0</v>
      </c>
      <c r="Q241" s="10">
        <v>0.0</v>
      </c>
      <c r="R241" s="7">
        <v>0.0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Chigoziem Okonkwo</v>
      </c>
      <c r="B242" s="7" t="str">
        <f>IFERROR(__xludf.DUMMYFUNCTION("INDEX(IFNA(REGEXEXTRACT(D242, ""([^ ]+)$"")))"),"TEN")</f>
        <v>TEN</v>
      </c>
      <c r="C242" s="7">
        <f>Pts_PA*G242+Pts_PC*H242+Pts_PY*I242+Pts_PTD*J242+Pts_PI*K242+Pts_P2*L242+Pts_RA*M242+Pts_RY*N242+Pts_RTD*O242+Pts_R2*P242+Pts_Res*Q242+Pts_ReY*R242+Pts_ReTD*S242+Pts_Re2*T242+Pts_FL*U242+Pts_FTD*V242</f>
        <v>2.1</v>
      </c>
      <c r="D242" s="7" t="s">
        <v>146</v>
      </c>
      <c r="E242" s="10" t="s">
        <v>352</v>
      </c>
      <c r="F242" s="9">
        <v>0.0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0.0</v>
      </c>
      <c r="N242" s="7">
        <v>0.0</v>
      </c>
      <c r="O242" s="7">
        <v>0.0</v>
      </c>
      <c r="P242" s="11">
        <v>0.0</v>
      </c>
      <c r="Q242" s="10">
        <v>3.0</v>
      </c>
      <c r="R242" s="7">
        <v>6.0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Ja'Lynn Polk</v>
      </c>
      <c r="B243" s="7" t="str">
        <f>IFERROR(__xludf.DUMMYFUNCTION("INDEX(IFNA(REGEXEXTRACT(D243, ""([^ ]+)$"")))"),"NE")</f>
        <v>NE</v>
      </c>
      <c r="C243" s="7">
        <f>Pts_PA*G243+Pts_PC*H243+Pts_PY*I243+Pts_PTD*J243+Pts_PI*K243+Pts_P2*L243+Pts_RA*M243+Pts_RY*N243+Pts_RTD*O243+Pts_R2*P243+Pts_Res*Q243+Pts_ReY*R243+Pts_ReTD*S243+Pts_Re2*T243+Pts_FL*U243+Pts_FTD*V243</f>
        <v>0.9</v>
      </c>
      <c r="D243" s="7" t="s">
        <v>318</v>
      </c>
      <c r="E243" s="10" t="s">
        <v>25</v>
      </c>
      <c r="F243" s="9">
        <v>0.0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1.0</v>
      </c>
      <c r="R243" s="7">
        <v>4.0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Calvin Ridley</v>
      </c>
      <c r="B244" s="7" t="str">
        <f>IFERROR(__xludf.DUMMYFUNCTION("INDEX(IFNA(REGEXEXTRACT(D244, ""([^ ]+)$"")))"),"TEN")</f>
        <v>TEN</v>
      </c>
      <c r="C244" s="7">
        <f>Pts_PA*G244+Pts_PC*H244+Pts_PY*I244+Pts_PTD*J244+Pts_PI*K244+Pts_P2*L244+Pts_RA*M244+Pts_RY*N244+Pts_RTD*O244+Pts_R2*P244+Pts_Res*Q244+Pts_ReY*R244+Pts_ReTD*S244+Pts_Re2*T244+Pts_FL*U244+Pts_FTD*V244</f>
        <v>0.9</v>
      </c>
      <c r="D244" s="7" t="s">
        <v>168</v>
      </c>
      <c r="E244" s="10" t="s">
        <v>352</v>
      </c>
      <c r="F244" s="9">
        <v>0.0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1.0</v>
      </c>
      <c r="N244" s="7">
        <v>9.0</v>
      </c>
      <c r="O244" s="7">
        <v>0.0</v>
      </c>
      <c r="P244" s="11">
        <v>0.0</v>
      </c>
      <c r="Q244" s="10">
        <v>0.0</v>
      </c>
      <c r="R244" s="7">
        <v>0.0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Jeremy Ruckert</v>
      </c>
      <c r="B245" s="7" t="str">
        <f>IFERROR(__xludf.DUMMYFUNCTION("INDEX(IFNA(REGEXEXTRACT(D245, ""([^ ]+)$"")))"),"NYJ")</f>
        <v>NYJ</v>
      </c>
      <c r="C245" s="7">
        <f>Pts_PA*G245+Pts_PC*H245+Pts_PY*I245+Pts_PTD*J245+Pts_PI*K245+Pts_P2*L245+Pts_RA*M245+Pts_RY*N245+Pts_RTD*O245+Pts_R2*P245+Pts_Res*Q245+Pts_ReY*R245+Pts_ReTD*S245+Pts_Re2*T245+Pts_FL*U245+Pts_FTD*V245</f>
        <v>1.7</v>
      </c>
      <c r="D245" s="7" t="s">
        <v>444</v>
      </c>
      <c r="E245" s="10" t="s">
        <v>342</v>
      </c>
      <c r="F245" s="9">
        <v>0.0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2.0</v>
      </c>
      <c r="R245" s="7">
        <v>7.0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Aaron Shampklin</v>
      </c>
      <c r="B246" s="7" t="str">
        <f>IFERROR(__xludf.DUMMYFUNCTION("INDEX(IFNA(REGEXEXTRACT(D246, ""([^ ]+)$"")))"),"PIT")</f>
        <v>PIT</v>
      </c>
      <c r="C246" s="7">
        <f>Pts_PA*G246+Pts_PC*H246+Pts_PY*I246+Pts_PTD*J246+Pts_PI*K246+Pts_P2*L246+Pts_RA*M246+Pts_RY*N246+Pts_RTD*O246+Pts_R2*P246+Pts_Res*Q246+Pts_ReY*R246+Pts_ReTD*S246+Pts_Re2*T246+Pts_FL*U246+Pts_FTD*V246</f>
        <v>-0.2</v>
      </c>
      <c r="D246" s="7" t="s">
        <v>479</v>
      </c>
      <c r="E246" s="10" t="s">
        <v>420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1.0</v>
      </c>
      <c r="N246" s="7">
        <v>-2.0</v>
      </c>
      <c r="O246" s="7">
        <v>0.0</v>
      </c>
      <c r="P246" s="11">
        <v>0.0</v>
      </c>
      <c r="Q246" s="10">
        <v>0.0</v>
      </c>
      <c r="R246" s="7">
        <v>0.0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Cedric Tillman</v>
      </c>
      <c r="B247" s="7" t="str">
        <f>IFERROR(__xludf.DUMMYFUNCTION("INDEX(IFNA(REGEXEXTRACT(D247, ""([^ ]+)$"")))"),"CLE")</f>
        <v>CLE</v>
      </c>
      <c r="C247" s="7">
        <f>Pts_PA*G247+Pts_PC*H247+Pts_PY*I247+Pts_PTD*J247+Pts_PI*K247+Pts_P2*L247+Pts_RA*M247+Pts_RY*N247+Pts_RTD*O247+Pts_R2*P247+Pts_Res*Q247+Pts_ReY*R247+Pts_ReTD*S247+Pts_Re2*T247+Pts_FL*U247+Pts_FTD*V247</f>
        <v>-0.5</v>
      </c>
      <c r="D247" s="7" t="s">
        <v>325</v>
      </c>
      <c r="E247" s="10" t="s">
        <v>27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1.0</v>
      </c>
      <c r="N247" s="7">
        <v>-5.0</v>
      </c>
      <c r="O247" s="7">
        <v>0.0</v>
      </c>
      <c r="P247" s="11">
        <v>0.0</v>
      </c>
      <c r="Q247" s="10">
        <v>0.0</v>
      </c>
      <c r="R247" s="7">
        <v>0.0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Sione Vaki</v>
      </c>
      <c r="B248" s="7" t="str">
        <f>IFERROR(__xludf.DUMMYFUNCTION("INDEX(IFNA(REGEXEXTRACT(D248, ""([^ ]+)$"")))"),"DET")</f>
        <v>DET</v>
      </c>
      <c r="C248" s="7">
        <f>Pts_PA*G248+Pts_PC*H248+Pts_PY*I248+Pts_PTD*J248+Pts_PI*K248+Pts_P2*L248+Pts_RA*M248+Pts_RY*N248+Pts_RTD*O248+Pts_R2*P248+Pts_Res*Q248+Pts_ReY*R248+Pts_ReTD*S248+Pts_Re2*T248+Pts_FL*U248+Pts_FTD*V248</f>
        <v>0.5</v>
      </c>
      <c r="D248" s="7" t="s">
        <v>395</v>
      </c>
      <c r="E248" s="10" t="s">
        <v>338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1.0</v>
      </c>
      <c r="N248" s="7">
        <v>5.0</v>
      </c>
      <c r="O248" s="7">
        <v>0.0</v>
      </c>
      <c r="P248" s="11">
        <v>0.0</v>
      </c>
      <c r="Q248" s="10">
        <v>0.0</v>
      </c>
      <c r="R248" s="7">
        <v>0.0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Darnell Washington</v>
      </c>
      <c r="B249" s="7" t="str">
        <f>IFERROR(__xludf.DUMMYFUNCTION("INDEX(IFNA(REGEXEXTRACT(D249, ""([^ ]+)$"")))"),"PIT")</f>
        <v>PIT</v>
      </c>
      <c r="C249" s="7">
        <f>Pts_PA*G249+Pts_PC*H249+Pts_PY*I249+Pts_PTD*J249+Pts_PI*K249+Pts_P2*L249+Pts_RA*M249+Pts_RY*N249+Pts_RTD*O249+Pts_R2*P249+Pts_Res*Q249+Pts_ReY*R249+Pts_ReTD*S249+Pts_Re2*T249+Pts_FL*U249+Pts_FTD*V249</f>
        <v>1.4</v>
      </c>
      <c r="D249" s="7" t="s">
        <v>331</v>
      </c>
      <c r="E249" s="10" t="s">
        <v>420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0.0</v>
      </c>
      <c r="N249" s="7">
        <v>0.0</v>
      </c>
      <c r="O249" s="7">
        <v>0.0</v>
      </c>
      <c r="P249" s="11">
        <v>0.0</v>
      </c>
      <c r="Q249" s="10">
        <v>1.0</v>
      </c>
      <c r="R249" s="7">
        <v>9.0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Josh Whyle</v>
      </c>
      <c r="B250" s="7" t="str">
        <f>IFERROR(__xludf.DUMMYFUNCTION("INDEX(IFNA(REGEXEXTRACT(D250, ""([^ ]+)$"")))"),"TEN")</f>
        <v>TEN</v>
      </c>
      <c r="C250" s="7">
        <f>Pts_PA*G250+Pts_PC*H250+Pts_PY*I250+Pts_PTD*J250+Pts_PI*K250+Pts_P2*L250+Pts_RA*M250+Pts_RY*N250+Pts_RTD*O250+Pts_R2*P250+Pts_Res*Q250+Pts_ReY*R250+Pts_ReTD*S250+Pts_Re2*T250+Pts_FL*U250+Pts_FTD*V250</f>
        <v>0.7</v>
      </c>
      <c r="D250" s="7" t="s">
        <v>396</v>
      </c>
      <c r="E250" s="10" t="s">
        <v>352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0.0</v>
      </c>
      <c r="N250" s="7">
        <v>0.0</v>
      </c>
      <c r="O250" s="7">
        <v>0.0</v>
      </c>
      <c r="P250" s="11">
        <v>0.0</v>
      </c>
      <c r="Q250" s="10">
        <v>1.0</v>
      </c>
      <c r="R250" s="7">
        <v>2.0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Dontayvion Wicks</v>
      </c>
      <c r="B251" s="7" t="str">
        <f>IFERROR(__xludf.DUMMYFUNCTION("INDEX(IFNA(REGEXEXTRACT(D251, ""([^ ]+)$"")))"),"GB")</f>
        <v>GB</v>
      </c>
      <c r="C251" s="7">
        <f>Pts_PA*G251+Pts_PC*H251+Pts_PY*I251+Pts_PTD*J251+Pts_PI*K251+Pts_P2*L251+Pts_RA*M251+Pts_RY*N251+Pts_RTD*O251+Pts_R2*P251+Pts_Res*Q251+Pts_ReY*R251+Pts_ReTD*S251+Pts_Re2*T251+Pts_FL*U251+Pts_FTD*V251</f>
        <v>1.4</v>
      </c>
      <c r="D251" s="7" t="s">
        <v>360</v>
      </c>
      <c r="E251" s="10" t="s">
        <v>21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1.0</v>
      </c>
      <c r="R251" s="7">
        <v>9.0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Jamaal Williams</v>
      </c>
      <c r="B252" s="7" t="str">
        <f>IFERROR(__xludf.DUMMYFUNCTION("INDEX(IFNA(REGEXEXTRACT(D252, ""([^ ]+)$"")))"),"NO")</f>
        <v>NO</v>
      </c>
      <c r="C252" s="7">
        <f>Pts_PA*G252+Pts_PC*H252+Pts_PY*I252+Pts_PTD*J252+Pts_PI*K252+Pts_P2*L252+Pts_RA*M252+Pts_RY*N252+Pts_RTD*O252+Pts_R2*P252+Pts_Res*Q252+Pts_ReY*R252+Pts_ReTD*S252+Pts_Re2*T252+Pts_FL*U252+Pts_FTD*V252</f>
        <v>0.7</v>
      </c>
      <c r="D252" s="7" t="s">
        <v>123</v>
      </c>
      <c r="E252" s="10" t="s">
        <v>358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2.0</v>
      </c>
      <c r="N252" s="7">
        <v>7.0</v>
      </c>
      <c r="O252" s="7">
        <v>0.0</v>
      </c>
      <c r="P252" s="11">
        <v>0.0</v>
      </c>
      <c r="Q252" s="10">
        <v>0.0</v>
      </c>
      <c r="R252" s="7">
        <v>0.0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Austin Hooper</v>
      </c>
      <c r="B253" s="7" t="str">
        <f>IFERROR(__xludf.DUMMYFUNCTION("INDEX(IFNA(REGEXEXTRACT(D253, ""([^ ]+)$"")))"),"NE")</f>
        <v>NE</v>
      </c>
      <c r="C253" s="7">
        <f>Pts_PA*G253+Pts_PC*H253+Pts_PY*I253+Pts_PTD*J253+Pts_PI*K253+Pts_P2*L253+Pts_RA*M253+Pts_RY*N253+Pts_RTD*O253+Pts_R2*P253+Pts_Res*Q253+Pts_ReY*R253+Pts_ReTD*S253+Pts_Re2*T253+Pts_FL*U253+Pts_FTD*V253</f>
        <v>-1</v>
      </c>
      <c r="D253" s="7" t="s">
        <v>190</v>
      </c>
      <c r="E253" s="10" t="s">
        <v>25</v>
      </c>
      <c r="F253" s="9">
        <v>-1.0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0.0</v>
      </c>
      <c r="N253" s="7">
        <v>0.0</v>
      </c>
      <c r="O253" s="7">
        <v>0.0</v>
      </c>
      <c r="P253" s="11">
        <v>0.0</v>
      </c>
      <c r="Q253" s="10">
        <v>1.0</v>
      </c>
      <c r="R253" s="7">
        <v>5.0</v>
      </c>
      <c r="S253" s="7">
        <v>0.0</v>
      </c>
      <c r="T253" s="11">
        <v>0.0</v>
      </c>
      <c r="U253" s="10">
        <v>1.0</v>
      </c>
      <c r="V253" s="11">
        <v>0.0</v>
      </c>
    </row>
    <row r="254">
      <c r="A254" s="7" t="str">
        <f t="shared" si="1"/>
        <v>Dylan Laube</v>
      </c>
      <c r="B254" s="7" t="str">
        <f>IFERROR(__xludf.DUMMYFUNCTION("INDEX(IFNA(REGEXEXTRACT(D254, ""([^ ]+)$"")))"),"LV")</f>
        <v>LV</v>
      </c>
      <c r="C254" s="7">
        <f>Pts_PA*G254+Pts_PC*H254+Pts_PY*I254+Pts_PTD*J254+Pts_PI*K254+Pts_P2*L254+Pts_RA*M254+Pts_RY*N254+Pts_RTD*O254+Pts_R2*P254+Pts_Res*Q254+Pts_ReY*R254+Pts_ReTD*S254+Pts_Re2*T254+Pts_FL*U254+Pts_FTD*V254</f>
        <v>-2</v>
      </c>
      <c r="D254" s="7" t="s">
        <v>520</v>
      </c>
      <c r="E254" s="10" t="s">
        <v>116</v>
      </c>
      <c r="F254" s="9">
        <v>-1.0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1.0</v>
      </c>
      <c r="N254" s="7">
        <v>0.0</v>
      </c>
      <c r="O254" s="7">
        <v>0.0</v>
      </c>
      <c r="P254" s="11">
        <v>0.0</v>
      </c>
      <c r="Q254" s="10">
        <v>0.0</v>
      </c>
      <c r="R254" s="7">
        <v>0.0</v>
      </c>
      <c r="S254" s="7">
        <v>0.0</v>
      </c>
      <c r="T254" s="11">
        <v>0.0</v>
      </c>
      <c r="U254" s="10">
        <v>1.0</v>
      </c>
      <c r="V254" s="11">
        <v>0.0</v>
      </c>
    </row>
    <row r="255">
      <c r="A255" s="7" t="str">
        <f t="shared" si="1"/>
        <v>Chris Olave</v>
      </c>
      <c r="B255" s="7" t="str">
        <f>IFERROR(__xludf.DUMMYFUNCTION("INDEX(IFNA(REGEXEXTRACT(D255, ""([^ ]+)$"")))"),"NO")</f>
        <v>NO</v>
      </c>
      <c r="C255" s="7">
        <f>Pts_PA*G255+Pts_PC*H255+Pts_PY*I255+Pts_PTD*J255+Pts_PI*K255+Pts_P2*L255+Pts_RA*M255+Pts_RY*N255+Pts_RTD*O255+Pts_R2*P255+Pts_Res*Q255+Pts_ReY*R255+Pts_ReTD*S255+Pts_Re2*T255+Pts_FL*U255+Pts_FTD*V255</f>
        <v>-1</v>
      </c>
      <c r="D255" s="7" t="s">
        <v>262</v>
      </c>
      <c r="E255" s="10" t="s">
        <v>358</v>
      </c>
      <c r="F255" s="9">
        <v>-1.0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0.0</v>
      </c>
      <c r="N255" s="7">
        <v>0.0</v>
      </c>
      <c r="O255" s="7">
        <v>0.0</v>
      </c>
      <c r="P255" s="11">
        <v>0.0</v>
      </c>
      <c r="Q255" s="10">
        <v>1.0</v>
      </c>
      <c r="R255" s="7">
        <v>5.0</v>
      </c>
      <c r="S255" s="7">
        <v>0.0</v>
      </c>
      <c r="T255" s="11">
        <v>0.0</v>
      </c>
      <c r="U255" s="10">
        <v>1.0</v>
      </c>
      <c r="V255" s="11">
        <v>0.0</v>
      </c>
    </row>
    <row r="256">
      <c r="A256" s="7" t="str">
        <f t="shared" si="1"/>
        <v>Cooper Rush</v>
      </c>
      <c r="B256" s="7" t="str">
        <f>IFERROR(__xludf.DUMMYFUNCTION("INDEX(IFNA(REGEXEXTRACT(D256, ""([^ ]+)$"")))"),"DAL")</f>
        <v>DAL</v>
      </c>
      <c r="C256" s="7">
        <f>Pts_PA*G256+Pts_PC*H256+Pts_PY*I256+Pts_PTD*J256+Pts_PI*K256+Pts_P2*L256+Pts_RA*M256+Pts_RY*N256+Pts_RTD*O256+Pts_R2*P256+Pts_Res*Q256+Pts_ReY*R256+Pts_ReTD*S256+Pts_Re2*T256+Pts_FL*U256+Pts_FTD*V256</f>
        <v>0.04</v>
      </c>
      <c r="D256" s="7" t="s">
        <v>320</v>
      </c>
      <c r="E256" s="10" t="s">
        <v>422</v>
      </c>
      <c r="F256" s="9">
        <v>-1.0</v>
      </c>
      <c r="G256" s="10">
        <v>11.0</v>
      </c>
      <c r="H256" s="7">
        <v>8.0</v>
      </c>
      <c r="I256" s="7">
        <v>46.0</v>
      </c>
      <c r="J256" s="7">
        <v>0.0</v>
      </c>
      <c r="K256" s="7">
        <v>1.0</v>
      </c>
      <c r="L256" s="11">
        <v>0.0</v>
      </c>
      <c r="M256" s="10">
        <v>1.0</v>
      </c>
      <c r="N256" s="7">
        <v>2.0</v>
      </c>
      <c r="O256" s="7">
        <v>0.0</v>
      </c>
      <c r="P256" s="11">
        <v>0.0</v>
      </c>
      <c r="Q256" s="10">
        <v>0.0</v>
      </c>
      <c r="R256" s="7">
        <v>0.0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Laviska Shenault</v>
      </c>
      <c r="B257" s="7" t="str">
        <f>IFERROR(__xludf.DUMMYFUNCTION("INDEX(IFNA(REGEXEXTRACT(D257, ""([^ ]+)$"")))"),"LAC")</f>
        <v>LAC</v>
      </c>
      <c r="C257" s="7">
        <f>Pts_PA*G257+Pts_PC*H257+Pts_PY*I257+Pts_PTD*J257+Pts_PI*K257+Pts_P2*L257+Pts_RA*M257+Pts_RY*N257+Pts_RTD*O257+Pts_R2*P257+Pts_Res*Q257+Pts_ReY*R257+Pts_ReTD*S257+Pts_Re2*T257+Pts_FL*U257+Pts_FTD*V257</f>
        <v>-2</v>
      </c>
      <c r="D257" s="7" t="s">
        <v>322</v>
      </c>
      <c r="E257" s="10" t="s">
        <v>112</v>
      </c>
      <c r="F257" s="9">
        <v>-1.0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0.0</v>
      </c>
      <c r="N257" s="7">
        <v>0.0</v>
      </c>
      <c r="O257" s="7">
        <v>0.0</v>
      </c>
      <c r="P257" s="11">
        <v>0.0</v>
      </c>
      <c r="Q257" s="10">
        <v>0.0</v>
      </c>
      <c r="R257" s="7">
        <v>0.0</v>
      </c>
      <c r="S257" s="7">
        <v>0.0</v>
      </c>
      <c r="T257" s="11">
        <v>0.0</v>
      </c>
      <c r="U257" s="10">
        <v>1.0</v>
      </c>
      <c r="V257" s="11">
        <v>0.0</v>
      </c>
    </row>
    <row r="258">
      <c r="A258" s="7"/>
      <c r="B258" s="7"/>
      <c r="C258" s="7"/>
      <c r="D258" s="7"/>
      <c r="E258" s="10"/>
      <c r="F258" s="9"/>
      <c r="G258" s="10"/>
      <c r="H258" s="7"/>
      <c r="I258" s="7"/>
      <c r="J258" s="7"/>
      <c r="K258" s="7"/>
      <c r="L258" s="11"/>
      <c r="M258" s="10"/>
      <c r="N258" s="7"/>
      <c r="O258" s="7"/>
      <c r="P258" s="11"/>
      <c r="Q258" s="10"/>
      <c r="R258" s="7"/>
      <c r="S258" s="7"/>
      <c r="T258" s="11"/>
      <c r="U258" s="10"/>
      <c r="V258" s="11"/>
    </row>
    <row r="259">
      <c r="A259" s="7"/>
      <c r="B259" s="7"/>
      <c r="C259" s="7"/>
      <c r="D259" s="7"/>
      <c r="E259" s="10"/>
      <c r="F259" s="9"/>
      <c r="G259" s="10"/>
      <c r="H259" s="7"/>
      <c r="I259" s="7"/>
      <c r="J259" s="7"/>
      <c r="K259" s="7"/>
      <c r="L259" s="11"/>
      <c r="M259" s="10"/>
      <c r="N259" s="7"/>
      <c r="O259" s="7"/>
      <c r="P259" s="11"/>
      <c r="Q259" s="10"/>
      <c r="R259" s="7"/>
      <c r="S259" s="7"/>
      <c r="T259" s="11"/>
      <c r="U259" s="10"/>
      <c r="V259" s="11"/>
    </row>
    <row r="260">
      <c r="A260" s="7"/>
      <c r="B260" s="7"/>
      <c r="C260" s="7"/>
      <c r="D260" s="7"/>
      <c r="E260" s="10"/>
      <c r="F260" s="9"/>
      <c r="G260" s="10"/>
      <c r="H260" s="7"/>
      <c r="I260" s="7"/>
      <c r="J260" s="7"/>
      <c r="K260" s="7"/>
      <c r="L260" s="11"/>
      <c r="M260" s="10"/>
      <c r="N260" s="7"/>
      <c r="O260" s="7"/>
      <c r="P260" s="11"/>
      <c r="Q260" s="10"/>
      <c r="R260" s="7"/>
      <c r="S260" s="7"/>
      <c r="T260" s="11"/>
      <c r="U260" s="10"/>
      <c r="V260" s="11"/>
    </row>
    <row r="261">
      <c r="A261" s="7"/>
      <c r="B261" s="7"/>
      <c r="C261" s="7"/>
      <c r="D261" s="7"/>
      <c r="E261" s="10"/>
      <c r="F261" s="9"/>
      <c r="G261" s="10"/>
      <c r="H261" s="7"/>
      <c r="I261" s="7"/>
      <c r="J261" s="7"/>
      <c r="K261" s="7"/>
      <c r="L261" s="11"/>
      <c r="M261" s="10"/>
      <c r="N261" s="7"/>
      <c r="O261" s="7"/>
      <c r="P261" s="11"/>
      <c r="Q261" s="10"/>
      <c r="R261" s="7"/>
      <c r="S261" s="7"/>
      <c r="T261" s="11"/>
      <c r="U261" s="10"/>
      <c r="V261" s="11"/>
    </row>
    <row r="262">
      <c r="A262" s="7"/>
      <c r="B262" s="7"/>
      <c r="C262" s="7"/>
      <c r="D262" s="7"/>
      <c r="E262" s="10"/>
      <c r="F262" s="9"/>
      <c r="G262" s="10"/>
      <c r="H262" s="7"/>
      <c r="I262" s="7"/>
      <c r="J262" s="7"/>
      <c r="K262" s="7"/>
      <c r="L262" s="11"/>
      <c r="M262" s="10"/>
      <c r="N262" s="7"/>
      <c r="O262" s="7"/>
      <c r="P262" s="11"/>
      <c r="Q262" s="10"/>
      <c r="R262" s="7"/>
      <c r="S262" s="7"/>
      <c r="T262" s="11"/>
      <c r="U262" s="10"/>
      <c r="V262" s="11"/>
    </row>
    <row r="263">
      <c r="A263" s="7"/>
      <c r="B263" s="7"/>
      <c r="C263" s="7"/>
      <c r="D263" s="7"/>
      <c r="E263" s="10"/>
      <c r="F263" s="9"/>
      <c r="G263" s="10"/>
      <c r="H263" s="7"/>
      <c r="I263" s="7"/>
      <c r="J263" s="7"/>
      <c r="K263" s="7"/>
      <c r="L263" s="11"/>
      <c r="M263" s="10"/>
      <c r="N263" s="7"/>
      <c r="O263" s="7"/>
      <c r="P263" s="11"/>
      <c r="Q263" s="10"/>
      <c r="R263" s="7"/>
      <c r="S263" s="7"/>
      <c r="T263" s="11"/>
      <c r="U263" s="10"/>
      <c r="V263" s="11"/>
    </row>
    <row r="264">
      <c r="A264" s="7"/>
      <c r="B264" s="7"/>
      <c r="C264" s="7"/>
      <c r="D264" s="7"/>
      <c r="E264" s="10"/>
      <c r="F264" s="9"/>
      <c r="G264" s="10"/>
      <c r="H264" s="7"/>
      <c r="I264" s="7"/>
      <c r="J264" s="7"/>
      <c r="K264" s="7"/>
      <c r="L264" s="11"/>
      <c r="M264" s="10"/>
      <c r="N264" s="7"/>
      <c r="O264" s="7"/>
      <c r="P264" s="11"/>
      <c r="Q264" s="10"/>
      <c r="R264" s="7"/>
      <c r="S264" s="7"/>
      <c r="T264" s="11"/>
      <c r="U264" s="10"/>
      <c r="V264" s="11"/>
    </row>
    <row r="265">
      <c r="A265" s="7"/>
      <c r="B265" s="7"/>
      <c r="C265" s="7"/>
      <c r="D265" s="7"/>
      <c r="E265" s="10"/>
      <c r="F265" s="9"/>
      <c r="G265" s="10"/>
      <c r="H265" s="7"/>
      <c r="I265" s="7"/>
      <c r="J265" s="7"/>
      <c r="K265" s="7"/>
      <c r="L265" s="11"/>
      <c r="M265" s="10"/>
      <c r="N265" s="7"/>
      <c r="O265" s="7"/>
      <c r="P265" s="11"/>
      <c r="Q265" s="10"/>
      <c r="R265" s="7"/>
      <c r="S265" s="7"/>
      <c r="T265" s="11"/>
      <c r="U265" s="10"/>
      <c r="V265" s="11"/>
    </row>
    <row r="266">
      <c r="A266" s="7"/>
      <c r="B266" s="7"/>
      <c r="C266" s="7"/>
      <c r="D266" s="7"/>
      <c r="E266" s="10"/>
      <c r="F266" s="9"/>
      <c r="G266" s="10"/>
      <c r="H266" s="7"/>
      <c r="I266" s="7"/>
      <c r="J266" s="7"/>
      <c r="K266" s="7"/>
      <c r="L266" s="11"/>
      <c r="M266" s="10"/>
      <c r="N266" s="7"/>
      <c r="O266" s="7"/>
      <c r="P266" s="11"/>
      <c r="Q266" s="10"/>
      <c r="R266" s="7"/>
      <c r="S266" s="7"/>
      <c r="T266" s="11"/>
      <c r="U266" s="10"/>
      <c r="V266" s="11"/>
    </row>
    <row r="267">
      <c r="A267" s="7"/>
      <c r="B267" s="7"/>
      <c r="C267" s="7"/>
      <c r="D267" s="7"/>
      <c r="E267" s="10"/>
      <c r="F267" s="9"/>
      <c r="G267" s="10"/>
      <c r="H267" s="7"/>
      <c r="I267" s="7"/>
      <c r="J267" s="7"/>
      <c r="K267" s="7"/>
      <c r="L267" s="11"/>
      <c r="M267" s="10"/>
      <c r="N267" s="7"/>
      <c r="O267" s="7"/>
      <c r="P267" s="11"/>
      <c r="Q267" s="10"/>
      <c r="R267" s="7"/>
      <c r="S267" s="7"/>
      <c r="T267" s="11"/>
      <c r="U267" s="10"/>
      <c r="V267" s="11"/>
    </row>
    <row r="268">
      <c r="A268" s="7"/>
      <c r="B268" s="7"/>
      <c r="C268" s="7"/>
      <c r="D268" s="7"/>
      <c r="E268" s="10"/>
      <c r="F268" s="9"/>
      <c r="G268" s="10"/>
      <c r="H268" s="7"/>
      <c r="I268" s="7"/>
      <c r="J268" s="7"/>
      <c r="K268" s="7"/>
      <c r="L268" s="11"/>
      <c r="M268" s="10"/>
      <c r="N268" s="7"/>
      <c r="O268" s="7"/>
      <c r="P268" s="11"/>
      <c r="Q268" s="10"/>
      <c r="R268" s="7"/>
      <c r="S268" s="7"/>
      <c r="T268" s="11"/>
      <c r="U268" s="10"/>
      <c r="V268" s="11"/>
    </row>
    <row r="269">
      <c r="A269" s="7"/>
      <c r="B269" s="7"/>
      <c r="C269" s="7"/>
      <c r="D269" s="7"/>
      <c r="E269" s="10"/>
      <c r="F269" s="9"/>
      <c r="G269" s="10"/>
      <c r="H269" s="7"/>
      <c r="I269" s="7"/>
      <c r="J269" s="7"/>
      <c r="K269" s="7"/>
      <c r="L269" s="11"/>
      <c r="M269" s="10"/>
      <c r="N269" s="7"/>
      <c r="O269" s="7"/>
      <c r="P269" s="11"/>
      <c r="Q269" s="10"/>
      <c r="R269" s="7"/>
      <c r="S269" s="7"/>
      <c r="T269" s="11"/>
      <c r="U269" s="10"/>
      <c r="V269" s="11"/>
    </row>
    <row r="270">
      <c r="A270" s="7"/>
      <c r="B270" s="7"/>
      <c r="C270" s="7"/>
      <c r="D270" s="7"/>
      <c r="E270" s="10"/>
      <c r="F270" s="9"/>
      <c r="G270" s="10"/>
      <c r="H270" s="7"/>
      <c r="I270" s="7"/>
      <c r="J270" s="7"/>
      <c r="K270" s="7"/>
      <c r="L270" s="11"/>
      <c r="M270" s="10"/>
      <c r="N270" s="7"/>
      <c r="O270" s="7"/>
      <c r="P270" s="11"/>
      <c r="Q270" s="10"/>
      <c r="R270" s="7"/>
      <c r="S270" s="7"/>
      <c r="T270" s="11"/>
      <c r="U270" s="10"/>
      <c r="V270" s="11"/>
    </row>
    <row r="271">
      <c r="A271" s="7"/>
      <c r="B271" s="7"/>
      <c r="C271" s="7"/>
      <c r="D271" s="7"/>
      <c r="E271" s="10"/>
      <c r="F271" s="9"/>
      <c r="G271" s="10"/>
      <c r="H271" s="7"/>
      <c r="I271" s="7"/>
      <c r="J271" s="7"/>
      <c r="K271" s="7"/>
      <c r="L271" s="11"/>
      <c r="M271" s="10"/>
      <c r="N271" s="7"/>
      <c r="O271" s="7"/>
      <c r="P271" s="11"/>
      <c r="Q271" s="10"/>
      <c r="R271" s="7"/>
      <c r="S271" s="7"/>
      <c r="T271" s="11"/>
      <c r="U271" s="10"/>
      <c r="V271" s="11"/>
    </row>
    <row r="272">
      <c r="A272" s="7"/>
      <c r="B272" s="7"/>
      <c r="C272" s="7"/>
      <c r="D272" s="7"/>
      <c r="E272" s="10"/>
      <c r="F272" s="9"/>
      <c r="G272" s="10"/>
      <c r="H272" s="7"/>
      <c r="I272" s="7"/>
      <c r="J272" s="7"/>
      <c r="K272" s="7"/>
      <c r="L272" s="11"/>
      <c r="M272" s="10"/>
      <c r="N272" s="7"/>
      <c r="O272" s="7"/>
      <c r="P272" s="11"/>
      <c r="Q272" s="10"/>
      <c r="R272" s="7"/>
      <c r="S272" s="7"/>
      <c r="T272" s="11"/>
      <c r="U272" s="10"/>
      <c r="V272" s="11"/>
    </row>
    <row r="273">
      <c r="A273" s="7"/>
      <c r="B273" s="7"/>
      <c r="C273" s="7"/>
      <c r="D273" s="7"/>
      <c r="E273" s="10"/>
      <c r="F273" s="9"/>
      <c r="G273" s="10"/>
      <c r="H273" s="7"/>
      <c r="I273" s="7"/>
      <c r="J273" s="7"/>
      <c r="K273" s="7"/>
      <c r="L273" s="11"/>
      <c r="M273" s="10"/>
      <c r="N273" s="7"/>
      <c r="O273" s="7"/>
      <c r="P273" s="11"/>
      <c r="Q273" s="10"/>
      <c r="R273" s="7"/>
      <c r="S273" s="7"/>
      <c r="T273" s="11"/>
      <c r="U273" s="10"/>
      <c r="V273" s="11"/>
    </row>
    <row r="274">
      <c r="A274" s="7"/>
      <c r="B274" s="7"/>
      <c r="C274" s="7"/>
      <c r="D274" s="7"/>
      <c r="E274" s="10"/>
      <c r="F274" s="9"/>
      <c r="G274" s="10"/>
      <c r="H274" s="7"/>
      <c r="I274" s="7"/>
      <c r="J274" s="7"/>
      <c r="K274" s="7"/>
      <c r="L274" s="11"/>
      <c r="M274" s="10"/>
      <c r="N274" s="7"/>
      <c r="O274" s="7"/>
      <c r="P274" s="11"/>
      <c r="Q274" s="10"/>
      <c r="R274" s="7"/>
      <c r="S274" s="7"/>
      <c r="T274" s="11"/>
      <c r="U274" s="10"/>
      <c r="V274" s="11"/>
    </row>
    <row r="275">
      <c r="A275" s="7"/>
      <c r="B275" s="7"/>
      <c r="C275" s="7"/>
      <c r="D275" s="7"/>
      <c r="E275" s="10"/>
      <c r="F275" s="9"/>
      <c r="G275" s="10"/>
      <c r="H275" s="7"/>
      <c r="I275" s="7"/>
      <c r="J275" s="7"/>
      <c r="K275" s="7"/>
      <c r="L275" s="11"/>
      <c r="M275" s="10"/>
      <c r="N275" s="7"/>
      <c r="O275" s="7"/>
      <c r="P275" s="11"/>
      <c r="Q275" s="10"/>
      <c r="R275" s="7"/>
      <c r="S275" s="7"/>
      <c r="T275" s="11"/>
      <c r="U275" s="10"/>
      <c r="V275" s="11"/>
    </row>
    <row r="276">
      <c r="A276" s="7"/>
      <c r="B276" s="7"/>
      <c r="C276" s="7"/>
      <c r="D276" s="7"/>
      <c r="E276" s="10"/>
      <c r="F276" s="9"/>
      <c r="G276" s="10"/>
      <c r="H276" s="7"/>
      <c r="I276" s="7"/>
      <c r="J276" s="7"/>
      <c r="K276" s="7"/>
      <c r="L276" s="11"/>
      <c r="M276" s="10"/>
      <c r="N276" s="7"/>
      <c r="O276" s="7"/>
      <c r="P276" s="11"/>
      <c r="Q276" s="10"/>
      <c r="R276" s="7"/>
      <c r="S276" s="7"/>
      <c r="T276" s="11"/>
      <c r="U276" s="10"/>
      <c r="V276" s="11"/>
    </row>
    <row r="277">
      <c r="A277" s="7"/>
      <c r="B277" s="7"/>
      <c r="C277" s="7"/>
      <c r="D277" s="7"/>
      <c r="E277" s="10"/>
      <c r="F277" s="9"/>
      <c r="G277" s="10"/>
      <c r="H277" s="7"/>
      <c r="I277" s="7"/>
      <c r="J277" s="7"/>
      <c r="K277" s="7"/>
      <c r="L277" s="11"/>
      <c r="M277" s="10"/>
      <c r="N277" s="7"/>
      <c r="O277" s="7"/>
      <c r="P277" s="11"/>
      <c r="Q277" s="10"/>
      <c r="R277" s="7"/>
      <c r="S277" s="7"/>
      <c r="T277" s="11"/>
      <c r="U277" s="10"/>
      <c r="V277" s="11"/>
    </row>
    <row r="278">
      <c r="A278" s="7"/>
      <c r="B278" s="7"/>
      <c r="C278" s="7"/>
      <c r="D278" s="7"/>
      <c r="E278" s="10"/>
      <c r="F278" s="9"/>
      <c r="G278" s="10"/>
      <c r="H278" s="7"/>
      <c r="I278" s="7"/>
      <c r="J278" s="7"/>
      <c r="K278" s="7"/>
      <c r="L278" s="11"/>
      <c r="M278" s="10"/>
      <c r="N278" s="7"/>
      <c r="O278" s="7"/>
      <c r="P278" s="11"/>
      <c r="Q278" s="10"/>
      <c r="R278" s="7"/>
      <c r="S278" s="7"/>
      <c r="T278" s="11"/>
      <c r="U278" s="10"/>
      <c r="V278" s="11"/>
    </row>
    <row r="279">
      <c r="A279" s="7"/>
      <c r="B279" s="7"/>
      <c r="C279" s="7"/>
      <c r="D279" s="7"/>
      <c r="E279" s="10"/>
      <c r="F279" s="9"/>
      <c r="G279" s="10"/>
      <c r="H279" s="7"/>
      <c r="I279" s="7"/>
      <c r="J279" s="7"/>
      <c r="K279" s="7"/>
      <c r="L279" s="11"/>
      <c r="M279" s="10"/>
      <c r="N279" s="7"/>
      <c r="O279" s="7"/>
      <c r="P279" s="11"/>
      <c r="Q279" s="10"/>
      <c r="R279" s="7"/>
      <c r="S279" s="7"/>
      <c r="T279" s="11"/>
      <c r="U279" s="10"/>
      <c r="V279" s="11"/>
    </row>
    <row r="280">
      <c r="A280" s="7"/>
      <c r="B280" s="7"/>
      <c r="C280" s="7"/>
      <c r="D280" s="7"/>
      <c r="E280" s="10"/>
      <c r="F280" s="9"/>
      <c r="G280" s="10"/>
      <c r="H280" s="7"/>
      <c r="I280" s="7"/>
      <c r="J280" s="7"/>
      <c r="K280" s="7"/>
      <c r="L280" s="11"/>
      <c r="M280" s="10"/>
      <c r="N280" s="7"/>
      <c r="O280" s="7"/>
      <c r="P280" s="11"/>
      <c r="Q280" s="10"/>
      <c r="R280" s="7"/>
      <c r="S280" s="7"/>
      <c r="T280" s="11"/>
      <c r="U280" s="10"/>
      <c r="V280" s="11"/>
    </row>
    <row r="281">
      <c r="A281" s="7"/>
      <c r="B281" s="7"/>
      <c r="C281" s="7"/>
      <c r="D281" s="7"/>
      <c r="E281" s="10"/>
      <c r="F281" s="9"/>
      <c r="G281" s="10"/>
      <c r="H281" s="7"/>
      <c r="I281" s="7"/>
      <c r="J281" s="7"/>
      <c r="K281" s="7"/>
      <c r="L281" s="11"/>
      <c r="M281" s="10"/>
      <c r="N281" s="7"/>
      <c r="O281" s="7"/>
      <c r="P281" s="11"/>
      <c r="Q281" s="10"/>
      <c r="R281" s="7"/>
      <c r="S281" s="7"/>
      <c r="T281" s="11"/>
      <c r="U281" s="10"/>
      <c r="V281" s="11"/>
    </row>
    <row r="282">
      <c r="A282" s="7"/>
      <c r="B282" s="7"/>
      <c r="C282" s="7"/>
      <c r="E282" s="14"/>
      <c r="F282" s="14"/>
      <c r="G282" s="14"/>
      <c r="H282" s="13"/>
      <c r="I282" s="13"/>
      <c r="J282" s="13"/>
      <c r="K282" s="13"/>
      <c r="L282" s="15"/>
      <c r="M282" s="14"/>
      <c r="N282" s="13"/>
      <c r="O282" s="13"/>
      <c r="P282" s="15"/>
      <c r="Q282" s="14"/>
      <c r="R282" s="13"/>
      <c r="S282" s="13"/>
      <c r="T282" s="15"/>
      <c r="U282" s="14"/>
      <c r="V282" s="15"/>
    </row>
    <row r="283">
      <c r="A283" s="7"/>
      <c r="B283" s="7"/>
      <c r="C283" s="7"/>
      <c r="E283" s="14"/>
      <c r="F283" s="14"/>
      <c r="G283" s="14"/>
      <c r="H283" s="13"/>
      <c r="I283" s="13"/>
      <c r="J283" s="13"/>
      <c r="K283" s="13"/>
      <c r="L283" s="15"/>
      <c r="M283" s="14"/>
      <c r="N283" s="13"/>
      <c r="O283" s="13"/>
      <c r="P283" s="15"/>
      <c r="Q283" s="14"/>
      <c r="R283" s="13"/>
      <c r="S283" s="13"/>
      <c r="T283" s="15"/>
      <c r="U283" s="14"/>
      <c r="V283" s="15"/>
    </row>
    <row r="284">
      <c r="A284" s="7"/>
      <c r="B284" s="7"/>
      <c r="C284" s="7"/>
      <c r="E284" s="14"/>
      <c r="F284" s="14"/>
      <c r="G284" s="14"/>
      <c r="H284" s="13"/>
      <c r="I284" s="13"/>
      <c r="J284" s="13"/>
      <c r="K284" s="13"/>
      <c r="L284" s="15"/>
      <c r="M284" s="14"/>
      <c r="N284" s="13"/>
      <c r="O284" s="13"/>
      <c r="P284" s="15"/>
      <c r="Q284" s="14"/>
      <c r="R284" s="13"/>
      <c r="S284" s="13"/>
      <c r="T284" s="15"/>
      <c r="U284" s="14"/>
      <c r="V284" s="15"/>
    </row>
    <row r="285">
      <c r="A285" s="7"/>
      <c r="B285" s="7"/>
      <c r="C285" s="7"/>
      <c r="E285" s="14"/>
      <c r="F285" s="14"/>
      <c r="G285" s="14"/>
      <c r="H285" s="13"/>
      <c r="I285" s="13"/>
      <c r="J285" s="13"/>
      <c r="K285" s="13"/>
      <c r="L285" s="15"/>
      <c r="M285" s="14"/>
      <c r="N285" s="13"/>
      <c r="O285" s="13"/>
      <c r="P285" s="15"/>
      <c r="Q285" s="14"/>
      <c r="R285" s="13"/>
      <c r="S285" s="13"/>
      <c r="T285" s="15"/>
      <c r="U285" s="14"/>
      <c r="V285" s="15"/>
    </row>
    <row r="286">
      <c r="A286" s="7"/>
      <c r="B286" s="7"/>
      <c r="C286" s="7"/>
      <c r="E286" s="14"/>
      <c r="F286" s="14"/>
      <c r="G286" s="14"/>
      <c r="H286" s="13"/>
      <c r="I286" s="13"/>
      <c r="J286" s="13"/>
      <c r="K286" s="13"/>
      <c r="L286" s="15"/>
      <c r="M286" s="14"/>
      <c r="N286" s="13"/>
      <c r="O286" s="13"/>
      <c r="P286" s="15"/>
      <c r="Q286" s="14"/>
      <c r="R286" s="13"/>
      <c r="S286" s="13"/>
      <c r="T286" s="15"/>
      <c r="U286" s="14"/>
      <c r="V286" s="15"/>
    </row>
    <row r="287">
      <c r="A287" s="7"/>
      <c r="B287" s="7"/>
      <c r="C287" s="7"/>
      <c r="E287" s="14"/>
      <c r="F287" s="14"/>
      <c r="G287" s="14"/>
      <c r="H287" s="13"/>
      <c r="I287" s="13"/>
      <c r="J287" s="13"/>
      <c r="K287" s="13"/>
      <c r="L287" s="15"/>
      <c r="M287" s="14"/>
      <c r="N287" s="13"/>
      <c r="O287" s="13"/>
      <c r="P287" s="15"/>
      <c r="Q287" s="14"/>
      <c r="R287" s="13"/>
      <c r="S287" s="13"/>
      <c r="T287" s="15"/>
      <c r="U287" s="14"/>
      <c r="V287" s="15"/>
    </row>
    <row r="288">
      <c r="A288" s="7"/>
      <c r="B288" s="7"/>
      <c r="C288" s="7"/>
      <c r="E288" s="14"/>
      <c r="F288" s="14"/>
      <c r="G288" s="14"/>
      <c r="H288" s="13"/>
      <c r="I288" s="13"/>
      <c r="J288" s="13"/>
      <c r="K288" s="13"/>
      <c r="L288" s="15"/>
      <c r="M288" s="14"/>
      <c r="N288" s="13"/>
      <c r="O288" s="13"/>
      <c r="P288" s="15"/>
      <c r="Q288" s="14"/>
      <c r="R288" s="13"/>
      <c r="S288" s="13"/>
      <c r="T288" s="15"/>
      <c r="U288" s="14"/>
      <c r="V288" s="15"/>
    </row>
    <row r="289">
      <c r="A289" s="7"/>
      <c r="B289" s="7"/>
      <c r="C289" s="7"/>
      <c r="E289" s="14"/>
      <c r="F289" s="14"/>
      <c r="G289" s="14"/>
      <c r="H289" s="13"/>
      <c r="I289" s="13"/>
      <c r="J289" s="13"/>
      <c r="K289" s="13"/>
      <c r="L289" s="15"/>
      <c r="M289" s="14"/>
      <c r="N289" s="13"/>
      <c r="O289" s="13"/>
      <c r="P289" s="15"/>
      <c r="Q289" s="14"/>
      <c r="R289" s="13"/>
      <c r="S289" s="13"/>
      <c r="T289" s="15"/>
      <c r="U289" s="14"/>
      <c r="V289" s="15"/>
    </row>
    <row r="290">
      <c r="A290" s="7"/>
      <c r="B290" s="7"/>
      <c r="C290" s="7"/>
      <c r="D290" s="13"/>
      <c r="E290" s="14"/>
      <c r="F290" s="14"/>
      <c r="G290" s="14"/>
      <c r="H290" s="13"/>
      <c r="I290" s="13"/>
      <c r="J290" s="13"/>
      <c r="K290" s="13"/>
      <c r="L290" s="15"/>
      <c r="M290" s="14"/>
      <c r="N290" s="13"/>
      <c r="O290" s="13"/>
      <c r="P290" s="15"/>
      <c r="Q290" s="14"/>
      <c r="R290" s="13"/>
      <c r="S290" s="13"/>
      <c r="T290" s="15"/>
      <c r="U290" s="14"/>
      <c r="V290" s="15"/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81"/>
  <mergeCells count="4">
    <mergeCell ref="G1:L1"/>
    <mergeCell ref="M1:P1"/>
    <mergeCell ref="Q1:T1"/>
    <mergeCell ref="U1:V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77" si="1">LEFT(D3,LEN(D3)-LEN(B3)-1)</f>
        <v>Lamar Jackson</v>
      </c>
      <c r="B3" s="7" t="str">
        <f>IFERROR(__xludf.DUMMYFUNCTION("INDEX(IFNA(REGEXEXTRACT(D3, ""([^ ]+)$"")))"),"BAL")</f>
        <v>BAL</v>
      </c>
      <c r="C3" s="7">
        <f>Pts_PA*G3+Pts_PC*H3+Pts_PY*I3+Pts_PTD*J3+Pts_PI*K3+Pts_P2*L3+Pts_RA*M3+Pts_RY*N3+Pts_RTD*O3+Pts_R2*P3+Pts_Res*Q3+Pts_ReY*R3+Pts_ReTD*S3+Pts_Re2*T3+Pts_FL*U3+Pts_FTD*V3</f>
        <v>34.44</v>
      </c>
      <c r="D3" s="7" t="s">
        <v>32</v>
      </c>
      <c r="E3" s="10" t="s">
        <v>31</v>
      </c>
      <c r="F3" s="9">
        <v>45.0</v>
      </c>
      <c r="G3" s="10">
        <v>22.0</v>
      </c>
      <c r="H3" s="7">
        <v>17.0</v>
      </c>
      <c r="I3" s="7">
        <v>281.0</v>
      </c>
      <c r="J3" s="7">
        <v>5.0</v>
      </c>
      <c r="K3" s="7">
        <v>0.0</v>
      </c>
      <c r="L3" s="11">
        <v>0.0</v>
      </c>
      <c r="M3" s="10">
        <v>9.0</v>
      </c>
      <c r="N3" s="7">
        <v>52.0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1.0</v>
      </c>
      <c r="V3" s="11">
        <v>0.0</v>
      </c>
    </row>
    <row r="4">
      <c r="A4" s="7" t="str">
        <f t="shared" si="1"/>
        <v>Baker Mayfield</v>
      </c>
      <c r="B4" s="7" t="str">
        <f>IFERROR(__xludf.DUMMYFUNCTION("INDEX(IFNA(REGEXEXTRACT(D4, ""([^ ]+)$"")))"),"TB")</f>
        <v>TB</v>
      </c>
      <c r="C4" s="7">
        <f>Pts_PA*G4+Pts_PC*H4+Pts_PY*I4+Pts_PTD*J4+Pts_PI*K4+Pts_P2*L4+Pts_RA*M4+Pts_RY*N4+Pts_RTD*O4+Pts_R2*P4+Pts_Res*Q4+Pts_ReY*R4+Pts_ReTD*S4+Pts_Re2*T4+Pts_FL*U4+Pts_FTD*V4</f>
        <v>27</v>
      </c>
      <c r="D4" s="7" t="s">
        <v>18</v>
      </c>
      <c r="E4" s="10" t="s">
        <v>61</v>
      </c>
      <c r="F4" s="9">
        <v>32.0</v>
      </c>
      <c r="G4" s="10">
        <v>45.0</v>
      </c>
      <c r="H4" s="7">
        <v>31.0</v>
      </c>
      <c r="I4" s="7">
        <v>370.0</v>
      </c>
      <c r="J4" s="7">
        <v>3.0</v>
      </c>
      <c r="K4" s="7">
        <v>2.0</v>
      </c>
      <c r="L4" s="11">
        <v>1.0</v>
      </c>
      <c r="M4" s="10">
        <v>5.0</v>
      </c>
      <c r="N4" s="7">
        <v>22.0</v>
      </c>
      <c r="O4" s="7">
        <v>0.0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Russell Wilson</v>
      </c>
      <c r="B5" s="7" t="str">
        <f>IFERROR(__xludf.DUMMYFUNCTION("INDEX(IFNA(REGEXEXTRACT(D5, ""([^ ]+)$"")))"),"PIT")</f>
        <v>PIT</v>
      </c>
      <c r="C5" s="7">
        <f>Pts_PA*G5+Pts_PC*H5+Pts_PY*I5+Pts_PTD*J5+Pts_PI*K5+Pts_P2*L5+Pts_RA*M5+Pts_RY*N5+Pts_RTD*O5+Pts_R2*P5+Pts_Res*Q5+Pts_ReY*R5+Pts_ReTD*S5+Pts_Re2*T5+Pts_FL*U5+Pts_FTD*V5</f>
        <v>24.86</v>
      </c>
      <c r="D5" s="7" t="s">
        <v>521</v>
      </c>
      <c r="E5" s="10" t="s">
        <v>42</v>
      </c>
      <c r="F5" s="9">
        <v>28.0</v>
      </c>
      <c r="G5" s="10">
        <v>29.0</v>
      </c>
      <c r="H5" s="7">
        <v>16.0</v>
      </c>
      <c r="I5" s="7">
        <v>264.0</v>
      </c>
      <c r="J5" s="7">
        <v>2.0</v>
      </c>
      <c r="K5" s="7">
        <v>0.0</v>
      </c>
      <c r="L5" s="11">
        <v>0.0</v>
      </c>
      <c r="M5" s="10">
        <v>3.0</v>
      </c>
      <c r="N5" s="7">
        <v>3.0</v>
      </c>
      <c r="O5" s="7">
        <v>1.0</v>
      </c>
      <c r="P5" s="11">
        <v>0.0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Jahmyr Gibbs</v>
      </c>
      <c r="B6" s="7" t="str">
        <f>IFERROR(__xludf.DUMMYFUNCTION("INDEX(IFNA(REGEXEXTRACT(D6, ""([^ ]+)$"")))"),"DET")</f>
        <v>DET</v>
      </c>
      <c r="C6" s="7">
        <f>Pts_PA*G6+Pts_PC*H6+Pts_PY*I6+Pts_PTD*J6+Pts_PI*K6+Pts_P2*L6+Pts_RA*M6+Pts_RY*N6+Pts_RTD*O6+Pts_R2*P6+Pts_Res*Q6+Pts_ReY*R6+Pts_ReTD*S6+Pts_Re2*T6+Pts_FL*U6+Pts_FTD*V6</f>
        <v>30</v>
      </c>
      <c r="D6" s="7" t="s">
        <v>79</v>
      </c>
      <c r="E6" s="10" t="s">
        <v>349</v>
      </c>
      <c r="F6" s="9">
        <v>27.0</v>
      </c>
      <c r="G6" s="10">
        <v>0.0</v>
      </c>
      <c r="H6" s="7">
        <v>0.0</v>
      </c>
      <c r="I6" s="7">
        <v>0.0</v>
      </c>
      <c r="J6" s="7">
        <v>0.0</v>
      </c>
      <c r="K6" s="7">
        <v>0.0</v>
      </c>
      <c r="L6" s="11">
        <v>0.0</v>
      </c>
      <c r="M6" s="10">
        <v>15.0</v>
      </c>
      <c r="N6" s="7">
        <v>116.0</v>
      </c>
      <c r="O6" s="7">
        <v>2.0</v>
      </c>
      <c r="P6" s="11">
        <v>0.0</v>
      </c>
      <c r="Q6" s="10">
        <v>4.0</v>
      </c>
      <c r="R6" s="7">
        <v>44.0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Josh Allen</v>
      </c>
      <c r="B7" s="7" t="str">
        <f>IFERROR(__xludf.DUMMYFUNCTION("INDEX(IFNA(REGEXEXTRACT(D7, ""([^ ]+)$"")))"),"BUF")</f>
        <v>BUF</v>
      </c>
      <c r="C7" s="7">
        <f>Pts_PA*G7+Pts_PC*H7+Pts_PY*I7+Pts_PTD*J7+Pts_PI*K7+Pts_P2*L7+Pts_RA*M7+Pts_RY*N7+Pts_RTD*O7+Pts_R2*P7+Pts_Res*Q7+Pts_ReY*R7+Pts_ReTD*S7+Pts_Re2*T7+Pts_FL*U7+Pts_FTD*V7</f>
        <v>21.02</v>
      </c>
      <c r="D7" s="7" t="s">
        <v>20</v>
      </c>
      <c r="E7" s="10" t="s">
        <v>157</v>
      </c>
      <c r="F7" s="9">
        <v>24.0</v>
      </c>
      <c r="G7" s="10">
        <v>33.0</v>
      </c>
      <c r="H7" s="7">
        <v>21.0</v>
      </c>
      <c r="I7" s="7">
        <v>323.0</v>
      </c>
      <c r="J7" s="7">
        <v>2.0</v>
      </c>
      <c r="K7" s="7">
        <v>0.0</v>
      </c>
      <c r="L7" s="11">
        <v>0.0</v>
      </c>
      <c r="M7" s="10">
        <v>3.0</v>
      </c>
      <c r="N7" s="7">
        <v>1.0</v>
      </c>
      <c r="O7" s="7">
        <v>0.0</v>
      </c>
      <c r="P7" s="11">
        <v>0.0</v>
      </c>
      <c r="Q7" s="10">
        <v>0.0</v>
      </c>
      <c r="R7" s="7">
        <v>0.0</v>
      </c>
      <c r="S7" s="7">
        <v>0.0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Saquon Barkley</v>
      </c>
      <c r="B8" s="7" t="str">
        <f>IFERROR(__xludf.DUMMYFUNCTION("INDEX(IFNA(REGEXEXTRACT(D8, ""([^ ]+)$"")))"),"PHI")</f>
        <v>PHI</v>
      </c>
      <c r="C8" s="7">
        <f>Pts_PA*G8+Pts_PC*H8+Pts_PY*I8+Pts_PTD*J8+Pts_PI*K8+Pts_P2*L8+Pts_RA*M8+Pts_RY*N8+Pts_RTD*O8+Pts_R2*P8+Pts_Res*Q8+Pts_ReY*R8+Pts_ReTD*S8+Pts_Re2*T8+Pts_FL*U8+Pts_FTD*V8</f>
        <v>25.7</v>
      </c>
      <c r="D8" s="7" t="s">
        <v>22</v>
      </c>
      <c r="E8" s="10" t="s">
        <v>53</v>
      </c>
      <c r="F8" s="9">
        <v>24.0</v>
      </c>
      <c r="G8" s="10">
        <v>0.0</v>
      </c>
      <c r="H8" s="7">
        <v>0.0</v>
      </c>
      <c r="I8" s="7">
        <v>0.0</v>
      </c>
      <c r="J8" s="7">
        <v>0.0</v>
      </c>
      <c r="K8" s="7">
        <v>0.0</v>
      </c>
      <c r="L8" s="11">
        <v>0.0</v>
      </c>
      <c r="M8" s="10">
        <v>17.0</v>
      </c>
      <c r="N8" s="7">
        <v>176.0</v>
      </c>
      <c r="O8" s="7">
        <v>1.0</v>
      </c>
      <c r="P8" s="11">
        <v>0.0</v>
      </c>
      <c r="Q8" s="10">
        <v>2.0</v>
      </c>
      <c r="R8" s="7">
        <v>11.0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Jalen Hurts</v>
      </c>
      <c r="B9" s="7" t="str">
        <f>IFERROR(__xludf.DUMMYFUNCTION("INDEX(IFNA(REGEXEXTRACT(D9, ""([^ ]+)$"")))"),"PHI")</f>
        <v>PHI</v>
      </c>
      <c r="C9" s="7">
        <f>Pts_PA*G9+Pts_PC*H9+Pts_PY*I9+Pts_PTD*J9+Pts_PI*K9+Pts_P2*L9+Pts_RA*M9+Pts_RY*N9+Pts_RTD*O9+Pts_R2*P9+Pts_Res*Q9+Pts_ReY*R9+Pts_ReTD*S9+Pts_Re2*T9+Pts_FL*U9+Pts_FTD*V9</f>
        <v>22.76</v>
      </c>
      <c r="D9" s="7" t="s">
        <v>37</v>
      </c>
      <c r="E9" s="10" t="s">
        <v>53</v>
      </c>
      <c r="F9" s="9">
        <v>24.0</v>
      </c>
      <c r="G9" s="10">
        <v>14.0</v>
      </c>
      <c r="H9" s="7">
        <v>10.0</v>
      </c>
      <c r="I9" s="7">
        <v>114.0</v>
      </c>
      <c r="J9" s="7">
        <v>1.0</v>
      </c>
      <c r="K9" s="7">
        <v>0.0</v>
      </c>
      <c r="L9" s="11">
        <v>0.0</v>
      </c>
      <c r="M9" s="10">
        <v>7.0</v>
      </c>
      <c r="N9" s="7">
        <v>22.0</v>
      </c>
      <c r="O9" s="7">
        <v>2.0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Drake Maye</v>
      </c>
      <c r="B10" s="7" t="str">
        <f>IFERROR(__xludf.DUMMYFUNCTION("INDEX(IFNA(REGEXEXTRACT(D10, ""([^ ]+)$"")))"),"NE")</f>
        <v>NE</v>
      </c>
      <c r="C10" s="7">
        <f>Pts_PA*G10+Pts_PC*H10+Pts_PY*I10+Pts_PTD*J10+Pts_PI*K10+Pts_P2*L10+Pts_RA*M10+Pts_RY*N10+Pts_RTD*O10+Pts_R2*P10+Pts_Res*Q10+Pts_ReY*R10+Pts_ReTD*S10+Pts_Re2*T10+Pts_FL*U10+Pts_FTD*V10</f>
        <v>20.84</v>
      </c>
      <c r="D10" s="7" t="s">
        <v>442</v>
      </c>
      <c r="E10" s="10" t="s">
        <v>351</v>
      </c>
      <c r="F10" s="9">
        <v>24.0</v>
      </c>
      <c r="G10" s="10">
        <v>37.0</v>
      </c>
      <c r="H10" s="7">
        <v>26.0</v>
      </c>
      <c r="I10" s="7">
        <v>276.0</v>
      </c>
      <c r="J10" s="7">
        <v>2.0</v>
      </c>
      <c r="K10" s="7">
        <v>0.0</v>
      </c>
      <c r="L10" s="11">
        <v>0.0</v>
      </c>
      <c r="M10" s="10">
        <v>3.0</v>
      </c>
      <c r="N10" s="7">
        <v>18.0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Cartavious Bigsby</v>
      </c>
      <c r="B11" s="7" t="str">
        <f>IFERROR(__xludf.DUMMYFUNCTION("INDEX(IFNA(REGEXEXTRACT(D11, ""([^ ]+)$"")))"),"JAX")</f>
        <v>JAX</v>
      </c>
      <c r="C11" s="7">
        <f>Pts_PA*G11+Pts_PC*H11+Pts_PY*I11+Pts_PTD*J11+Pts_PI*K11+Pts_P2*L11+Pts_RA*M11+Pts_RY*N11+Pts_RTD*O11+Pts_R2*P11+Pts_Res*Q11+Pts_ReY*R11+Pts_ReTD*S11+Pts_Re2*T11+Pts_FL*U11+Pts_FTD*V11</f>
        <v>23.8</v>
      </c>
      <c r="D11" s="7" t="s">
        <v>139</v>
      </c>
      <c r="E11" s="10" t="s">
        <v>101</v>
      </c>
      <c r="F11" s="9">
        <v>23.0</v>
      </c>
      <c r="G11" s="10">
        <v>0.0</v>
      </c>
      <c r="H11" s="7">
        <v>0.0</v>
      </c>
      <c r="I11" s="7">
        <v>0.0</v>
      </c>
      <c r="J11" s="7">
        <v>0.0</v>
      </c>
      <c r="K11" s="7">
        <v>0.0</v>
      </c>
      <c r="L11" s="11">
        <v>0.0</v>
      </c>
      <c r="M11" s="10">
        <v>26.0</v>
      </c>
      <c r="N11" s="7">
        <v>118.0</v>
      </c>
      <c r="O11" s="7">
        <v>2.0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Jared Goff</v>
      </c>
      <c r="B12" s="7" t="str">
        <f>IFERROR(__xludf.DUMMYFUNCTION("INDEX(IFNA(REGEXEXTRACT(D12, ""([^ ]+)$"")))"),"DET")</f>
        <v>DET</v>
      </c>
      <c r="C12" s="7">
        <f>Pts_PA*G12+Pts_PC*H12+Pts_PY*I12+Pts_PTD*J12+Pts_PI*K12+Pts_P2*L12+Pts_RA*M12+Pts_RY*N12+Pts_RTD*O12+Pts_R2*P12+Pts_Res*Q12+Pts_ReY*R12+Pts_ReTD*S12+Pts_Re2*T12+Pts_FL*U12+Pts_FTD*V12</f>
        <v>18.8</v>
      </c>
      <c r="D12" s="7" t="s">
        <v>90</v>
      </c>
      <c r="E12" s="10" t="s">
        <v>349</v>
      </c>
      <c r="F12" s="9">
        <v>23.0</v>
      </c>
      <c r="G12" s="10">
        <v>25.0</v>
      </c>
      <c r="H12" s="7">
        <v>22.0</v>
      </c>
      <c r="I12" s="7">
        <v>280.0</v>
      </c>
      <c r="J12" s="7">
        <v>2.0</v>
      </c>
      <c r="K12" s="7">
        <v>0.0</v>
      </c>
      <c r="L12" s="11">
        <v>0.0</v>
      </c>
      <c r="M12" s="10">
        <v>2.0</v>
      </c>
      <c r="N12" s="7">
        <v>-4.0</v>
      </c>
      <c r="O12" s="7">
        <v>0.0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Derrick Henry</v>
      </c>
      <c r="B13" s="7" t="str">
        <f>IFERROR(__xludf.DUMMYFUNCTION("INDEX(IFNA(REGEXEXTRACT(D13, ""([^ ]+)$"")))"),"BAL")</f>
        <v>BAL</v>
      </c>
      <c r="C13" s="7">
        <f>Pts_PA*G13+Pts_PC*H13+Pts_PY*I13+Pts_PTD*J13+Pts_PI*K13+Pts_P2*L13+Pts_RA*M13+Pts_RY*N13+Pts_RTD*O13+Pts_R2*P13+Pts_Res*Q13+Pts_ReY*R13+Pts_ReTD*S13+Pts_Re2*T13+Pts_FL*U13+Pts_FTD*V13</f>
        <v>24.7</v>
      </c>
      <c r="D13" s="7" t="s">
        <v>108</v>
      </c>
      <c r="E13" s="10" t="s">
        <v>31</v>
      </c>
      <c r="F13" s="9">
        <v>23.0</v>
      </c>
      <c r="G13" s="10">
        <v>0.0</v>
      </c>
      <c r="H13" s="7">
        <v>0.0</v>
      </c>
      <c r="I13" s="7">
        <v>0.0</v>
      </c>
      <c r="J13" s="7">
        <v>0.0</v>
      </c>
      <c r="K13" s="7">
        <v>0.0</v>
      </c>
      <c r="L13" s="11">
        <v>0.0</v>
      </c>
      <c r="M13" s="10">
        <v>15.0</v>
      </c>
      <c r="N13" s="7">
        <v>169.0</v>
      </c>
      <c r="O13" s="7">
        <v>0.0</v>
      </c>
      <c r="P13" s="11">
        <v>0.0</v>
      </c>
      <c r="Q13" s="10">
        <v>1.0</v>
      </c>
      <c r="R13" s="7">
        <v>13.0</v>
      </c>
      <c r="S13" s="7">
        <v>1.0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Marcus Mariota</v>
      </c>
      <c r="B14" s="7" t="str">
        <f>IFERROR(__xludf.DUMMYFUNCTION("INDEX(IFNA(REGEXEXTRACT(D14, ""([^ ]+)$"")))"),"WAS")</f>
        <v>WAS</v>
      </c>
      <c r="C14" s="7">
        <f>Pts_PA*G14+Pts_PC*H14+Pts_PY*I14+Pts_PTD*J14+Pts_PI*K14+Pts_P2*L14+Pts_RA*M14+Pts_RY*N14+Pts_RTD*O14+Pts_R2*P14+Pts_Res*Q14+Pts_ReY*R14+Pts_ReTD*S14+Pts_Re2*T14+Pts_FL*U14+Pts_FTD*V14</f>
        <v>19.6</v>
      </c>
      <c r="D14" s="7" t="s">
        <v>496</v>
      </c>
      <c r="E14" s="10" t="s">
        <v>29</v>
      </c>
      <c r="F14" s="9">
        <v>23.0</v>
      </c>
      <c r="G14" s="10">
        <v>23.0</v>
      </c>
      <c r="H14" s="7">
        <v>18.0</v>
      </c>
      <c r="I14" s="7">
        <v>205.0</v>
      </c>
      <c r="J14" s="7">
        <v>2.0</v>
      </c>
      <c r="K14" s="7">
        <v>0.0</v>
      </c>
      <c r="L14" s="11">
        <v>0.0</v>
      </c>
      <c r="M14" s="10">
        <v>11.0</v>
      </c>
      <c r="N14" s="7">
        <v>34.0</v>
      </c>
      <c r="O14" s="7">
        <v>0.0</v>
      </c>
      <c r="P14" s="11">
        <v>0.0</v>
      </c>
      <c r="Q14" s="10">
        <v>0.0</v>
      </c>
      <c r="R14" s="7">
        <v>0.0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Joe Mixon</v>
      </c>
      <c r="B15" s="7" t="str">
        <f>IFERROR(__xludf.DUMMYFUNCTION("INDEX(IFNA(REGEXEXTRACT(D15, ""([^ ]+)$"")))"),"HOU")</f>
        <v>HOU</v>
      </c>
      <c r="C15" s="7">
        <f>Pts_PA*G15+Pts_PC*H15+Pts_PY*I15+Pts_PTD*J15+Pts_PI*K15+Pts_P2*L15+Pts_RA*M15+Pts_RY*N15+Pts_RTD*O15+Pts_R2*P15+Pts_Res*Q15+Pts_ReY*R15+Pts_ReTD*S15+Pts_Re2*T15+Pts_FL*U15+Pts_FTD*V15</f>
        <v>25.4</v>
      </c>
      <c r="D15" s="7" t="s">
        <v>34</v>
      </c>
      <c r="E15" s="10" t="s">
        <v>355</v>
      </c>
      <c r="F15" s="9">
        <v>23.0</v>
      </c>
      <c r="G15" s="10">
        <v>0.0</v>
      </c>
      <c r="H15" s="7">
        <v>0.0</v>
      </c>
      <c r="I15" s="7">
        <v>0.0</v>
      </c>
      <c r="J15" s="7">
        <v>0.0</v>
      </c>
      <c r="K15" s="7">
        <v>0.0</v>
      </c>
      <c r="L15" s="11">
        <v>0.0</v>
      </c>
      <c r="M15" s="10">
        <v>25.0</v>
      </c>
      <c r="N15" s="7">
        <v>115.0</v>
      </c>
      <c r="O15" s="7">
        <v>2.0</v>
      </c>
      <c r="P15" s="11">
        <v>0.0</v>
      </c>
      <c r="Q15" s="10">
        <v>2.0</v>
      </c>
      <c r="R15" s="7">
        <v>9.0</v>
      </c>
      <c r="S15" s="7">
        <v>0.0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Rachaad White</v>
      </c>
      <c r="B16" s="7" t="str">
        <f>IFERROR(__xludf.DUMMYFUNCTION("INDEX(IFNA(REGEXEXTRACT(D16, ""([^ ]+)$"")))"),"TB")</f>
        <v>TB</v>
      </c>
      <c r="C16" s="7">
        <f>Pts_PA*G16+Pts_PC*H16+Pts_PY*I16+Pts_PTD*J16+Pts_PI*K16+Pts_P2*L16+Pts_RA*M16+Pts_RY*N16+Pts_RTD*O16+Pts_R2*P16+Pts_Res*Q16+Pts_ReY*R16+Pts_ReTD*S16+Pts_Re2*T16+Pts_FL*U16+Pts_FTD*V16</f>
        <v>26.1</v>
      </c>
      <c r="D16" s="7" t="s">
        <v>122</v>
      </c>
      <c r="E16" s="10" t="s">
        <v>61</v>
      </c>
      <c r="F16" s="9">
        <v>23.0</v>
      </c>
      <c r="G16" s="10">
        <v>0.0</v>
      </c>
      <c r="H16" s="7">
        <v>0.0</v>
      </c>
      <c r="I16" s="7">
        <v>0.0</v>
      </c>
      <c r="J16" s="7">
        <v>0.0</v>
      </c>
      <c r="K16" s="7">
        <v>0.0</v>
      </c>
      <c r="L16" s="11">
        <v>0.0</v>
      </c>
      <c r="M16" s="10">
        <v>10.0</v>
      </c>
      <c r="N16" s="7">
        <v>40.0</v>
      </c>
      <c r="O16" s="7">
        <v>0.0</v>
      </c>
      <c r="P16" s="11">
        <v>0.0</v>
      </c>
      <c r="Q16" s="10">
        <v>6.0</v>
      </c>
      <c r="R16" s="7">
        <v>71.0</v>
      </c>
      <c r="S16" s="7">
        <v>2.0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Jordan Love</v>
      </c>
      <c r="B17" s="7" t="str">
        <f>IFERROR(__xludf.DUMMYFUNCTION("INDEX(IFNA(REGEXEXTRACT(D17, ""([^ ]+)$"")))"),"GB")</f>
        <v>GB</v>
      </c>
      <c r="C17" s="7">
        <f>Pts_PA*G17+Pts_PC*H17+Pts_PY*I17+Pts_PTD*J17+Pts_PI*K17+Pts_P2*L17+Pts_RA*M17+Pts_RY*N17+Pts_RTD*O17+Pts_R2*P17+Pts_Res*Q17+Pts_ReY*R17+Pts_ReTD*S17+Pts_Re2*T17+Pts_FL*U17+Pts_FTD*V17</f>
        <v>16.8</v>
      </c>
      <c r="D17" s="7" t="s">
        <v>40</v>
      </c>
      <c r="E17" s="10" t="s">
        <v>25</v>
      </c>
      <c r="F17" s="9">
        <v>22.0</v>
      </c>
      <c r="G17" s="10">
        <v>33.0</v>
      </c>
      <c r="H17" s="7">
        <v>24.0</v>
      </c>
      <c r="I17" s="7">
        <v>220.0</v>
      </c>
      <c r="J17" s="7">
        <v>3.0</v>
      </c>
      <c r="K17" s="7">
        <v>2.0</v>
      </c>
      <c r="L17" s="11">
        <v>0.0</v>
      </c>
      <c r="M17" s="10">
        <v>0.0</v>
      </c>
      <c r="N17" s="7">
        <v>0.0</v>
      </c>
      <c r="O17" s="7">
        <v>0.0</v>
      </c>
      <c r="P17" s="11">
        <v>0.0</v>
      </c>
      <c r="Q17" s="10">
        <v>0.0</v>
      </c>
      <c r="R17" s="7">
        <v>0.0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Javonte Williams</v>
      </c>
      <c r="B18" s="7" t="str">
        <f>IFERROR(__xludf.DUMMYFUNCTION("INDEX(IFNA(REGEXEXTRACT(D18, ""([^ ]+)$"")))"),"DEN")</f>
        <v>DEN</v>
      </c>
      <c r="C18" s="7">
        <f>Pts_PA*G18+Pts_PC*H18+Pts_PY*I18+Pts_PTD*J18+Pts_PI*K18+Pts_P2*L18+Pts_RA*M18+Pts_RY*N18+Pts_RTD*O18+Pts_R2*P18+Pts_Res*Q18+Pts_ReY*R18+Pts_ReTD*S18+Pts_Re2*T18+Pts_FL*U18+Pts_FTD*V18</f>
        <v>24.6</v>
      </c>
      <c r="D18" s="7" t="s">
        <v>227</v>
      </c>
      <c r="E18" s="10" t="s">
        <v>129</v>
      </c>
      <c r="F18" s="9">
        <v>22.0</v>
      </c>
      <c r="G18" s="10">
        <v>0.0</v>
      </c>
      <c r="H18" s="7">
        <v>0.0</v>
      </c>
      <c r="I18" s="7">
        <v>0.0</v>
      </c>
      <c r="J18" s="7">
        <v>0.0</v>
      </c>
      <c r="K18" s="7">
        <v>0.0</v>
      </c>
      <c r="L18" s="11">
        <v>0.0</v>
      </c>
      <c r="M18" s="10">
        <v>14.0</v>
      </c>
      <c r="N18" s="7">
        <v>88.0</v>
      </c>
      <c r="O18" s="7">
        <v>2.0</v>
      </c>
      <c r="P18" s="11">
        <v>0.0</v>
      </c>
      <c r="Q18" s="10">
        <v>3.0</v>
      </c>
      <c r="R18" s="7">
        <v>23.0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Kyler Murray</v>
      </c>
      <c r="B19" s="7" t="str">
        <f>IFERROR(__xludf.DUMMYFUNCTION("INDEX(IFNA(REGEXEXTRACT(D19, ""([^ ]+)$"")))"),"ARI")</f>
        <v>ARI</v>
      </c>
      <c r="C19" s="7">
        <f>Pts_PA*G19+Pts_PC*H19+Pts_PY*I19+Pts_PTD*J19+Pts_PI*K19+Pts_P2*L19+Pts_RA*M19+Pts_RY*N19+Pts_RTD*O19+Pts_R2*P19+Pts_Res*Q19+Pts_ReY*R19+Pts_ReTD*S19+Pts_Re2*T19+Pts_FL*U19+Pts_FTD*V19</f>
        <v>20.2</v>
      </c>
      <c r="D19" s="7" t="s">
        <v>68</v>
      </c>
      <c r="E19" s="10" t="s">
        <v>361</v>
      </c>
      <c r="F19" s="9">
        <v>21.0</v>
      </c>
      <c r="G19" s="10">
        <v>26.0</v>
      </c>
      <c r="H19" s="7">
        <v>14.0</v>
      </c>
      <c r="I19" s="7">
        <v>145.0</v>
      </c>
      <c r="J19" s="7">
        <v>1.0</v>
      </c>
      <c r="K19" s="7">
        <v>1.0</v>
      </c>
      <c r="L19" s="11">
        <v>0.0</v>
      </c>
      <c r="M19" s="10">
        <v>6.0</v>
      </c>
      <c r="N19" s="7">
        <v>64.0</v>
      </c>
      <c r="O19" s="7">
        <v>1.0</v>
      </c>
      <c r="P19" s="11">
        <v>0.0</v>
      </c>
      <c r="Q19" s="10">
        <v>0.0</v>
      </c>
      <c r="R19" s="7">
        <v>0.0</v>
      </c>
      <c r="S19" s="7">
        <v>0.0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Geno Smith</v>
      </c>
      <c r="B20" s="7" t="str">
        <f>IFERROR(__xludf.DUMMYFUNCTION("INDEX(IFNA(REGEXEXTRACT(D20, ""([^ ]+)$"")))"),"SEA")</f>
        <v>SEA</v>
      </c>
      <c r="C20" s="7">
        <f>Pts_PA*G20+Pts_PC*H20+Pts_PY*I20+Pts_PTD*J20+Pts_PI*K20+Pts_P2*L20+Pts_RA*M20+Pts_RY*N20+Pts_RTD*O20+Pts_R2*P20+Pts_Res*Q20+Pts_ReY*R20+Pts_ReTD*S20+Pts_Re2*T20+Pts_FL*U20+Pts_FTD*V20</f>
        <v>17.78</v>
      </c>
      <c r="D20" s="7" t="s">
        <v>48</v>
      </c>
      <c r="E20" s="10" t="s">
        <v>96</v>
      </c>
      <c r="F20" s="9">
        <v>21.0</v>
      </c>
      <c r="G20" s="10">
        <v>28.0</v>
      </c>
      <c r="H20" s="7">
        <v>18.0</v>
      </c>
      <c r="I20" s="7">
        <v>207.0</v>
      </c>
      <c r="J20" s="7">
        <v>2.0</v>
      </c>
      <c r="K20" s="7">
        <v>0.0</v>
      </c>
      <c r="L20" s="11">
        <v>0.0</v>
      </c>
      <c r="M20" s="10">
        <v>4.0</v>
      </c>
      <c r="N20" s="7">
        <v>15.0</v>
      </c>
      <c r="O20" s="7">
        <v>0.0</v>
      </c>
      <c r="P20" s="11">
        <v>0.0</v>
      </c>
      <c r="Q20" s="10">
        <v>0.0</v>
      </c>
      <c r="R20" s="7">
        <v>0.0</v>
      </c>
      <c r="S20" s="7">
        <v>0.0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Bijan Robinson</v>
      </c>
      <c r="B21" s="7" t="str">
        <f>IFERROR(__xludf.DUMMYFUNCTION("INDEX(IFNA(REGEXEXTRACT(D21, ""([^ ]+)$"")))"),"ATL")</f>
        <v>ATL</v>
      </c>
      <c r="C21" s="7">
        <f>Pts_PA*G21+Pts_PC*H21+Pts_PY*I21+Pts_PTD*J21+Pts_PI*K21+Pts_P2*L21+Pts_RA*M21+Pts_RY*N21+Pts_RTD*O21+Pts_R2*P21+Pts_Res*Q21+Pts_ReY*R21+Pts_ReTD*S21+Pts_Re2*T21+Pts_FL*U21+Pts_FTD*V21</f>
        <v>21.8</v>
      </c>
      <c r="D21" s="7" t="s">
        <v>115</v>
      </c>
      <c r="E21" s="10" t="s">
        <v>353</v>
      </c>
      <c r="F21" s="9">
        <v>20.0</v>
      </c>
      <c r="G21" s="10">
        <v>0.0</v>
      </c>
      <c r="H21" s="7">
        <v>0.0</v>
      </c>
      <c r="I21" s="7">
        <v>0.0</v>
      </c>
      <c r="J21" s="7">
        <v>0.0</v>
      </c>
      <c r="K21" s="7">
        <v>0.0</v>
      </c>
      <c r="L21" s="11">
        <v>0.0</v>
      </c>
      <c r="M21" s="10">
        <v>21.0</v>
      </c>
      <c r="N21" s="7">
        <v>103.0</v>
      </c>
      <c r="O21" s="7">
        <v>1.0</v>
      </c>
      <c r="P21" s="11">
        <v>0.0</v>
      </c>
      <c r="Q21" s="10">
        <v>3.0</v>
      </c>
      <c r="R21" s="7">
        <v>40.0</v>
      </c>
      <c r="S21" s="7">
        <v>0.0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Kenneth Walker</v>
      </c>
      <c r="B22" s="7" t="str">
        <f>IFERROR(__xludf.DUMMYFUNCTION("INDEX(IFNA(REGEXEXTRACT(D22, ""([^ ]+)$"")))"),"SEA")</f>
        <v>SEA</v>
      </c>
      <c r="C22" s="7">
        <f>Pts_PA*G22+Pts_PC*H22+Pts_PY*I22+Pts_PTD*J22+Pts_PI*K22+Pts_P2*L22+Pts_RA*M22+Pts_RY*N22+Pts_RTD*O22+Pts_R2*P22+Pts_Res*Q22+Pts_ReY*R22+Pts_ReTD*S22+Pts_Re2*T22+Pts_FL*U22+Pts_FTD*V22</f>
        <v>22.3</v>
      </c>
      <c r="D22" s="7" t="s">
        <v>70</v>
      </c>
      <c r="E22" s="10" t="s">
        <v>96</v>
      </c>
      <c r="F22" s="9">
        <v>20.0</v>
      </c>
      <c r="G22" s="10">
        <v>0.0</v>
      </c>
      <c r="H22" s="7">
        <v>0.0</v>
      </c>
      <c r="I22" s="7">
        <v>0.0</v>
      </c>
      <c r="J22" s="7">
        <v>0.0</v>
      </c>
      <c r="K22" s="7">
        <v>0.0</v>
      </c>
      <c r="L22" s="11">
        <v>0.0</v>
      </c>
      <c r="M22" s="10">
        <v>14.0</v>
      </c>
      <c r="N22" s="7">
        <v>69.0</v>
      </c>
      <c r="O22" s="7">
        <v>1.0</v>
      </c>
      <c r="P22" s="11">
        <v>0.0</v>
      </c>
      <c r="Q22" s="10">
        <v>2.0</v>
      </c>
      <c r="R22" s="7">
        <v>24.0</v>
      </c>
      <c r="S22" s="7">
        <v>1.0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Joe Burrow</v>
      </c>
      <c r="B23" s="7" t="str">
        <f>IFERROR(__xludf.DUMMYFUNCTION("INDEX(IFNA(REGEXEXTRACT(D23, ""([^ ]+)$"")))"),"CIN")</f>
        <v>CIN</v>
      </c>
      <c r="C23" s="7">
        <f>Pts_PA*G23+Pts_PC*H23+Pts_PY*I23+Pts_PTD*J23+Pts_PI*K23+Pts_P2*L23+Pts_RA*M23+Pts_RY*N23+Pts_RTD*O23+Pts_R2*P23+Pts_Res*Q23+Pts_ReY*R23+Pts_ReTD*S23+Pts_Re2*T23+Pts_FL*U23+Pts_FTD*V23</f>
        <v>14.94</v>
      </c>
      <c r="D23" s="7" t="s">
        <v>141</v>
      </c>
      <c r="E23" s="10" t="s">
        <v>85</v>
      </c>
      <c r="F23" s="9">
        <v>19.0</v>
      </c>
      <c r="G23" s="10">
        <v>25.0</v>
      </c>
      <c r="H23" s="7">
        <v>15.0</v>
      </c>
      <c r="I23" s="7">
        <v>181.0</v>
      </c>
      <c r="J23" s="7">
        <v>2.0</v>
      </c>
      <c r="K23" s="7">
        <v>0.0</v>
      </c>
      <c r="L23" s="11">
        <v>0.0</v>
      </c>
      <c r="M23" s="10">
        <v>3.0</v>
      </c>
      <c r="N23" s="7">
        <v>-3.0</v>
      </c>
      <c r="O23" s="7">
        <v>0.0</v>
      </c>
      <c r="P23" s="11">
        <v>0.0</v>
      </c>
      <c r="Q23" s="10">
        <v>0.0</v>
      </c>
      <c r="R23" s="7">
        <v>0.0</v>
      </c>
      <c r="S23" s="7">
        <v>0.0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Breece Hall</v>
      </c>
      <c r="B24" s="7" t="str">
        <f>IFERROR(__xludf.DUMMYFUNCTION("INDEX(IFNA(REGEXEXTRACT(D24, ""([^ ]+)$"")))"),"NYJ")</f>
        <v>NYJ</v>
      </c>
      <c r="C24" s="7">
        <f>Pts_PA*G24+Pts_PC*H24+Pts_PY*I24+Pts_PTD*J24+Pts_PI*K24+Pts_P2*L24+Pts_RA*M24+Pts_RY*N24+Pts_RTD*O24+Pts_R2*P24+Pts_Res*Q24+Pts_ReY*R24+Pts_ReTD*S24+Pts_Re2*T24+Pts_FL*U24+Pts_FTD*V24</f>
        <v>23.1</v>
      </c>
      <c r="D24" s="7" t="s">
        <v>80</v>
      </c>
      <c r="E24" s="10" t="s">
        <v>425</v>
      </c>
      <c r="F24" s="9">
        <v>19.0</v>
      </c>
      <c r="G24" s="10">
        <v>0.0</v>
      </c>
      <c r="H24" s="7">
        <v>0.0</v>
      </c>
      <c r="I24" s="7">
        <v>0.0</v>
      </c>
      <c r="J24" s="7">
        <v>0.0</v>
      </c>
      <c r="K24" s="7">
        <v>0.0</v>
      </c>
      <c r="L24" s="11">
        <v>0.0</v>
      </c>
      <c r="M24" s="10">
        <v>12.0</v>
      </c>
      <c r="N24" s="7">
        <v>38.0</v>
      </c>
      <c r="O24" s="7">
        <v>1.0</v>
      </c>
      <c r="P24" s="11">
        <v>0.0</v>
      </c>
      <c r="Q24" s="10">
        <v>6.0</v>
      </c>
      <c r="R24" s="7">
        <v>103.0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Kareem Hunt</v>
      </c>
      <c r="B25" s="7" t="str">
        <f>IFERROR(__xludf.DUMMYFUNCTION("INDEX(IFNA(REGEXEXTRACT(D25, ""([^ ]+)$"")))"),"KC")</f>
        <v>KC</v>
      </c>
      <c r="C25" s="7">
        <f>Pts_PA*G25+Pts_PC*H25+Pts_PY*I25+Pts_PTD*J25+Pts_PI*K25+Pts_P2*L25+Pts_RA*M25+Pts_RY*N25+Pts_RTD*O25+Pts_R2*P25+Pts_Res*Q25+Pts_ReY*R25+Pts_ReTD*S25+Pts_Re2*T25+Pts_FL*U25+Pts_FTD*V25</f>
        <v>21.3</v>
      </c>
      <c r="D25" s="7" t="s">
        <v>466</v>
      </c>
      <c r="E25" s="10" t="s">
        <v>39</v>
      </c>
      <c r="F25" s="9">
        <v>19.0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22.0</v>
      </c>
      <c r="N25" s="7">
        <v>78.0</v>
      </c>
      <c r="O25" s="7">
        <v>2.0</v>
      </c>
      <c r="P25" s="11">
        <v>0.0</v>
      </c>
      <c r="Q25" s="10">
        <v>2.0</v>
      </c>
      <c r="R25" s="7">
        <v>5.0</v>
      </c>
      <c r="S25" s="7">
        <v>0.0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Kyren Williams</v>
      </c>
      <c r="B26" s="7" t="str">
        <f>IFERROR(__xludf.DUMMYFUNCTION("INDEX(IFNA(REGEXEXTRACT(D26, ""([^ ]+)$"")))"),"LA")</f>
        <v>LA</v>
      </c>
      <c r="C26" s="7">
        <f>Pts_PA*G26+Pts_PC*H26+Pts_PY*I26+Pts_PTD*J26+Pts_PI*K26+Pts_P2*L26+Pts_RA*M26+Pts_RY*N26+Pts_RTD*O26+Pts_R2*P26+Pts_Res*Q26+Pts_ReY*R26+Pts_ReTD*S26+Pts_Re2*T26+Pts_FL*U26+Pts_FTD*V26</f>
        <v>19.6</v>
      </c>
      <c r="D26" s="7" t="s">
        <v>103</v>
      </c>
      <c r="E26" s="10" t="s">
        <v>46</v>
      </c>
      <c r="F26" s="9">
        <v>19.0</v>
      </c>
      <c r="G26" s="10">
        <v>0.0</v>
      </c>
      <c r="H26" s="7">
        <v>0.0</v>
      </c>
      <c r="I26" s="7">
        <v>0.0</v>
      </c>
      <c r="J26" s="7">
        <v>0.0</v>
      </c>
      <c r="K26" s="7">
        <v>0.0</v>
      </c>
      <c r="L26" s="11">
        <v>0.0</v>
      </c>
      <c r="M26" s="10">
        <v>21.0</v>
      </c>
      <c r="N26" s="7">
        <v>76.0</v>
      </c>
      <c r="O26" s="7">
        <v>2.0</v>
      </c>
      <c r="P26" s="11">
        <v>0.0</v>
      </c>
      <c r="Q26" s="10">
        <v>0.0</v>
      </c>
      <c r="R26" s="7">
        <v>0.0</v>
      </c>
      <c r="S26" s="7">
        <v>0.0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Rashod Bateman</v>
      </c>
      <c r="B27" s="7" t="str">
        <f>IFERROR(__xludf.DUMMYFUNCTION("INDEX(IFNA(REGEXEXTRACT(D27, ""([^ ]+)$"")))"),"BAL")</f>
        <v>BAL</v>
      </c>
      <c r="C27" s="7">
        <f>Pts_PA*G27+Pts_PC*H27+Pts_PY*I27+Pts_PTD*J27+Pts_PI*K27+Pts_P2*L27+Pts_RA*M27+Pts_RY*N27+Pts_RTD*O27+Pts_R2*P27+Pts_Res*Q27+Pts_ReY*R27+Pts_ReTD*S27+Pts_Re2*T27+Pts_FL*U27+Pts_FTD*V27</f>
        <v>20.1</v>
      </c>
      <c r="D27" s="7" t="s">
        <v>161</v>
      </c>
      <c r="E27" s="10" t="s">
        <v>31</v>
      </c>
      <c r="F27" s="9">
        <v>18.0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0.0</v>
      </c>
      <c r="N27" s="7">
        <v>0.0</v>
      </c>
      <c r="O27" s="7">
        <v>0.0</v>
      </c>
      <c r="P27" s="11">
        <v>0.0</v>
      </c>
      <c r="Q27" s="10">
        <v>4.0</v>
      </c>
      <c r="R27" s="7">
        <v>121.0</v>
      </c>
      <c r="S27" s="7">
        <v>1.0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Sam Darnold</v>
      </c>
      <c r="B28" s="7" t="str">
        <f>IFERROR(__xludf.DUMMYFUNCTION("INDEX(IFNA(REGEXEXTRACT(D28, ""([^ ]+)$"")))"),"MIN")</f>
        <v>MIN</v>
      </c>
      <c r="C28" s="7">
        <f>Pts_PA*G28+Pts_PC*H28+Pts_PY*I28+Pts_PTD*J28+Pts_PI*K28+Pts_P2*L28+Pts_RA*M28+Pts_RY*N28+Pts_RTD*O28+Pts_R2*P28+Pts_Res*Q28+Pts_ReY*R28+Pts_ReTD*S28+Pts_Re2*T28+Pts_FL*U28+Pts_FTD*V28</f>
        <v>16.26</v>
      </c>
      <c r="D28" s="7" t="s">
        <v>52</v>
      </c>
      <c r="E28" s="10" t="s">
        <v>422</v>
      </c>
      <c r="F28" s="9">
        <v>17.0</v>
      </c>
      <c r="G28" s="10">
        <v>27.0</v>
      </c>
      <c r="H28" s="7">
        <v>22.0</v>
      </c>
      <c r="I28" s="7">
        <v>259.0</v>
      </c>
      <c r="J28" s="7">
        <v>1.0</v>
      </c>
      <c r="K28" s="7">
        <v>1.0</v>
      </c>
      <c r="L28" s="11">
        <v>0.0</v>
      </c>
      <c r="M28" s="10">
        <v>4.0</v>
      </c>
      <c r="N28" s="7">
        <v>39.0</v>
      </c>
      <c r="O28" s="7">
        <v>0.0</v>
      </c>
      <c r="P28" s="11">
        <v>0.0</v>
      </c>
      <c r="Q28" s="10">
        <v>0.0</v>
      </c>
      <c r="R28" s="7">
        <v>0.0</v>
      </c>
      <c r="S28" s="7">
        <v>0.0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Aaron Jones</v>
      </c>
      <c r="B29" s="7" t="str">
        <f>IFERROR(__xludf.DUMMYFUNCTION("INDEX(IFNA(REGEXEXTRACT(D29, ""([^ ]+)$"")))"),"MIN")</f>
        <v>MIN</v>
      </c>
      <c r="C29" s="7">
        <f>Pts_PA*G29+Pts_PC*H29+Pts_PY*I29+Pts_PTD*J29+Pts_PI*K29+Pts_P2*L29+Pts_RA*M29+Pts_RY*N29+Pts_RTD*O29+Pts_R2*P29+Pts_Res*Q29+Pts_ReY*R29+Pts_ReTD*S29+Pts_Re2*T29+Pts_FL*U29+Pts_FTD*V29</f>
        <v>19.1</v>
      </c>
      <c r="D29" s="7" t="s">
        <v>66</v>
      </c>
      <c r="E29" s="10" t="s">
        <v>422</v>
      </c>
      <c r="F29" s="9">
        <v>17.0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14.0</v>
      </c>
      <c r="N29" s="7">
        <v>93.0</v>
      </c>
      <c r="O29" s="7">
        <v>1.0</v>
      </c>
      <c r="P29" s="11">
        <v>0.0</v>
      </c>
      <c r="Q29" s="10">
        <v>3.0</v>
      </c>
      <c r="R29" s="7">
        <v>23.0</v>
      </c>
      <c r="S29" s="7">
        <v>0.0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George Pickens</v>
      </c>
      <c r="B30" s="7" t="str">
        <f>IFERROR(__xludf.DUMMYFUNCTION("INDEX(IFNA(REGEXEXTRACT(D30, ""([^ ]+)$"")))"),"PIT")</f>
        <v>PIT</v>
      </c>
      <c r="C30" s="7">
        <f>Pts_PA*G30+Pts_PC*H30+Pts_PY*I30+Pts_PTD*J30+Pts_PI*K30+Pts_P2*L30+Pts_RA*M30+Pts_RY*N30+Pts_RTD*O30+Pts_R2*P30+Pts_Res*Q30+Pts_ReY*R30+Pts_ReTD*S30+Pts_Re2*T30+Pts_FL*U30+Pts_FTD*V30</f>
        <v>19.6</v>
      </c>
      <c r="D30" s="7" t="s">
        <v>136</v>
      </c>
      <c r="E30" s="10" t="s">
        <v>42</v>
      </c>
      <c r="F30" s="9">
        <v>17.0</v>
      </c>
      <c r="G30" s="10">
        <v>0.0</v>
      </c>
      <c r="H30" s="7">
        <v>0.0</v>
      </c>
      <c r="I30" s="7">
        <v>0.0</v>
      </c>
      <c r="J30" s="7">
        <v>0.0</v>
      </c>
      <c r="K30" s="7">
        <v>0.0</v>
      </c>
      <c r="L30" s="11">
        <v>0.0</v>
      </c>
      <c r="M30" s="10">
        <v>0.0</v>
      </c>
      <c r="N30" s="7">
        <v>0.0</v>
      </c>
      <c r="O30" s="7">
        <v>0.0</v>
      </c>
      <c r="P30" s="11">
        <v>0.0</v>
      </c>
      <c r="Q30" s="10">
        <v>5.0</v>
      </c>
      <c r="R30" s="7">
        <v>111.0</v>
      </c>
      <c r="S30" s="7">
        <v>1.0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Amon-Ra St. Brown</v>
      </c>
      <c r="B31" s="7" t="str">
        <f>IFERROR(__xludf.DUMMYFUNCTION("INDEX(IFNA(REGEXEXTRACT(D31, ""([^ ]+)$"")))"),"DET")</f>
        <v>DET</v>
      </c>
      <c r="C31" s="7">
        <f>Pts_PA*G31+Pts_PC*H31+Pts_PY*I31+Pts_PTD*J31+Pts_PI*K31+Pts_P2*L31+Pts_RA*M31+Pts_RY*N31+Pts_RTD*O31+Pts_R2*P31+Pts_Res*Q31+Pts_ReY*R31+Pts_ReTD*S31+Pts_Re2*T31+Pts_FL*U31+Pts_FTD*V31</f>
        <v>21.2</v>
      </c>
      <c r="D31" s="7" t="s">
        <v>273</v>
      </c>
      <c r="E31" s="10" t="s">
        <v>349</v>
      </c>
      <c r="F31" s="9">
        <v>17.0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0.0</v>
      </c>
      <c r="N31" s="7">
        <v>0.0</v>
      </c>
      <c r="O31" s="7">
        <v>0.0</v>
      </c>
      <c r="P31" s="11">
        <v>0.0</v>
      </c>
      <c r="Q31" s="10">
        <v>8.0</v>
      </c>
      <c r="R31" s="7">
        <v>112.0</v>
      </c>
      <c r="S31" s="7">
        <v>1.0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Mark Andrews</v>
      </c>
      <c r="B32" s="7" t="str">
        <f>IFERROR(__xludf.DUMMYFUNCTION("INDEX(IFNA(REGEXEXTRACT(D32, ""([^ ]+)$"")))"),"BAL")</f>
        <v>BAL</v>
      </c>
      <c r="C32" s="7">
        <f>Pts_PA*G32+Pts_PC*H32+Pts_PY*I32+Pts_PTD*J32+Pts_PI*K32+Pts_P2*L32+Pts_RA*M32+Pts_RY*N32+Pts_RTD*O32+Pts_R2*P32+Pts_Res*Q32+Pts_ReY*R32+Pts_ReTD*S32+Pts_Re2*T32+Pts_FL*U32+Pts_FTD*V32</f>
        <v>18.1</v>
      </c>
      <c r="D32" s="7" t="s">
        <v>229</v>
      </c>
      <c r="E32" s="10" t="s">
        <v>31</v>
      </c>
      <c r="F32" s="9">
        <v>16.0</v>
      </c>
      <c r="G32" s="10">
        <v>0.0</v>
      </c>
      <c r="H32" s="7">
        <v>0.0</v>
      </c>
      <c r="I32" s="7">
        <v>0.0</v>
      </c>
      <c r="J32" s="7">
        <v>0.0</v>
      </c>
      <c r="K32" s="7">
        <v>0.0</v>
      </c>
      <c r="L32" s="11">
        <v>0.0</v>
      </c>
      <c r="M32" s="10">
        <v>0.0</v>
      </c>
      <c r="N32" s="7">
        <v>0.0</v>
      </c>
      <c r="O32" s="7">
        <v>0.0</v>
      </c>
      <c r="P32" s="11">
        <v>0.0</v>
      </c>
      <c r="Q32" s="10">
        <v>4.0</v>
      </c>
      <c r="R32" s="7">
        <v>41.0</v>
      </c>
      <c r="S32" s="7">
        <v>2.0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Najee Harris</v>
      </c>
      <c r="B33" s="7" t="str">
        <f>IFERROR(__xludf.DUMMYFUNCTION("INDEX(IFNA(REGEXEXTRACT(D33, ""([^ ]+)$"")))"),"PIT")</f>
        <v>PIT</v>
      </c>
      <c r="C33" s="7">
        <f>Pts_PA*G33+Pts_PC*H33+Pts_PY*I33+Pts_PTD*J33+Pts_PI*K33+Pts_P2*L33+Pts_RA*M33+Pts_RY*N33+Pts_RTD*O33+Pts_R2*P33+Pts_Res*Q33+Pts_ReY*R33+Pts_ReTD*S33+Pts_Re2*T33+Pts_FL*U33+Pts_FTD*V33</f>
        <v>16.2</v>
      </c>
      <c r="D33" s="7" t="s">
        <v>142</v>
      </c>
      <c r="E33" s="10" t="s">
        <v>42</v>
      </c>
      <c r="F33" s="9">
        <v>16.0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21.0</v>
      </c>
      <c r="N33" s="7">
        <v>102.0</v>
      </c>
      <c r="O33" s="7">
        <v>1.0</v>
      </c>
      <c r="P33" s="11">
        <v>0.0</v>
      </c>
      <c r="Q33" s="10">
        <v>0.0</v>
      </c>
      <c r="R33" s="7">
        <v>0.0</v>
      </c>
      <c r="S33" s="7">
        <v>0.0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Trevor Lawrence</v>
      </c>
      <c r="B34" s="7" t="str">
        <f>IFERROR(__xludf.DUMMYFUNCTION("INDEX(IFNA(REGEXEXTRACT(D34, ""([^ ]+)$"")))"),"JAX")</f>
        <v>JAX</v>
      </c>
      <c r="C34" s="7">
        <f>Pts_PA*G34+Pts_PC*H34+Pts_PY*I34+Pts_PTD*J34+Pts_PI*K34+Pts_P2*L34+Pts_RA*M34+Pts_RY*N34+Pts_RTD*O34+Pts_R2*P34+Pts_Res*Q34+Pts_ReY*R34+Pts_ReTD*S34+Pts_Re2*T34+Pts_FL*U34+Pts_FTD*V34</f>
        <v>15.02</v>
      </c>
      <c r="D34" s="7" t="s">
        <v>91</v>
      </c>
      <c r="E34" s="10" t="s">
        <v>101</v>
      </c>
      <c r="F34" s="9">
        <v>16.0</v>
      </c>
      <c r="G34" s="10">
        <v>20.0</v>
      </c>
      <c r="H34" s="7">
        <v>15.0</v>
      </c>
      <c r="I34" s="7">
        <v>193.0</v>
      </c>
      <c r="J34" s="7">
        <v>1.0</v>
      </c>
      <c r="K34" s="7">
        <v>0.0</v>
      </c>
      <c r="L34" s="11">
        <v>1.0</v>
      </c>
      <c r="M34" s="10">
        <v>2.0</v>
      </c>
      <c r="N34" s="7">
        <v>13.0</v>
      </c>
      <c r="O34" s="7">
        <v>0.0</v>
      </c>
      <c r="P34" s="11">
        <v>0.0</v>
      </c>
      <c r="Q34" s="10">
        <v>0.0</v>
      </c>
      <c r="R34" s="7">
        <v>0.0</v>
      </c>
      <c r="S34" s="7">
        <v>0.0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Brock Purdy</v>
      </c>
      <c r="B35" s="7" t="str">
        <f>IFERROR(__xludf.DUMMYFUNCTION("INDEX(IFNA(REGEXEXTRACT(D35, ""([^ ]+)$"")))"),"SF")</f>
        <v>SF</v>
      </c>
      <c r="C35" s="7">
        <f>Pts_PA*G35+Pts_PC*H35+Pts_PY*I35+Pts_PTD*J35+Pts_PI*K35+Pts_P2*L35+Pts_RA*M35+Pts_RY*N35+Pts_RTD*O35+Pts_R2*P35+Pts_Res*Q35+Pts_ReY*R35+Pts_ReTD*S35+Pts_Re2*T35+Pts_FL*U35+Pts_FTD*V35</f>
        <v>17.18</v>
      </c>
      <c r="D35" s="7" t="s">
        <v>113</v>
      </c>
      <c r="E35" s="10" t="s">
        <v>424</v>
      </c>
      <c r="F35" s="9">
        <v>16.0</v>
      </c>
      <c r="G35" s="10">
        <v>31.0</v>
      </c>
      <c r="H35" s="7">
        <v>17.0</v>
      </c>
      <c r="I35" s="7">
        <v>212.0</v>
      </c>
      <c r="J35" s="7">
        <v>0.0</v>
      </c>
      <c r="K35" s="7">
        <v>3.0</v>
      </c>
      <c r="L35" s="11">
        <v>0.0</v>
      </c>
      <c r="M35" s="10">
        <v>8.0</v>
      </c>
      <c r="N35" s="7">
        <v>27.0</v>
      </c>
      <c r="O35" s="7">
        <v>2.0</v>
      </c>
      <c r="P35" s="11">
        <v>0.0</v>
      </c>
      <c r="Q35" s="10">
        <v>0.0</v>
      </c>
      <c r="R35" s="7">
        <v>0.0</v>
      </c>
      <c r="S35" s="7">
        <v>0.0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Brian Thomas</v>
      </c>
      <c r="B36" s="7" t="str">
        <f>IFERROR(__xludf.DUMMYFUNCTION("INDEX(IFNA(REGEXEXTRACT(D36, ""([^ ]+)$"")))"),"JAX")</f>
        <v>JAX</v>
      </c>
      <c r="C36" s="7">
        <f>Pts_PA*G36+Pts_PC*H36+Pts_PY*I36+Pts_PTD*J36+Pts_PI*K36+Pts_P2*L36+Pts_RA*M36+Pts_RY*N36+Pts_RTD*O36+Pts_R2*P36+Pts_Res*Q36+Pts_ReY*R36+Pts_ReTD*S36+Pts_Re2*T36+Pts_FL*U36+Pts_FTD*V36</f>
        <v>19.6</v>
      </c>
      <c r="D36" s="7" t="s">
        <v>120</v>
      </c>
      <c r="E36" s="10" t="s">
        <v>101</v>
      </c>
      <c r="F36" s="9">
        <v>16.0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2.0</v>
      </c>
      <c r="N36" s="7">
        <v>2.0</v>
      </c>
      <c r="O36" s="7">
        <v>0.0</v>
      </c>
      <c r="P36" s="11">
        <v>0.0</v>
      </c>
      <c r="Q36" s="10">
        <v>5.0</v>
      </c>
      <c r="R36" s="7">
        <v>89.0</v>
      </c>
      <c r="S36" s="7">
        <v>1.0</v>
      </c>
      <c r="T36" s="11">
        <v>1.0</v>
      </c>
      <c r="U36" s="10">
        <v>0.0</v>
      </c>
      <c r="V36" s="11">
        <v>0.0</v>
      </c>
    </row>
    <row r="37">
      <c r="A37" s="7" t="str">
        <f t="shared" si="1"/>
        <v>James Conner</v>
      </c>
      <c r="B37" s="7" t="str">
        <f>IFERROR(__xludf.DUMMYFUNCTION("INDEX(IFNA(REGEXEXTRACT(D37, ""([^ ]+)$"")))"),"ARI")</f>
        <v>ARI</v>
      </c>
      <c r="C37" s="7">
        <f>Pts_PA*G37+Pts_PC*H37+Pts_PY*I37+Pts_PTD*J37+Pts_PI*K37+Pts_P2*L37+Pts_RA*M37+Pts_RY*N37+Pts_RTD*O37+Pts_R2*P37+Pts_Res*Q37+Pts_ReY*R37+Pts_ReTD*S37+Pts_Re2*T37+Pts_FL*U37+Pts_FTD*V37</f>
        <v>16.2</v>
      </c>
      <c r="D37" s="7" t="s">
        <v>64</v>
      </c>
      <c r="E37" s="10" t="s">
        <v>361</v>
      </c>
      <c r="F37" s="9">
        <v>15.0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19.0</v>
      </c>
      <c r="N37" s="7">
        <v>101.0</v>
      </c>
      <c r="O37" s="7">
        <v>0.0</v>
      </c>
      <c r="P37" s="11">
        <v>0.0</v>
      </c>
      <c r="Q37" s="10">
        <v>2.0</v>
      </c>
      <c r="R37" s="7">
        <v>51.0</v>
      </c>
      <c r="S37" s="7">
        <v>0.0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D.K. Metcalf</v>
      </c>
      <c r="B38" s="7" t="str">
        <f>IFERROR(__xludf.DUMMYFUNCTION("INDEX(IFNA(REGEXEXTRACT(D38, ""([^ ]+)$"")))"),"SEA")</f>
        <v>SEA</v>
      </c>
      <c r="C38" s="7">
        <f>Pts_PA*G38+Pts_PC*H38+Pts_PY*I38+Pts_PTD*J38+Pts_PI*K38+Pts_P2*L38+Pts_RA*M38+Pts_RY*N38+Pts_RTD*O38+Pts_R2*P38+Pts_Res*Q38+Pts_ReY*R38+Pts_ReTD*S38+Pts_Re2*T38+Pts_FL*U38+Pts_FTD*V38</f>
        <v>17.9</v>
      </c>
      <c r="D38" s="7" t="s">
        <v>219</v>
      </c>
      <c r="E38" s="10" t="s">
        <v>96</v>
      </c>
      <c r="F38" s="9">
        <v>15.0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0.0</v>
      </c>
      <c r="N38" s="7">
        <v>0.0</v>
      </c>
      <c r="O38" s="7">
        <v>0.0</v>
      </c>
      <c r="P38" s="11">
        <v>0.0</v>
      </c>
      <c r="Q38" s="10">
        <v>4.0</v>
      </c>
      <c r="R38" s="7">
        <v>99.0</v>
      </c>
      <c r="S38" s="7">
        <v>1.0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Aaron Rodgers</v>
      </c>
      <c r="B39" s="7" t="str">
        <f>IFERROR(__xludf.DUMMYFUNCTION("INDEX(IFNA(REGEXEXTRACT(D39, ""([^ ]+)$"")))"),"NYJ")</f>
        <v>NYJ</v>
      </c>
      <c r="C39" s="7">
        <f>Pts_PA*G39+Pts_PC*H39+Pts_PY*I39+Pts_PTD*J39+Pts_PI*K39+Pts_P2*L39+Pts_RA*M39+Pts_RY*N39+Pts_RTD*O39+Pts_R2*P39+Pts_Res*Q39+Pts_ReY*R39+Pts_ReTD*S39+Pts_Re2*T39+Pts_FL*U39+Pts_FTD*V39</f>
        <v>13.04</v>
      </c>
      <c r="D39" s="7" t="s">
        <v>117</v>
      </c>
      <c r="E39" s="10" t="s">
        <v>425</v>
      </c>
      <c r="F39" s="9">
        <v>15.0</v>
      </c>
      <c r="G39" s="10">
        <v>39.0</v>
      </c>
      <c r="H39" s="7">
        <v>24.0</v>
      </c>
      <c r="I39" s="7">
        <v>276.0</v>
      </c>
      <c r="J39" s="7">
        <v>1.0</v>
      </c>
      <c r="K39" s="7">
        <v>2.0</v>
      </c>
      <c r="L39" s="11">
        <v>1.0</v>
      </c>
      <c r="M39" s="10">
        <v>0.0</v>
      </c>
      <c r="N39" s="7">
        <v>0.0</v>
      </c>
      <c r="O39" s="7">
        <v>0.0</v>
      </c>
      <c r="P39" s="11">
        <v>0.0</v>
      </c>
      <c r="Q39" s="10">
        <v>0.0</v>
      </c>
      <c r="R39" s="7">
        <v>0.0</v>
      </c>
      <c r="S39" s="7">
        <v>0.0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Jonnu Smith</v>
      </c>
      <c r="B40" s="7" t="str">
        <f>IFERROR(__xludf.DUMMYFUNCTION("INDEX(IFNA(REGEXEXTRACT(D40, ""([^ ]+)$"")))"),"MIA")</f>
        <v>MIA</v>
      </c>
      <c r="C40" s="7">
        <f>Pts_PA*G40+Pts_PC*H40+Pts_PY*I40+Pts_PTD*J40+Pts_PI*K40+Pts_P2*L40+Pts_RA*M40+Pts_RY*N40+Pts_RTD*O40+Pts_R2*P40+Pts_Res*Q40+Pts_ReY*R40+Pts_ReTD*S40+Pts_Re2*T40+Pts_FL*U40+Pts_FTD*V40</f>
        <v>19.1</v>
      </c>
      <c r="D40" s="7" t="s">
        <v>323</v>
      </c>
      <c r="E40" s="10" t="s">
        <v>35</v>
      </c>
      <c r="F40" s="9">
        <v>15.0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0.0</v>
      </c>
      <c r="N40" s="7">
        <v>0.0</v>
      </c>
      <c r="O40" s="7">
        <v>0.0</v>
      </c>
      <c r="P40" s="11">
        <v>0.0</v>
      </c>
      <c r="Q40" s="10">
        <v>7.0</v>
      </c>
      <c r="R40" s="7">
        <v>96.0</v>
      </c>
      <c r="S40" s="7">
        <v>1.0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A.J. Brown</v>
      </c>
      <c r="B41" s="7" t="str">
        <f>IFERROR(__xludf.DUMMYFUNCTION("INDEX(IFNA(REGEXEXTRACT(D41, ""([^ ]+)$"")))"),"PHI")</f>
        <v>PHI</v>
      </c>
      <c r="C41" s="7">
        <f>Pts_PA*G41+Pts_PC*H41+Pts_PY*I41+Pts_PTD*J41+Pts_PI*K41+Pts_P2*L41+Pts_RA*M41+Pts_RY*N41+Pts_RTD*O41+Pts_R2*P41+Pts_Res*Q41+Pts_ReY*R41+Pts_ReTD*S41+Pts_Re2*T41+Pts_FL*U41+Pts_FTD*V41</f>
        <v>17.4</v>
      </c>
      <c r="D41" s="7" t="s">
        <v>62</v>
      </c>
      <c r="E41" s="10" t="s">
        <v>53</v>
      </c>
      <c r="F41" s="9">
        <v>14.0</v>
      </c>
      <c r="G41" s="10">
        <v>0.0</v>
      </c>
      <c r="H41" s="7">
        <v>0.0</v>
      </c>
      <c r="I41" s="7">
        <v>0.0</v>
      </c>
      <c r="J41" s="7">
        <v>0.0</v>
      </c>
      <c r="K41" s="7">
        <v>0.0</v>
      </c>
      <c r="L41" s="11">
        <v>0.0</v>
      </c>
      <c r="M41" s="10">
        <v>0.0</v>
      </c>
      <c r="N41" s="7">
        <v>0.0</v>
      </c>
      <c r="O41" s="7">
        <v>0.0</v>
      </c>
      <c r="P41" s="11">
        <v>0.0</v>
      </c>
      <c r="Q41" s="10">
        <v>5.0</v>
      </c>
      <c r="R41" s="7">
        <v>89.0</v>
      </c>
      <c r="S41" s="7">
        <v>1.0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Tee Higgins</v>
      </c>
      <c r="B42" s="7" t="str">
        <f>IFERROR(__xludf.DUMMYFUNCTION("INDEX(IFNA(REGEXEXTRACT(D42, ""([^ ]+)$"")))"),"CIN")</f>
        <v>CIN</v>
      </c>
      <c r="C42" s="7">
        <f>Pts_PA*G42+Pts_PC*H42+Pts_PY*I42+Pts_PTD*J42+Pts_PI*K42+Pts_P2*L42+Pts_RA*M42+Pts_RY*N42+Pts_RTD*O42+Pts_R2*P42+Pts_Res*Q42+Pts_ReY*R42+Pts_ReTD*S42+Pts_Re2*T42+Pts_FL*U42+Pts_FTD*V42</f>
        <v>16.2</v>
      </c>
      <c r="D42" s="7" t="s">
        <v>432</v>
      </c>
      <c r="E42" s="10" t="s">
        <v>85</v>
      </c>
      <c r="F42" s="9">
        <v>14.0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0.0</v>
      </c>
      <c r="N42" s="7">
        <v>0.0</v>
      </c>
      <c r="O42" s="7">
        <v>0.0</v>
      </c>
      <c r="P42" s="11">
        <v>0.0</v>
      </c>
      <c r="Q42" s="10">
        <v>4.0</v>
      </c>
      <c r="R42" s="7">
        <v>82.0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Josh Jacobs</v>
      </c>
      <c r="B43" s="7" t="str">
        <f>IFERROR(__xludf.DUMMYFUNCTION("INDEX(IFNA(REGEXEXTRACT(D43, ""([^ ]+)$"")))"),"GB")</f>
        <v>GB</v>
      </c>
      <c r="C43" s="7">
        <f>Pts_PA*G43+Pts_PC*H43+Pts_PY*I43+Pts_PTD*J43+Pts_PI*K43+Pts_P2*L43+Pts_RA*M43+Pts_RY*N43+Pts_RTD*O43+Pts_R2*P43+Pts_Res*Q43+Pts_ReY*R43+Pts_ReTD*S43+Pts_Re2*T43+Pts_FL*U43+Pts_FTD*V43</f>
        <v>17.7</v>
      </c>
      <c r="D43" s="7" t="s">
        <v>109</v>
      </c>
      <c r="E43" s="10" t="s">
        <v>25</v>
      </c>
      <c r="F43" s="9">
        <v>14.0</v>
      </c>
      <c r="G43" s="10">
        <v>0.0</v>
      </c>
      <c r="H43" s="7">
        <v>0.0</v>
      </c>
      <c r="I43" s="7">
        <v>0.0</v>
      </c>
      <c r="J43" s="7">
        <v>0.0</v>
      </c>
      <c r="K43" s="7">
        <v>0.0</v>
      </c>
      <c r="L43" s="11">
        <v>0.0</v>
      </c>
      <c r="M43" s="10">
        <v>12.0</v>
      </c>
      <c r="N43" s="7">
        <v>76.0</v>
      </c>
      <c r="O43" s="7">
        <v>0.0</v>
      </c>
      <c r="P43" s="11">
        <v>0.0</v>
      </c>
      <c r="Q43" s="10">
        <v>5.0</v>
      </c>
      <c r="R43" s="7">
        <v>16.0</v>
      </c>
      <c r="S43" s="7">
        <v>1.0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Justin Jefferson</v>
      </c>
      <c r="B44" s="7" t="str">
        <f>IFERROR(__xludf.DUMMYFUNCTION("INDEX(IFNA(REGEXEXTRACT(D44, ""([^ ]+)$"")))"),"MIN")</f>
        <v>MIN</v>
      </c>
      <c r="C44" s="7">
        <f>Pts_PA*G44+Pts_PC*H44+Pts_PY*I44+Pts_PTD*J44+Pts_PI*K44+Pts_P2*L44+Pts_RA*M44+Pts_RY*N44+Pts_RTD*O44+Pts_R2*P44+Pts_Res*Q44+Pts_ReY*R44+Pts_ReTD*S44+Pts_Re2*T44+Pts_FL*U44+Pts_FTD*V44</f>
        <v>17.9</v>
      </c>
      <c r="D44" s="7" t="s">
        <v>98</v>
      </c>
      <c r="E44" s="10" t="s">
        <v>422</v>
      </c>
      <c r="F44" s="9">
        <v>14.0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1.0</v>
      </c>
      <c r="N44" s="7">
        <v>3.0</v>
      </c>
      <c r="O44" s="7">
        <v>0.0</v>
      </c>
      <c r="P44" s="11">
        <v>0.0</v>
      </c>
      <c r="Q44" s="10">
        <v>7.0</v>
      </c>
      <c r="R44" s="7">
        <v>81.0</v>
      </c>
      <c r="S44" s="7">
        <v>1.0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Justin Herbert</v>
      </c>
      <c r="B45" s="7" t="str">
        <f>IFERROR(__xludf.DUMMYFUNCTION("INDEX(IFNA(REGEXEXTRACT(D45, ""([^ ]+)$"")))"),"LAC")</f>
        <v>LAC</v>
      </c>
      <c r="C45" s="7">
        <f>Pts_PA*G45+Pts_PC*H45+Pts_PY*I45+Pts_PTD*J45+Pts_PI*K45+Pts_P2*L45+Pts_RA*M45+Pts_RY*N45+Pts_RTD*O45+Pts_R2*P45+Pts_Res*Q45+Pts_ReY*R45+Pts_ReTD*S45+Pts_Re2*T45+Pts_FL*U45+Pts_FTD*V45</f>
        <v>14.76</v>
      </c>
      <c r="D45" s="7" t="s">
        <v>97</v>
      </c>
      <c r="E45" s="10" t="s">
        <v>359</v>
      </c>
      <c r="F45" s="9">
        <v>13.0</v>
      </c>
      <c r="G45" s="10">
        <v>39.0</v>
      </c>
      <c r="H45" s="7">
        <v>27.0</v>
      </c>
      <c r="I45" s="7">
        <v>349.0</v>
      </c>
      <c r="J45" s="7">
        <v>0.0</v>
      </c>
      <c r="K45" s="7">
        <v>0.0</v>
      </c>
      <c r="L45" s="11">
        <v>0.0</v>
      </c>
      <c r="M45" s="10">
        <v>2.0</v>
      </c>
      <c r="N45" s="7">
        <v>8.0</v>
      </c>
      <c r="O45" s="7">
        <v>0.0</v>
      </c>
      <c r="P45" s="11">
        <v>0.0</v>
      </c>
      <c r="Q45" s="10">
        <v>0.0</v>
      </c>
      <c r="R45" s="7">
        <v>0.0</v>
      </c>
      <c r="S45" s="7">
        <v>0.0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Mar'Keise Irving</v>
      </c>
      <c r="B46" s="7" t="str">
        <f>IFERROR(__xludf.DUMMYFUNCTION("INDEX(IFNA(REGEXEXTRACT(D46, ""([^ ]+)$"")))"),"TB")</f>
        <v>TB</v>
      </c>
      <c r="C46" s="7">
        <f>Pts_PA*G46+Pts_PC*H46+Pts_PY*I46+Pts_PTD*J46+Pts_PI*K46+Pts_P2*L46+Pts_RA*M46+Pts_RY*N46+Pts_RTD*O46+Pts_R2*P46+Pts_Res*Q46+Pts_ReY*R46+Pts_ReTD*S46+Pts_Re2*T46+Pts_FL*U46+Pts_FTD*V46</f>
        <v>15.2</v>
      </c>
      <c r="D46" s="7" t="s">
        <v>143</v>
      </c>
      <c r="E46" s="10" t="s">
        <v>61</v>
      </c>
      <c r="F46" s="9">
        <v>13.0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9.0</v>
      </c>
      <c r="N46" s="7">
        <v>23.0</v>
      </c>
      <c r="O46" s="7">
        <v>1.0</v>
      </c>
      <c r="P46" s="11">
        <v>0.0</v>
      </c>
      <c r="Q46" s="10">
        <v>3.0</v>
      </c>
      <c r="R46" s="7">
        <v>54.0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Bo Nix</v>
      </c>
      <c r="B47" s="7" t="str">
        <f>IFERROR(__xludf.DUMMYFUNCTION("INDEX(IFNA(REGEXEXTRACT(D47, ""([^ ]+)$"")))"),"DEN")</f>
        <v>DEN</v>
      </c>
      <c r="C47" s="7">
        <f>Pts_PA*G47+Pts_PC*H47+Pts_PY*I47+Pts_PTD*J47+Pts_PI*K47+Pts_P2*L47+Pts_RA*M47+Pts_RY*N47+Pts_RTD*O47+Pts_R2*P47+Pts_Res*Q47+Pts_ReY*R47+Pts_ReTD*S47+Pts_Re2*T47+Pts_FL*U47+Pts_FTD*V47</f>
        <v>14.06</v>
      </c>
      <c r="D47" s="7" t="s">
        <v>111</v>
      </c>
      <c r="E47" s="10" t="s">
        <v>129</v>
      </c>
      <c r="F47" s="9">
        <v>13.0</v>
      </c>
      <c r="G47" s="10">
        <v>26.0</v>
      </c>
      <c r="H47" s="7">
        <v>16.0</v>
      </c>
      <c r="I47" s="7">
        <v>164.0</v>
      </c>
      <c r="J47" s="7">
        <v>0.0</v>
      </c>
      <c r="K47" s="7">
        <v>0.0</v>
      </c>
      <c r="L47" s="11">
        <v>0.0</v>
      </c>
      <c r="M47" s="10">
        <v>10.0</v>
      </c>
      <c r="N47" s="7">
        <v>75.0</v>
      </c>
      <c r="O47" s="7">
        <v>0.0</v>
      </c>
      <c r="P47" s="11">
        <v>0.0</v>
      </c>
      <c r="Q47" s="10">
        <v>0.0</v>
      </c>
      <c r="R47" s="7">
        <v>0.0</v>
      </c>
      <c r="S47" s="7">
        <v>0.0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David Njoku</v>
      </c>
      <c r="B48" s="7" t="str">
        <f>IFERROR(__xludf.DUMMYFUNCTION("INDEX(IFNA(REGEXEXTRACT(D48, ""([^ ]+)$"")))"),"CLE")</f>
        <v>CLE</v>
      </c>
      <c r="C48" s="7">
        <f>Pts_PA*G48+Pts_PC*H48+Pts_PY*I48+Pts_PTD*J48+Pts_PI*K48+Pts_P2*L48+Pts_RA*M48+Pts_RY*N48+Pts_RTD*O48+Pts_R2*P48+Pts_Res*Q48+Pts_ReY*R48+Pts_ReTD*S48+Pts_Re2*T48+Pts_FL*U48+Pts_FTD*V48</f>
        <v>18.6</v>
      </c>
      <c r="D48" s="7" t="s">
        <v>178</v>
      </c>
      <c r="E48" s="10" t="s">
        <v>348</v>
      </c>
      <c r="F48" s="9">
        <v>13.0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0.0</v>
      </c>
      <c r="N48" s="7">
        <v>0.0</v>
      </c>
      <c r="O48" s="7">
        <v>0.0</v>
      </c>
      <c r="P48" s="11">
        <v>0.0</v>
      </c>
      <c r="Q48" s="10">
        <v>10.0</v>
      </c>
      <c r="R48" s="7">
        <v>76.0</v>
      </c>
      <c r="S48" s="7">
        <v>1.0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Brian Robinson</v>
      </c>
      <c r="B49" s="7" t="str">
        <f>IFERROR(__xludf.DUMMYFUNCTION("INDEX(IFNA(REGEXEXTRACT(D49, ""([^ ]+)$"")))"),"WAS")</f>
        <v>WAS</v>
      </c>
      <c r="C49" s="7">
        <f>Pts_PA*G49+Pts_PC*H49+Pts_PY*I49+Pts_PTD*J49+Pts_PI*K49+Pts_P2*L49+Pts_RA*M49+Pts_RY*N49+Pts_RTD*O49+Pts_R2*P49+Pts_Res*Q49+Pts_ReY*R49+Pts_ReTD*S49+Pts_Re2*T49+Pts_FL*U49+Pts_FTD*V49</f>
        <v>13.1</v>
      </c>
      <c r="D49" s="7" t="s">
        <v>78</v>
      </c>
      <c r="E49" s="10" t="s">
        <v>29</v>
      </c>
      <c r="F49" s="9">
        <v>13.0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12.0</v>
      </c>
      <c r="N49" s="7">
        <v>71.0</v>
      </c>
      <c r="O49" s="7">
        <v>1.0</v>
      </c>
      <c r="P49" s="11">
        <v>0.0</v>
      </c>
      <c r="Q49" s="10">
        <v>0.0</v>
      </c>
      <c r="R49" s="7">
        <v>0.0</v>
      </c>
      <c r="S49" s="7">
        <v>0.0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Ja'Marr Chase</v>
      </c>
      <c r="B50" s="7" t="str">
        <f>IFERROR(__xludf.DUMMYFUNCTION("INDEX(IFNA(REGEXEXTRACT(D50, ""([^ ]+)$"")))"),"CIN")</f>
        <v>CIN</v>
      </c>
      <c r="C50" s="7">
        <f>Pts_PA*G50+Pts_PC*H50+Pts_PY*I50+Pts_PTD*J50+Pts_PI*K50+Pts_P2*L50+Pts_RA*M50+Pts_RY*N50+Pts_RTD*O50+Pts_R2*P50+Pts_Res*Q50+Pts_ReY*R50+Pts_ReTD*S50+Pts_Re2*T50+Pts_FL*U50+Pts_FTD*V50</f>
        <v>15.1</v>
      </c>
      <c r="D50" s="7" t="s">
        <v>149</v>
      </c>
      <c r="E50" s="10" t="s">
        <v>85</v>
      </c>
      <c r="F50" s="9">
        <v>12.0</v>
      </c>
      <c r="G50" s="10">
        <v>0.0</v>
      </c>
      <c r="H50" s="7">
        <v>0.0</v>
      </c>
      <c r="I50" s="7">
        <v>0.0</v>
      </c>
      <c r="J50" s="7">
        <v>0.0</v>
      </c>
      <c r="K50" s="7">
        <v>0.0</v>
      </c>
      <c r="L50" s="11">
        <v>0.0</v>
      </c>
      <c r="M50" s="10">
        <v>1.0</v>
      </c>
      <c r="N50" s="7">
        <v>11.0</v>
      </c>
      <c r="O50" s="7">
        <v>0.0</v>
      </c>
      <c r="P50" s="11">
        <v>0.0</v>
      </c>
      <c r="Q50" s="10">
        <v>5.0</v>
      </c>
      <c r="R50" s="7">
        <v>55.0</v>
      </c>
      <c r="S50" s="7">
        <v>1.0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Keon Coleman</v>
      </c>
      <c r="B51" s="7" t="str">
        <f>IFERROR(__xludf.DUMMYFUNCTION("INDEX(IFNA(REGEXEXTRACT(D51, ""([^ ]+)$"")))"),"BUF")</f>
        <v>BUF</v>
      </c>
      <c r="C51" s="7">
        <f>Pts_PA*G51+Pts_PC*H51+Pts_PY*I51+Pts_PTD*J51+Pts_PI*K51+Pts_P2*L51+Pts_RA*M51+Pts_RY*N51+Pts_RTD*O51+Pts_R2*P51+Pts_Res*Q51+Pts_ReY*R51+Pts_ReTD*S51+Pts_Re2*T51+Pts_FL*U51+Pts_FTD*V51</f>
        <v>14.5</v>
      </c>
      <c r="D51" s="7" t="s">
        <v>163</v>
      </c>
      <c r="E51" s="10" t="s">
        <v>157</v>
      </c>
      <c r="F51" s="9">
        <v>12.0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0.0</v>
      </c>
      <c r="N51" s="7">
        <v>0.0</v>
      </c>
      <c r="O51" s="7">
        <v>0.0</v>
      </c>
      <c r="P51" s="11">
        <v>0.0</v>
      </c>
      <c r="Q51" s="10">
        <v>4.0</v>
      </c>
      <c r="R51" s="7">
        <v>125.0</v>
      </c>
      <c r="S51" s="7">
        <v>0.0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Amari Cooper</v>
      </c>
      <c r="B52" s="7" t="str">
        <f>IFERROR(__xludf.DUMMYFUNCTION("INDEX(IFNA(REGEXEXTRACT(D52, ""([^ ]+)$"")))"),"BUF")</f>
        <v>BUF</v>
      </c>
      <c r="C52" s="7">
        <f>Pts_PA*G52+Pts_PC*H52+Pts_PY*I52+Pts_PTD*J52+Pts_PI*K52+Pts_P2*L52+Pts_RA*M52+Pts_RY*N52+Pts_RTD*O52+Pts_R2*P52+Pts_Res*Q52+Pts_ReY*R52+Pts_ReTD*S52+Pts_Re2*T52+Pts_FL*U52+Pts_FTD*V52</f>
        <v>14.6</v>
      </c>
      <c r="D52" s="7" t="s">
        <v>234</v>
      </c>
      <c r="E52" s="10" t="s">
        <v>157</v>
      </c>
      <c r="F52" s="9">
        <v>12.0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0.0</v>
      </c>
      <c r="N52" s="7">
        <v>0.0</v>
      </c>
      <c r="O52" s="7">
        <v>0.0</v>
      </c>
      <c r="P52" s="11">
        <v>0.0</v>
      </c>
      <c r="Q52" s="10">
        <v>4.0</v>
      </c>
      <c r="R52" s="7">
        <v>66.0</v>
      </c>
      <c r="S52" s="7">
        <v>1.0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Drake London</v>
      </c>
      <c r="B53" s="7" t="str">
        <f>IFERROR(__xludf.DUMMYFUNCTION("INDEX(IFNA(REGEXEXTRACT(D53, ""([^ ]+)$"")))"),"ATL")</f>
        <v>ATL</v>
      </c>
      <c r="C53" s="7">
        <f>Pts_PA*G53+Pts_PC*H53+Pts_PY*I53+Pts_PTD*J53+Pts_PI*K53+Pts_P2*L53+Pts_RA*M53+Pts_RY*N53+Pts_RTD*O53+Pts_R2*P53+Pts_Res*Q53+Pts_ReY*R53+Pts_ReTD*S53+Pts_Re2*T53+Pts_FL*U53+Pts_FTD*V53</f>
        <v>15.3</v>
      </c>
      <c r="D53" s="7" t="s">
        <v>251</v>
      </c>
      <c r="E53" s="10" t="s">
        <v>353</v>
      </c>
      <c r="F53" s="9">
        <v>12.0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0.0</v>
      </c>
      <c r="N53" s="7">
        <v>0.0</v>
      </c>
      <c r="O53" s="7">
        <v>0.0</v>
      </c>
      <c r="P53" s="11">
        <v>0.0</v>
      </c>
      <c r="Q53" s="10">
        <v>6.0</v>
      </c>
      <c r="R53" s="7">
        <v>63.0</v>
      </c>
      <c r="S53" s="7">
        <v>1.0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Alexander Mattison</v>
      </c>
      <c r="B54" s="7" t="str">
        <f>IFERROR(__xludf.DUMMYFUNCTION("INDEX(IFNA(REGEXEXTRACT(D54, ""([^ ]+)$"")))"),"LV")</f>
        <v>LV</v>
      </c>
      <c r="C54" s="7">
        <f>Pts_PA*G54+Pts_PC*H54+Pts_PY*I54+Pts_PTD*J54+Pts_PI*K54+Pts_P2*L54+Pts_RA*M54+Pts_RY*N54+Pts_RTD*O54+Pts_R2*P54+Pts_Res*Q54+Pts_ReY*R54+Pts_ReTD*S54+Pts_Re2*T54+Pts_FL*U54+Pts_FTD*V54</f>
        <v>13.8</v>
      </c>
      <c r="D54" s="7" t="s">
        <v>99</v>
      </c>
      <c r="E54" s="10" t="s">
        <v>419</v>
      </c>
      <c r="F54" s="9">
        <v>12.0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23.0</v>
      </c>
      <c r="N54" s="7">
        <v>92.0</v>
      </c>
      <c r="O54" s="7">
        <v>0.0</v>
      </c>
      <c r="P54" s="11">
        <v>0.0</v>
      </c>
      <c r="Q54" s="10">
        <v>3.0</v>
      </c>
      <c r="R54" s="7">
        <v>31.0</v>
      </c>
      <c r="S54" s="7">
        <v>0.0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Mason Rudolph</v>
      </c>
      <c r="B55" s="7" t="str">
        <f>IFERROR(__xludf.DUMMYFUNCTION("INDEX(IFNA(REGEXEXTRACT(D55, ""([^ ]+)$"")))"),"TEN")</f>
        <v>TEN</v>
      </c>
      <c r="C55" s="7">
        <f>Pts_PA*G55+Pts_PC*H55+Pts_PY*I55+Pts_PTD*J55+Pts_PI*K55+Pts_P2*L55+Pts_RA*M55+Pts_RY*N55+Pts_RTD*O55+Pts_R2*P55+Pts_Res*Q55+Pts_ReY*R55+Pts_ReTD*S55+Pts_Re2*T55+Pts_FL*U55+Pts_FTD*V55</f>
        <v>9.9</v>
      </c>
      <c r="D55" s="7" t="s">
        <v>470</v>
      </c>
      <c r="E55" s="10" t="s">
        <v>65</v>
      </c>
      <c r="F55" s="9">
        <v>12.0</v>
      </c>
      <c r="G55" s="10">
        <v>40.0</v>
      </c>
      <c r="H55" s="7">
        <v>25.0</v>
      </c>
      <c r="I55" s="7">
        <v>215.0</v>
      </c>
      <c r="J55" s="7">
        <v>1.0</v>
      </c>
      <c r="K55" s="7">
        <v>1.0</v>
      </c>
      <c r="L55" s="11">
        <v>0.0</v>
      </c>
      <c r="M55" s="10">
        <v>5.0</v>
      </c>
      <c r="N55" s="7">
        <v>13.0</v>
      </c>
      <c r="O55" s="7">
        <v>0.0</v>
      </c>
      <c r="P55" s="11">
        <v>0.0</v>
      </c>
      <c r="Q55" s="10">
        <v>0.0</v>
      </c>
      <c r="R55" s="7">
        <v>0.0</v>
      </c>
      <c r="S55" s="7">
        <v>0.0</v>
      </c>
      <c r="T55" s="11">
        <v>0.0</v>
      </c>
      <c r="U55" s="10">
        <v>1.0</v>
      </c>
      <c r="V55" s="11">
        <v>0.0</v>
      </c>
    </row>
    <row r="56">
      <c r="A56" s="7" t="str">
        <f t="shared" si="1"/>
        <v>Tyler Goodson</v>
      </c>
      <c r="B56" s="7" t="str">
        <f>IFERROR(__xludf.DUMMYFUNCTION("INDEX(IFNA(REGEXEXTRACT(D56, ""([^ ]+)$"")))"),"IND")</f>
        <v>IND</v>
      </c>
      <c r="C56" s="7">
        <f>Pts_PA*G56+Pts_PC*H56+Pts_PY*I56+Pts_PTD*J56+Pts_PI*K56+Pts_P2*L56+Pts_RA*M56+Pts_RY*N56+Pts_RTD*O56+Pts_R2*P56+Pts_Res*Q56+Pts_ReY*R56+Pts_ReTD*S56+Pts_Re2*T56+Pts_FL*U56+Pts_FTD*V56</f>
        <v>11.1</v>
      </c>
      <c r="D56" s="7" t="s">
        <v>404</v>
      </c>
      <c r="E56" s="10" t="s">
        <v>421</v>
      </c>
      <c r="F56" s="9">
        <v>11.0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14.0</v>
      </c>
      <c r="N56" s="7">
        <v>51.0</v>
      </c>
      <c r="O56" s="7">
        <v>1.0</v>
      </c>
      <c r="P56" s="11">
        <v>0.0</v>
      </c>
      <c r="Q56" s="10">
        <v>0.0</v>
      </c>
      <c r="R56" s="7">
        <v>0.0</v>
      </c>
      <c r="S56" s="7">
        <v>0.0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Chuba Hubbard</v>
      </c>
      <c r="B57" s="7" t="str">
        <f>IFERROR(__xludf.DUMMYFUNCTION("INDEX(IFNA(REGEXEXTRACT(D57, ""([^ ]+)$"")))"),"CAR")</f>
        <v>CAR</v>
      </c>
      <c r="C57" s="7">
        <f>Pts_PA*G57+Pts_PC*H57+Pts_PY*I57+Pts_PTD*J57+Pts_PI*K57+Pts_P2*L57+Pts_RA*M57+Pts_RY*N57+Pts_RTD*O57+Pts_R2*P57+Pts_Res*Q57+Pts_ReY*R57+Pts_ReTD*S57+Pts_Re2*T57+Pts_FL*U57+Pts_FTD*V57</f>
        <v>11.2</v>
      </c>
      <c r="D57" s="7" t="s">
        <v>247</v>
      </c>
      <c r="E57" s="10" t="s">
        <v>341</v>
      </c>
      <c r="F57" s="9">
        <v>11.0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17.0</v>
      </c>
      <c r="N57" s="7">
        <v>52.0</v>
      </c>
      <c r="O57" s="7">
        <v>1.0</v>
      </c>
      <c r="P57" s="11">
        <v>0.0</v>
      </c>
      <c r="Q57" s="10">
        <v>0.0</v>
      </c>
      <c r="R57" s="7">
        <v>0.0</v>
      </c>
      <c r="S57" s="7">
        <v>0.0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Tyler Huntley</v>
      </c>
      <c r="B58" s="7" t="str">
        <f>IFERROR(__xludf.DUMMYFUNCTION("INDEX(IFNA(REGEXEXTRACT(D58, ""([^ ]+)$"")))"),"MIA")</f>
        <v>MIA</v>
      </c>
      <c r="C58" s="7">
        <f>Pts_PA*G58+Pts_PC*H58+Pts_PY*I58+Pts_PTD*J58+Pts_PI*K58+Pts_P2*L58+Pts_RA*M58+Pts_RY*N58+Pts_RTD*O58+Pts_R2*P58+Pts_Res*Q58+Pts_ReY*R58+Pts_ReTD*S58+Pts_Re2*T58+Pts_FL*U58+Pts_FTD*V58</f>
        <v>9.48</v>
      </c>
      <c r="D58" s="7" t="s">
        <v>465</v>
      </c>
      <c r="E58" s="10" t="s">
        <v>35</v>
      </c>
      <c r="F58" s="9">
        <v>11.0</v>
      </c>
      <c r="G58" s="10">
        <v>13.0</v>
      </c>
      <c r="H58" s="7">
        <v>7.0</v>
      </c>
      <c r="I58" s="7">
        <v>87.0</v>
      </c>
      <c r="J58" s="7">
        <v>1.0</v>
      </c>
      <c r="K58" s="7">
        <v>0.0</v>
      </c>
      <c r="L58" s="11">
        <v>0.0</v>
      </c>
      <c r="M58" s="10">
        <v>5.0</v>
      </c>
      <c r="N58" s="7">
        <v>20.0</v>
      </c>
      <c r="O58" s="7">
        <v>0.0</v>
      </c>
      <c r="P58" s="11">
        <v>0.0</v>
      </c>
      <c r="Q58" s="10">
        <v>0.0</v>
      </c>
      <c r="R58" s="7">
        <v>0.0</v>
      </c>
      <c r="S58" s="7">
        <v>0.0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Patrick Mahomes</v>
      </c>
      <c r="B59" s="7" t="str">
        <f>IFERROR(__xludf.DUMMYFUNCTION("INDEX(IFNA(REGEXEXTRACT(D59, ""([^ ]+)$"")))"),"KC")</f>
        <v>KC</v>
      </c>
      <c r="C59" s="7">
        <f>Pts_PA*G59+Pts_PC*H59+Pts_PY*I59+Pts_PTD*J59+Pts_PI*K59+Pts_P2*L59+Pts_RA*M59+Pts_RY*N59+Pts_RTD*O59+Pts_R2*P59+Pts_Res*Q59+Pts_ReY*R59+Pts_ReTD*S59+Pts_Re2*T59+Pts_FL*U59+Pts_FTD*V59</f>
        <v>12.06</v>
      </c>
      <c r="D59" s="7" t="s">
        <v>73</v>
      </c>
      <c r="E59" s="10" t="s">
        <v>39</v>
      </c>
      <c r="F59" s="9">
        <v>11.0</v>
      </c>
      <c r="G59" s="10">
        <v>27.0</v>
      </c>
      <c r="H59" s="7">
        <v>16.0</v>
      </c>
      <c r="I59" s="7">
        <v>154.0</v>
      </c>
      <c r="J59" s="7">
        <v>0.0</v>
      </c>
      <c r="K59" s="7">
        <v>2.0</v>
      </c>
      <c r="L59" s="11">
        <v>0.0</v>
      </c>
      <c r="M59" s="10">
        <v>5.0</v>
      </c>
      <c r="N59" s="7">
        <v>39.0</v>
      </c>
      <c r="O59" s="7">
        <v>1.0</v>
      </c>
      <c r="P59" s="11">
        <v>0.0</v>
      </c>
      <c r="Q59" s="10">
        <v>0.0</v>
      </c>
      <c r="R59" s="7">
        <v>0.0</v>
      </c>
      <c r="S59" s="7">
        <v>0.0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Cedrick Wilson</v>
      </c>
      <c r="B60" s="7" t="str">
        <f>IFERROR(__xludf.DUMMYFUNCTION("INDEX(IFNA(REGEXEXTRACT(D60, ""([^ ]+)$"")))"),"NO")</f>
        <v>NO</v>
      </c>
      <c r="C60" s="7">
        <f>Pts_PA*G60+Pts_PC*H60+Pts_PY*I60+Pts_PTD*J60+Pts_PI*K60+Pts_P2*L60+Pts_RA*M60+Pts_RY*N60+Pts_RTD*O60+Pts_R2*P60+Pts_Res*Q60+Pts_ReY*R60+Pts_ReTD*S60+Pts_Re2*T60+Pts_FL*U60+Pts_FTD*V60</f>
        <v>14.7</v>
      </c>
      <c r="D60" s="7" t="s">
        <v>337</v>
      </c>
      <c r="E60" s="10" t="s">
        <v>49</v>
      </c>
      <c r="F60" s="9">
        <v>11.0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0.0</v>
      </c>
      <c r="N60" s="7">
        <v>0.0</v>
      </c>
      <c r="O60" s="7">
        <v>0.0</v>
      </c>
      <c r="P60" s="11">
        <v>0.0</v>
      </c>
      <c r="Q60" s="10">
        <v>6.0</v>
      </c>
      <c r="R60" s="7">
        <v>57.0</v>
      </c>
      <c r="S60" s="7">
        <v>1.0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Kirk Cousins</v>
      </c>
      <c r="B61" s="7" t="str">
        <f>IFERROR(__xludf.DUMMYFUNCTION("INDEX(IFNA(REGEXEXTRACT(D61, ""([^ ]+)$"")))"),"ATL")</f>
        <v>ATL</v>
      </c>
      <c r="C61" s="7">
        <f>Pts_PA*G61+Pts_PC*H61+Pts_PY*I61+Pts_PTD*J61+Pts_PI*K61+Pts_P2*L61+Pts_RA*M61+Pts_RY*N61+Pts_RTD*O61+Pts_R2*P61+Pts_Res*Q61+Pts_ReY*R61+Pts_ReTD*S61+Pts_Re2*T61+Pts_FL*U61+Pts_FTD*V61</f>
        <v>7.18</v>
      </c>
      <c r="D61" s="7" t="s">
        <v>130</v>
      </c>
      <c r="E61" s="10" t="s">
        <v>353</v>
      </c>
      <c r="F61" s="9">
        <v>10.0</v>
      </c>
      <c r="G61" s="10">
        <v>35.0</v>
      </c>
      <c r="H61" s="7">
        <v>24.0</v>
      </c>
      <c r="I61" s="7">
        <v>232.0</v>
      </c>
      <c r="J61" s="7">
        <v>1.0</v>
      </c>
      <c r="K61" s="7">
        <v>2.0</v>
      </c>
      <c r="L61" s="11">
        <v>0.0</v>
      </c>
      <c r="M61" s="10">
        <v>1.0</v>
      </c>
      <c r="N61" s="7">
        <v>-1.0</v>
      </c>
      <c r="O61" s="7">
        <v>0.0</v>
      </c>
      <c r="P61" s="11">
        <v>0.0</v>
      </c>
      <c r="Q61" s="10">
        <v>0.0</v>
      </c>
      <c r="R61" s="7">
        <v>0.0</v>
      </c>
      <c r="S61" s="7">
        <v>0.0</v>
      </c>
      <c r="T61" s="11">
        <v>0.0</v>
      </c>
      <c r="U61" s="10">
        <v>1.0</v>
      </c>
      <c r="V61" s="11">
        <v>0.0</v>
      </c>
    </row>
    <row r="62">
      <c r="A62" s="7" t="str">
        <f t="shared" si="1"/>
        <v>Re'Mahn Davis</v>
      </c>
      <c r="B62" s="7" t="str">
        <f>IFERROR(__xludf.DUMMYFUNCTION("INDEX(IFNA(REGEXEXTRACT(D62, ""([^ ]+)$"")))"),"BUF")</f>
        <v>BUF</v>
      </c>
      <c r="C62" s="7">
        <f>Pts_PA*G62+Pts_PC*H62+Pts_PY*I62+Pts_PTD*J62+Pts_PI*K62+Pts_P2*L62+Pts_RA*M62+Pts_RY*N62+Pts_RTD*O62+Pts_R2*P62+Pts_Res*Q62+Pts_ReY*R62+Pts_ReTD*S62+Pts_Re2*T62+Pts_FL*U62+Pts_FTD*V62</f>
        <v>11.2</v>
      </c>
      <c r="D62" s="7" t="s">
        <v>211</v>
      </c>
      <c r="E62" s="10" t="s">
        <v>157</v>
      </c>
      <c r="F62" s="9">
        <v>10.0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5.0</v>
      </c>
      <c r="N62" s="7">
        <v>41.0</v>
      </c>
      <c r="O62" s="7">
        <v>1.0</v>
      </c>
      <c r="P62" s="11">
        <v>0.0</v>
      </c>
      <c r="Q62" s="10">
        <v>1.0</v>
      </c>
      <c r="R62" s="7">
        <v>6.0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Zach Ertz</v>
      </c>
      <c r="B63" s="7" t="str">
        <f>IFERROR(__xludf.DUMMYFUNCTION("INDEX(IFNA(REGEXEXTRACT(D63, ""([^ ]+)$"")))"),"WAS")</f>
        <v>WAS</v>
      </c>
      <c r="C63" s="7">
        <f>Pts_PA*G63+Pts_PC*H63+Pts_PY*I63+Pts_PTD*J63+Pts_PI*K63+Pts_P2*L63+Pts_RA*M63+Pts_RY*N63+Pts_RTD*O63+Pts_R2*P63+Pts_Res*Q63+Pts_ReY*R63+Pts_ReTD*S63+Pts_Re2*T63+Pts_FL*U63+Pts_FTD*V63</f>
        <v>12</v>
      </c>
      <c r="D63" s="7" t="s">
        <v>215</v>
      </c>
      <c r="E63" s="10" t="s">
        <v>29</v>
      </c>
      <c r="F63" s="9">
        <v>10.0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0.0</v>
      </c>
      <c r="N63" s="7">
        <v>0.0</v>
      </c>
      <c r="O63" s="7">
        <v>0.0</v>
      </c>
      <c r="P63" s="11">
        <v>0.0</v>
      </c>
      <c r="Q63" s="10">
        <v>4.0</v>
      </c>
      <c r="R63" s="7">
        <v>40.0</v>
      </c>
      <c r="S63" s="7">
        <v>1.0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Mecole Hardman</v>
      </c>
      <c r="B64" s="7" t="str">
        <f>IFERROR(__xludf.DUMMYFUNCTION("INDEX(IFNA(REGEXEXTRACT(D64, ""([^ ]+)$"")))"),"KC")</f>
        <v>KC</v>
      </c>
      <c r="C64" s="7">
        <f>Pts_PA*G64+Pts_PC*H64+Pts_PY*I64+Pts_PTD*J64+Pts_PI*K64+Pts_P2*L64+Pts_RA*M64+Pts_RY*N64+Pts_RTD*O64+Pts_R2*P64+Pts_Res*Q64+Pts_ReY*R64+Pts_ReTD*S64+Pts_Re2*T64+Pts_FL*U64+Pts_FTD*V64</f>
        <v>12</v>
      </c>
      <c r="D64" s="7" t="s">
        <v>485</v>
      </c>
      <c r="E64" s="10" t="s">
        <v>39</v>
      </c>
      <c r="F64" s="9">
        <v>10.0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2.0</v>
      </c>
      <c r="N64" s="7">
        <v>38.0</v>
      </c>
      <c r="O64" s="7">
        <v>1.0</v>
      </c>
      <c r="P64" s="11">
        <v>0.0</v>
      </c>
      <c r="Q64" s="10">
        <v>1.0</v>
      </c>
      <c r="R64" s="7">
        <v>17.0</v>
      </c>
      <c r="S64" s="7">
        <v>0.0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JaMycal Hasty</v>
      </c>
      <c r="B65" s="7" t="str">
        <f>IFERROR(__xludf.DUMMYFUNCTION("INDEX(IFNA(REGEXEXTRACT(D65, ""([^ ]+)$"")))"),"NE")</f>
        <v>NE</v>
      </c>
      <c r="C65" s="7">
        <f>Pts_PA*G65+Pts_PC*H65+Pts_PY*I65+Pts_PTD*J65+Pts_PI*K65+Pts_P2*L65+Pts_RA*M65+Pts_RY*N65+Pts_RTD*O65+Pts_R2*P65+Pts_Res*Q65+Pts_ReY*R65+Pts_ReTD*S65+Pts_Re2*T65+Pts_FL*U65+Pts_FTD*V65</f>
        <v>13.2</v>
      </c>
      <c r="D65" s="7" t="s">
        <v>407</v>
      </c>
      <c r="E65" s="10" t="s">
        <v>351</v>
      </c>
      <c r="F65" s="9">
        <v>10.0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2.0</v>
      </c>
      <c r="N65" s="7">
        <v>-2.0</v>
      </c>
      <c r="O65" s="7">
        <v>0.0</v>
      </c>
      <c r="P65" s="11">
        <v>0.0</v>
      </c>
      <c r="Q65" s="10">
        <v>5.0</v>
      </c>
      <c r="R65" s="7">
        <v>49.0</v>
      </c>
      <c r="S65" s="7">
        <v>1.0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Justice Hill</v>
      </c>
      <c r="B66" s="7" t="str">
        <f>IFERROR(__xludf.DUMMYFUNCTION("INDEX(IFNA(REGEXEXTRACT(D66, ""([^ ]+)$"")))"),"BAL")</f>
        <v>BAL</v>
      </c>
      <c r="C66" s="7">
        <f>Pts_PA*G66+Pts_PC*H66+Pts_PY*I66+Pts_PTD*J66+Pts_PI*K66+Pts_P2*L66+Pts_RA*M66+Pts_RY*N66+Pts_RTD*O66+Pts_R2*P66+Pts_Res*Q66+Pts_ReY*R66+Pts_ReTD*S66+Pts_Re2*T66+Pts_FL*U66+Pts_FTD*V66</f>
        <v>12.3</v>
      </c>
      <c r="D66" s="7" t="s">
        <v>166</v>
      </c>
      <c r="E66" s="10" t="s">
        <v>31</v>
      </c>
      <c r="F66" s="9">
        <v>10.0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5.0</v>
      </c>
      <c r="N66" s="7">
        <v>4.0</v>
      </c>
      <c r="O66" s="7">
        <v>0.0</v>
      </c>
      <c r="P66" s="11">
        <v>0.0</v>
      </c>
      <c r="Q66" s="10">
        <v>3.0</v>
      </c>
      <c r="R66" s="7">
        <v>44.0</v>
      </c>
      <c r="S66" s="7">
        <v>1.0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Cade Otton</v>
      </c>
      <c r="B67" s="7" t="str">
        <f>IFERROR(__xludf.DUMMYFUNCTION("INDEX(IFNA(REGEXEXTRACT(D67, ""([^ ]+)$"")))"),"TB")</f>
        <v>TB</v>
      </c>
      <c r="C67" s="7">
        <f>Pts_PA*G67+Pts_PC*H67+Pts_PY*I67+Pts_PTD*J67+Pts_PI*K67+Pts_P2*L67+Pts_RA*M67+Pts_RY*N67+Pts_RTD*O67+Pts_R2*P67+Pts_Res*Q67+Pts_ReY*R67+Pts_ReTD*S67+Pts_Re2*T67+Pts_FL*U67+Pts_FTD*V67</f>
        <v>14</v>
      </c>
      <c r="D67" s="7" t="s">
        <v>317</v>
      </c>
      <c r="E67" s="10" t="s">
        <v>61</v>
      </c>
      <c r="F67" s="9">
        <v>10.0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8.0</v>
      </c>
      <c r="R67" s="7">
        <v>100.0</v>
      </c>
      <c r="S67" s="7">
        <v>0.0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Cedric Tillman</v>
      </c>
      <c r="B68" s="7" t="str">
        <f>IFERROR(__xludf.DUMMYFUNCTION("INDEX(IFNA(REGEXEXTRACT(D68, ""([^ ]+)$"")))"),"CLE")</f>
        <v>CLE</v>
      </c>
      <c r="C68" s="7">
        <f>Pts_PA*G68+Pts_PC*H68+Pts_PY*I68+Pts_PTD*J68+Pts_PI*K68+Pts_P2*L68+Pts_RA*M68+Pts_RY*N68+Pts_RTD*O68+Pts_R2*P68+Pts_Res*Q68+Pts_ReY*R68+Pts_ReTD*S68+Pts_Re2*T68+Pts_FL*U68+Pts_FTD*V68</f>
        <v>14.1</v>
      </c>
      <c r="D68" s="7" t="s">
        <v>325</v>
      </c>
      <c r="E68" s="10" t="s">
        <v>348</v>
      </c>
      <c r="F68" s="9">
        <v>10.0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0.0</v>
      </c>
      <c r="N68" s="7">
        <v>0.0</v>
      </c>
      <c r="O68" s="7">
        <v>0.0</v>
      </c>
      <c r="P68" s="11">
        <v>0.0</v>
      </c>
      <c r="Q68" s="10">
        <v>8.0</v>
      </c>
      <c r="R68" s="7">
        <v>81.0</v>
      </c>
      <c r="S68" s="7">
        <v>0.0</v>
      </c>
      <c r="T68" s="11">
        <v>1.0</v>
      </c>
      <c r="U68" s="10">
        <v>0.0</v>
      </c>
      <c r="V68" s="11">
        <v>0.0</v>
      </c>
    </row>
    <row r="69">
      <c r="A69" s="7" t="str">
        <f t="shared" si="1"/>
        <v>Dontayvion Wicks</v>
      </c>
      <c r="B69" s="7" t="str">
        <f>IFERROR(__xludf.DUMMYFUNCTION("INDEX(IFNA(REGEXEXTRACT(D69, ""([^ ]+)$"")))"),"GB")</f>
        <v>GB</v>
      </c>
      <c r="C69" s="7">
        <f>Pts_PA*G69+Pts_PC*H69+Pts_PY*I69+Pts_PTD*J69+Pts_PI*K69+Pts_P2*L69+Pts_RA*M69+Pts_RY*N69+Pts_RTD*O69+Pts_R2*P69+Pts_Res*Q69+Pts_ReY*R69+Pts_ReTD*S69+Pts_Re2*T69+Pts_FL*U69+Pts_FTD*V69</f>
        <v>12.3</v>
      </c>
      <c r="D69" s="7" t="s">
        <v>360</v>
      </c>
      <c r="E69" s="10" t="s">
        <v>25</v>
      </c>
      <c r="F69" s="9">
        <v>10.0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0.0</v>
      </c>
      <c r="N69" s="7">
        <v>0.0</v>
      </c>
      <c r="O69" s="7">
        <v>0.0</v>
      </c>
      <c r="P69" s="11">
        <v>0.0</v>
      </c>
      <c r="Q69" s="10">
        <v>3.0</v>
      </c>
      <c r="R69" s="7">
        <v>48.0</v>
      </c>
      <c r="S69" s="7">
        <v>1.0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Jameis Winston</v>
      </c>
      <c r="B70" s="7" t="str">
        <f>IFERROR(__xludf.DUMMYFUNCTION("INDEX(IFNA(REGEXEXTRACT(D70, ""([^ ]+)$"")))"),"CLE")</f>
        <v>CLE</v>
      </c>
      <c r="C70" s="7">
        <f>Pts_PA*G70+Pts_PC*H70+Pts_PY*I70+Pts_PTD*J70+Pts_PI*K70+Pts_P2*L70+Pts_RA*M70+Pts_RY*N70+Pts_RTD*O70+Pts_R2*P70+Pts_Res*Q70+Pts_ReY*R70+Pts_ReTD*S70+Pts_Re2*T70+Pts_FL*U70+Pts_FTD*V70</f>
        <v>8.68</v>
      </c>
      <c r="D70" s="7" t="s">
        <v>416</v>
      </c>
      <c r="E70" s="10" t="s">
        <v>348</v>
      </c>
      <c r="F70" s="9">
        <v>10.0</v>
      </c>
      <c r="G70" s="10">
        <v>11.0</v>
      </c>
      <c r="H70" s="7">
        <v>5.0</v>
      </c>
      <c r="I70" s="7">
        <v>67.0</v>
      </c>
      <c r="J70" s="7">
        <v>1.0</v>
      </c>
      <c r="K70" s="7">
        <v>0.0</v>
      </c>
      <c r="L70" s="11">
        <v>1.0</v>
      </c>
      <c r="M70" s="10">
        <v>0.0</v>
      </c>
      <c r="N70" s="7">
        <v>0.0</v>
      </c>
      <c r="O70" s="7">
        <v>0.0</v>
      </c>
      <c r="P70" s="11">
        <v>0.0</v>
      </c>
      <c r="Q70" s="10">
        <v>0.0</v>
      </c>
      <c r="R70" s="7">
        <v>0.0</v>
      </c>
      <c r="S70" s="7">
        <v>0.0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Brock Bowers</v>
      </c>
      <c r="B71" s="7" t="str">
        <f>IFERROR(__xludf.DUMMYFUNCTION("INDEX(IFNA(REGEXEXTRACT(D71, ""([^ ]+)$"")))"),"LV")</f>
        <v>LV</v>
      </c>
      <c r="C71" s="7">
        <f>Pts_PA*G71+Pts_PC*H71+Pts_PY*I71+Pts_PTD*J71+Pts_PI*K71+Pts_P2*L71+Pts_RA*M71+Pts_RY*N71+Pts_RTD*O71+Pts_R2*P71+Pts_Res*Q71+Pts_ReY*R71+Pts_ReTD*S71+Pts_Re2*T71+Pts_FL*U71+Pts_FTD*V71</f>
        <v>14.3</v>
      </c>
      <c r="D71" s="7" t="s">
        <v>162</v>
      </c>
      <c r="E71" s="10" t="s">
        <v>419</v>
      </c>
      <c r="F71" s="9">
        <v>9.0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0.0</v>
      </c>
      <c r="N71" s="7">
        <v>0.0</v>
      </c>
      <c r="O71" s="7">
        <v>0.0</v>
      </c>
      <c r="P71" s="11">
        <v>0.0</v>
      </c>
      <c r="Q71" s="10">
        <v>10.0</v>
      </c>
      <c r="R71" s="7">
        <v>93.0</v>
      </c>
      <c r="S71" s="7">
        <v>0.0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Nick Chubb</v>
      </c>
      <c r="B72" s="7" t="str">
        <f>IFERROR(__xludf.DUMMYFUNCTION("INDEX(IFNA(REGEXEXTRACT(D72, ""([^ ]+)$"")))"),"CLE")</f>
        <v>CLE</v>
      </c>
      <c r="C72" s="7">
        <f>Pts_PA*G72+Pts_PC*H72+Pts_PY*I72+Pts_PTD*J72+Pts_PI*K72+Pts_P2*L72+Pts_RA*M72+Pts_RY*N72+Pts_RTD*O72+Pts_R2*P72+Pts_Res*Q72+Pts_ReY*R72+Pts_ReTD*S72+Pts_Re2*T72+Pts_FL*U72+Pts_FTD*V72</f>
        <v>9.7</v>
      </c>
      <c r="D72" s="7" t="s">
        <v>522</v>
      </c>
      <c r="E72" s="10" t="s">
        <v>348</v>
      </c>
      <c r="F72" s="9">
        <v>9.0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11.0</v>
      </c>
      <c r="N72" s="7">
        <v>22.0</v>
      </c>
      <c r="O72" s="7">
        <v>1.0</v>
      </c>
      <c r="P72" s="11">
        <v>0.0</v>
      </c>
      <c r="Q72" s="10">
        <v>1.0</v>
      </c>
      <c r="R72" s="7">
        <v>10.0</v>
      </c>
      <c r="S72" s="7">
        <v>0.0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James Cook</v>
      </c>
      <c r="B73" s="7" t="str">
        <f>IFERROR(__xludf.DUMMYFUNCTION("INDEX(IFNA(REGEXEXTRACT(D73, ""([^ ]+)$"")))"),"BUF")</f>
        <v>BUF</v>
      </c>
      <c r="C73" s="7">
        <f>Pts_PA*G73+Pts_PC*H73+Pts_PY*I73+Pts_PTD*J73+Pts_PI*K73+Pts_P2*L73+Pts_RA*M73+Pts_RY*N73+Pts_RTD*O73+Pts_R2*P73+Pts_Res*Q73+Pts_ReY*R73+Pts_ReTD*S73+Pts_Re2*T73+Pts_FL*U73+Pts_FTD*V73</f>
        <v>9.2</v>
      </c>
      <c r="D73" s="7" t="s">
        <v>104</v>
      </c>
      <c r="E73" s="10" t="s">
        <v>157</v>
      </c>
      <c r="F73" s="9">
        <v>9.0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12.0</v>
      </c>
      <c r="N73" s="7">
        <v>32.0</v>
      </c>
      <c r="O73" s="7">
        <v>1.0</v>
      </c>
      <c r="P73" s="11">
        <v>0.0</v>
      </c>
      <c r="Q73" s="10">
        <v>0.0</v>
      </c>
      <c r="R73" s="7">
        <v>0.0</v>
      </c>
      <c r="S73" s="7">
        <v>0.0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Romeo Doubs</v>
      </c>
      <c r="B74" s="7" t="str">
        <f>IFERROR(__xludf.DUMMYFUNCTION("INDEX(IFNA(REGEXEXTRACT(D74, ""([^ ]+)$"")))"),"GB")</f>
        <v>GB</v>
      </c>
      <c r="C74" s="7">
        <f>Pts_PA*G74+Pts_PC*H74+Pts_PY*I74+Pts_PTD*J74+Pts_PI*K74+Pts_P2*L74+Pts_RA*M74+Pts_RY*N74+Pts_RTD*O74+Pts_R2*P74+Pts_Res*Q74+Pts_ReY*R74+Pts_ReTD*S74+Pts_Re2*T74+Pts_FL*U74+Pts_FTD*V74</f>
        <v>13.4</v>
      </c>
      <c r="D74" s="7" t="s">
        <v>165</v>
      </c>
      <c r="E74" s="10" t="s">
        <v>25</v>
      </c>
      <c r="F74" s="9">
        <v>9.0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0.0</v>
      </c>
      <c r="N74" s="7">
        <v>0.0</v>
      </c>
      <c r="O74" s="7">
        <v>0.0</v>
      </c>
      <c r="P74" s="11">
        <v>0.0</v>
      </c>
      <c r="Q74" s="10">
        <v>8.0</v>
      </c>
      <c r="R74" s="7">
        <v>94.0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Hunter Henry</v>
      </c>
      <c r="B75" s="7" t="str">
        <f>IFERROR(__xludf.DUMMYFUNCTION("INDEX(IFNA(REGEXEXTRACT(D75, ""([^ ]+)$"")))"),"NE")</f>
        <v>NE</v>
      </c>
      <c r="C75" s="7">
        <f>Pts_PA*G75+Pts_PC*H75+Pts_PY*I75+Pts_PTD*J75+Pts_PI*K75+Pts_P2*L75+Pts_RA*M75+Pts_RY*N75+Pts_RTD*O75+Pts_R2*P75+Pts_Res*Q75+Pts_ReY*R75+Pts_ReTD*S75+Pts_Re2*T75+Pts_FL*U75+Pts_FTD*V75</f>
        <v>13.2</v>
      </c>
      <c r="D75" s="7" t="s">
        <v>244</v>
      </c>
      <c r="E75" s="10" t="s">
        <v>351</v>
      </c>
      <c r="F75" s="9">
        <v>9.0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8.0</v>
      </c>
      <c r="R75" s="7">
        <v>92.0</v>
      </c>
      <c r="S75" s="7">
        <v>0.0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George Kittle</v>
      </c>
      <c r="B76" s="7" t="str">
        <f>IFERROR(__xludf.DUMMYFUNCTION("INDEX(IFNA(REGEXEXTRACT(D76, ""([^ ]+)$"")))"),"SF")</f>
        <v>SF</v>
      </c>
      <c r="C76" s="7">
        <f>Pts_PA*G76+Pts_PC*H76+Pts_PY*I76+Pts_PTD*J76+Pts_PI*K76+Pts_P2*L76+Pts_RA*M76+Pts_RY*N76+Pts_RTD*O76+Pts_R2*P76+Pts_Res*Q76+Pts_ReY*R76+Pts_ReTD*S76+Pts_Re2*T76+Pts_FL*U76+Pts_FTD*V76</f>
        <v>12.2</v>
      </c>
      <c r="D76" s="7" t="s">
        <v>175</v>
      </c>
      <c r="E76" s="10" t="s">
        <v>424</v>
      </c>
      <c r="F76" s="9">
        <v>9.0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0.0</v>
      </c>
      <c r="N76" s="7">
        <v>0.0</v>
      </c>
      <c r="O76" s="7">
        <v>0.0</v>
      </c>
      <c r="P76" s="11">
        <v>0.0</v>
      </c>
      <c r="Q76" s="10">
        <v>6.0</v>
      </c>
      <c r="R76" s="7">
        <v>92.0</v>
      </c>
      <c r="S76" s="7">
        <v>0.0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Tucker Kraft</v>
      </c>
      <c r="B77" s="7" t="str">
        <f>IFERROR(__xludf.DUMMYFUNCTION("INDEX(IFNA(REGEXEXTRACT(D77, ""([^ ]+)$"")))"),"GB")</f>
        <v>GB</v>
      </c>
      <c r="C77" s="7">
        <f>Pts_PA*G77+Pts_PC*H77+Pts_PY*I77+Pts_PTD*J77+Pts_PI*K77+Pts_P2*L77+Pts_RA*M77+Pts_RY*N77+Pts_RTD*O77+Pts_R2*P77+Pts_Res*Q77+Pts_ReY*R77+Pts_ReTD*S77+Pts_Re2*T77+Pts_FL*U77+Pts_FTD*V77</f>
        <v>10.8</v>
      </c>
      <c r="D77" s="7" t="s">
        <v>195</v>
      </c>
      <c r="E77" s="10" t="s">
        <v>25</v>
      </c>
      <c r="F77" s="9">
        <v>9.0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0.0</v>
      </c>
      <c r="N77" s="7">
        <v>0.0</v>
      </c>
      <c r="O77" s="7">
        <v>0.0</v>
      </c>
      <c r="P77" s="11">
        <v>0.0</v>
      </c>
      <c r="Q77" s="10">
        <v>3.0</v>
      </c>
      <c r="R77" s="7">
        <v>33.0</v>
      </c>
      <c r="S77" s="7">
        <v>1.0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Terry McLaurin</v>
      </c>
      <c r="B78" s="7" t="str">
        <f>IFERROR(__xludf.DUMMYFUNCTION("INDEX(IFNA(REGEXEXTRACT(D78, ""([^ ]+)$"")))"),"WAS")</f>
        <v>WAS</v>
      </c>
      <c r="C78" s="7">
        <f>Pts_PA*G78+Pts_PC*H78+Pts_PY*I78+Pts_PTD*J78+Pts_PI*K78+Pts_P2*L78+Pts_RA*M78+Pts_RY*N78+Pts_RTD*O78+Pts_R2*P78+Pts_Res*Q78+Pts_ReY*R78+Pts_ReTD*S78+Pts_Re2*T78+Pts_FL*U78+Pts_FTD*V78</f>
        <v>12.8</v>
      </c>
      <c r="D78" s="7" t="s">
        <v>255</v>
      </c>
      <c r="E78" s="10" t="s">
        <v>29</v>
      </c>
      <c r="F78" s="9">
        <v>9.0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0.0</v>
      </c>
      <c r="N78" s="7">
        <v>0.0</v>
      </c>
      <c r="O78" s="7">
        <v>0.0</v>
      </c>
      <c r="P78" s="11">
        <v>0.0</v>
      </c>
      <c r="Q78" s="10">
        <v>6.0</v>
      </c>
      <c r="R78" s="7">
        <v>98.0</v>
      </c>
      <c r="S78" s="7">
        <v>0.0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Kalif Raymond</v>
      </c>
      <c r="B79" s="7" t="str">
        <f>IFERROR(__xludf.DUMMYFUNCTION("INDEX(IFNA(REGEXEXTRACT(D79, ""([^ ]+)$"")))"),"DET")</f>
        <v>DET</v>
      </c>
      <c r="C79" s="7">
        <f>Pts_PA*G79+Pts_PC*H79+Pts_PY*I79+Pts_PTD*J79+Pts_PI*K79+Pts_P2*L79+Pts_RA*M79+Pts_RY*N79+Pts_RTD*O79+Pts_R2*P79+Pts_Res*Q79+Pts_ReY*R79+Pts_ReTD*S79+Pts_Re2*T79+Pts_FL*U79+Pts_FTD*V79</f>
        <v>11.4</v>
      </c>
      <c r="D79" s="7" t="s">
        <v>268</v>
      </c>
      <c r="E79" s="10" t="s">
        <v>349</v>
      </c>
      <c r="F79" s="9">
        <v>9.0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0.0</v>
      </c>
      <c r="N79" s="7">
        <v>0.0</v>
      </c>
      <c r="O79" s="7">
        <v>0.0</v>
      </c>
      <c r="P79" s="11">
        <v>0.0</v>
      </c>
      <c r="Q79" s="10">
        <v>3.0</v>
      </c>
      <c r="R79" s="7">
        <v>39.0</v>
      </c>
      <c r="S79" s="7">
        <v>1.0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Anthony Richardson</v>
      </c>
      <c r="B80" s="7" t="str">
        <f>IFERROR(__xludf.DUMMYFUNCTION("INDEX(IFNA(REGEXEXTRACT(D80, ""([^ ]+)$"")))"),"IND")</f>
        <v>IND</v>
      </c>
      <c r="C80" s="7">
        <f>Pts_PA*G80+Pts_PC*H80+Pts_PY*I80+Pts_PTD*J80+Pts_PI*K80+Pts_P2*L80+Pts_RA*M80+Pts_RY*N80+Pts_RTD*O80+Pts_R2*P80+Pts_Res*Q80+Pts_ReY*R80+Pts_ReTD*S80+Pts_Re2*T80+Pts_FL*U80+Pts_FTD*V80</f>
        <v>8.76</v>
      </c>
      <c r="D80" s="7" t="s">
        <v>24</v>
      </c>
      <c r="E80" s="10" t="s">
        <v>421</v>
      </c>
      <c r="F80" s="9">
        <v>9.0</v>
      </c>
      <c r="G80" s="10">
        <v>24.0</v>
      </c>
      <c r="H80" s="7">
        <v>10.0</v>
      </c>
      <c r="I80" s="7">
        <v>129.0</v>
      </c>
      <c r="J80" s="7">
        <v>0.0</v>
      </c>
      <c r="K80" s="7">
        <v>0.0</v>
      </c>
      <c r="L80" s="11">
        <v>0.0</v>
      </c>
      <c r="M80" s="10">
        <v>14.0</v>
      </c>
      <c r="N80" s="7">
        <v>56.0</v>
      </c>
      <c r="O80" s="7">
        <v>0.0</v>
      </c>
      <c r="P80" s="11">
        <v>0.0</v>
      </c>
      <c r="Q80" s="10">
        <v>0.0</v>
      </c>
      <c r="R80" s="7">
        <v>0.0</v>
      </c>
      <c r="S80" s="7">
        <v>0.0</v>
      </c>
      <c r="T80" s="11">
        <v>0.0</v>
      </c>
      <c r="U80" s="10">
        <v>1.0</v>
      </c>
      <c r="V80" s="11">
        <v>0.0</v>
      </c>
    </row>
    <row r="81">
      <c r="A81" s="7" t="str">
        <f t="shared" si="1"/>
        <v>Will Dissly</v>
      </c>
      <c r="B81" s="7" t="str">
        <f>IFERROR(__xludf.DUMMYFUNCTION("INDEX(IFNA(REGEXEXTRACT(D81, ""([^ ]+)$"")))"),"LAC")</f>
        <v>LAC</v>
      </c>
      <c r="C81" s="7">
        <f>Pts_PA*G81+Pts_PC*H81+Pts_PY*I81+Pts_PTD*J81+Pts_PI*K81+Pts_P2*L81+Pts_RA*M81+Pts_RY*N81+Pts_RTD*O81+Pts_R2*P81+Pts_Res*Q81+Pts_ReY*R81+Pts_ReTD*S81+Pts_Re2*T81+Pts_FL*U81+Pts_FTD*V81</f>
        <v>12.1</v>
      </c>
      <c r="D81" s="7" t="s">
        <v>235</v>
      </c>
      <c r="E81" s="10" t="s">
        <v>359</v>
      </c>
      <c r="F81" s="9">
        <v>8.0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8.0</v>
      </c>
      <c r="R81" s="7">
        <v>81.0</v>
      </c>
      <c r="S81" s="7">
        <v>0.0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Mike Evans</v>
      </c>
      <c r="B82" s="7" t="str">
        <f>IFERROR(__xludf.DUMMYFUNCTION("INDEX(IFNA(REGEXEXTRACT(D82, ""([^ ]+)$"")))"),"TB")</f>
        <v>TB</v>
      </c>
      <c r="C82" s="7">
        <f>Pts_PA*G82+Pts_PC*H82+Pts_PY*I82+Pts_PTD*J82+Pts_PI*K82+Pts_P2*L82+Pts_RA*M82+Pts_RY*N82+Pts_RTD*O82+Pts_R2*P82+Pts_Res*Q82+Pts_ReY*R82+Pts_ReTD*S82+Pts_Re2*T82+Pts_FL*U82+Pts_FTD*V82</f>
        <v>9</v>
      </c>
      <c r="D82" s="7" t="s">
        <v>54</v>
      </c>
      <c r="E82" s="10" t="s">
        <v>61</v>
      </c>
      <c r="F82" s="9">
        <v>8.0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0.0</v>
      </c>
      <c r="N82" s="7">
        <v>0.0</v>
      </c>
      <c r="O82" s="7">
        <v>0.0</v>
      </c>
      <c r="P82" s="11">
        <v>0.0</v>
      </c>
      <c r="Q82" s="10">
        <v>1.0</v>
      </c>
      <c r="R82" s="7">
        <v>25.0</v>
      </c>
      <c r="S82" s="7">
        <v>1.0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K.J. Osborn</v>
      </c>
      <c r="B83" s="7" t="str">
        <f>IFERROR(__xludf.DUMMYFUNCTION("INDEX(IFNA(REGEXEXTRACT(D83, ""([^ ]+)$"")))"),"WAS")</f>
        <v>WAS</v>
      </c>
      <c r="C83" s="7">
        <f>Pts_PA*G83+Pts_PC*H83+Pts_PY*I83+Pts_PTD*J83+Pts_PI*K83+Pts_P2*L83+Pts_RA*M83+Pts_RY*N83+Pts_RTD*O83+Pts_R2*P83+Pts_Res*Q83+Pts_ReY*R83+Pts_ReTD*S83+Pts_Re2*T83+Pts_FL*U83+Pts_FTD*V83</f>
        <v>9.6</v>
      </c>
      <c r="D83" s="7" t="s">
        <v>221</v>
      </c>
      <c r="E83" s="10" t="s">
        <v>351</v>
      </c>
      <c r="F83" s="9">
        <v>8.0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0.0</v>
      </c>
      <c r="N83" s="7">
        <v>0.0</v>
      </c>
      <c r="O83" s="7">
        <v>0.0</v>
      </c>
      <c r="P83" s="11">
        <v>0.0</v>
      </c>
      <c r="Q83" s="10">
        <v>2.0</v>
      </c>
      <c r="R83" s="7">
        <v>26.0</v>
      </c>
      <c r="S83" s="7">
        <v>1.0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Garrett Wilson</v>
      </c>
      <c r="B84" s="7" t="str">
        <f>IFERROR(__xludf.DUMMYFUNCTION("INDEX(IFNA(REGEXEXTRACT(D84, ""([^ ]+)$"")))"),"NYJ")</f>
        <v>NYJ</v>
      </c>
      <c r="C84" s="7">
        <f>Pts_PA*G84+Pts_PC*H84+Pts_PY*I84+Pts_PTD*J84+Pts_PI*K84+Pts_P2*L84+Pts_RA*M84+Pts_RY*N84+Pts_RTD*O84+Pts_R2*P84+Pts_Res*Q84+Pts_ReY*R84+Pts_ReTD*S84+Pts_Re2*T84+Pts_FL*U84+Pts_FTD*V84</f>
        <v>10.6</v>
      </c>
      <c r="D84" s="7" t="s">
        <v>158</v>
      </c>
      <c r="E84" s="10" t="s">
        <v>425</v>
      </c>
      <c r="F84" s="9">
        <v>8.0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0.0</v>
      </c>
      <c r="N84" s="7">
        <v>0.0</v>
      </c>
      <c r="O84" s="7">
        <v>0.0</v>
      </c>
      <c r="P84" s="11">
        <v>0.0</v>
      </c>
      <c r="Q84" s="10">
        <v>5.0</v>
      </c>
      <c r="R84" s="7">
        <v>61.0</v>
      </c>
      <c r="S84" s="7">
        <v>0.0</v>
      </c>
      <c r="T84" s="11">
        <v>1.0</v>
      </c>
      <c r="U84" s="10">
        <v>0.0</v>
      </c>
      <c r="V84" s="11">
        <v>0.0</v>
      </c>
    </row>
    <row r="85">
      <c r="A85" s="7" t="str">
        <f t="shared" si="1"/>
        <v>De'Von Achane</v>
      </c>
      <c r="B85" s="7" t="str">
        <f>IFERROR(__xludf.DUMMYFUNCTION("INDEX(IFNA(REGEXEXTRACT(D85, ""([^ ]+)$"")))"),"MIA")</f>
        <v>MIA</v>
      </c>
      <c r="C85" s="7">
        <f>Pts_PA*G85+Pts_PC*H85+Pts_PY*I85+Pts_PTD*J85+Pts_PI*K85+Pts_P2*L85+Pts_RA*M85+Pts_RY*N85+Pts_RTD*O85+Pts_R2*P85+Pts_Res*Q85+Pts_ReY*R85+Pts_ReTD*S85+Pts_Re2*T85+Pts_FL*U85+Pts_FTD*V85</f>
        <v>9.5</v>
      </c>
      <c r="D85" s="7" t="s">
        <v>71</v>
      </c>
      <c r="E85" s="10" t="s">
        <v>35</v>
      </c>
      <c r="F85" s="9">
        <v>7.0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15.0</v>
      </c>
      <c r="N85" s="7">
        <v>77.0</v>
      </c>
      <c r="O85" s="7">
        <v>0.0</v>
      </c>
      <c r="P85" s="11">
        <v>0.0</v>
      </c>
      <c r="Q85" s="10">
        <v>2.0</v>
      </c>
      <c r="R85" s="7">
        <v>8.0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Jake Haener</v>
      </c>
      <c r="B86" s="7" t="str">
        <f>IFERROR(__xludf.DUMMYFUNCTION("INDEX(IFNA(REGEXEXTRACT(D86, ""([^ ]+)$"")))"),"NO")</f>
        <v>NO</v>
      </c>
      <c r="C86" s="7">
        <f>Pts_PA*G86+Pts_PC*H86+Pts_PY*I86+Pts_PTD*J86+Pts_PI*K86+Pts_P2*L86+Pts_RA*M86+Pts_RY*N86+Pts_RTD*O86+Pts_R2*P86+Pts_Res*Q86+Pts_ReY*R86+Pts_ReTD*S86+Pts_Re2*T86+Pts_FL*U86+Pts_FTD*V86</f>
        <v>5.52</v>
      </c>
      <c r="D86" s="7" t="s">
        <v>297</v>
      </c>
      <c r="E86" s="10" t="s">
        <v>49</v>
      </c>
      <c r="F86" s="9">
        <v>7.0</v>
      </c>
      <c r="G86" s="10">
        <v>4.0</v>
      </c>
      <c r="H86" s="7">
        <v>3.0</v>
      </c>
      <c r="I86" s="7">
        <v>38.0</v>
      </c>
      <c r="J86" s="7">
        <v>1.0</v>
      </c>
      <c r="K86" s="7">
        <v>0.0</v>
      </c>
      <c r="L86" s="11">
        <v>0.0</v>
      </c>
      <c r="M86" s="10">
        <v>0.0</v>
      </c>
      <c r="N86" s="7">
        <v>0.0</v>
      </c>
      <c r="O86" s="7">
        <v>0.0</v>
      </c>
      <c r="P86" s="11">
        <v>0.0</v>
      </c>
      <c r="Q86" s="10">
        <v>0.0</v>
      </c>
      <c r="R86" s="7">
        <v>0.0</v>
      </c>
      <c r="S86" s="7">
        <v>0.0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Van Jefferson</v>
      </c>
      <c r="B87" s="7" t="str">
        <f>IFERROR(__xludf.DUMMYFUNCTION("INDEX(IFNA(REGEXEXTRACT(D87, ""([^ ]+)$"")))"),"PIT")</f>
        <v>PIT</v>
      </c>
      <c r="C87" s="7">
        <f>Pts_PA*G87+Pts_PC*H87+Pts_PY*I87+Pts_PTD*J87+Pts_PI*K87+Pts_P2*L87+Pts_RA*M87+Pts_RY*N87+Pts_RTD*O87+Pts_R2*P87+Pts_Res*Q87+Pts_ReY*R87+Pts_ReTD*S87+Pts_Re2*T87+Pts_FL*U87+Pts_FTD*V87</f>
        <v>8.5</v>
      </c>
      <c r="D87" s="7" t="s">
        <v>307</v>
      </c>
      <c r="E87" s="10" t="s">
        <v>42</v>
      </c>
      <c r="F87" s="9">
        <v>7.0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0.0</v>
      </c>
      <c r="N87" s="7">
        <v>0.0</v>
      </c>
      <c r="O87" s="7">
        <v>0.0</v>
      </c>
      <c r="P87" s="11">
        <v>0.0</v>
      </c>
      <c r="Q87" s="10">
        <v>2.0</v>
      </c>
      <c r="R87" s="7">
        <v>15.0</v>
      </c>
      <c r="S87" s="7">
        <v>1.0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Jalen Nailor</v>
      </c>
      <c r="B88" s="7" t="str">
        <f>IFERROR(__xludf.DUMMYFUNCTION("INDEX(IFNA(REGEXEXTRACT(D88, ""([^ ]+)$"")))"),"MIN")</f>
        <v>MIN</v>
      </c>
      <c r="C88" s="7">
        <f>Pts_PA*G88+Pts_PC*H88+Pts_PY*I88+Pts_PTD*J88+Pts_PI*K88+Pts_P2*L88+Pts_RA*M88+Pts_RY*N88+Pts_RTD*O88+Pts_R2*P88+Pts_Res*Q88+Pts_ReY*R88+Pts_ReTD*S88+Pts_Re2*T88+Pts_FL*U88+Pts_FTD*V88</f>
        <v>9.6</v>
      </c>
      <c r="D88" s="7" t="s">
        <v>135</v>
      </c>
      <c r="E88" s="10" t="s">
        <v>422</v>
      </c>
      <c r="F88" s="9">
        <v>7.0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0.0</v>
      </c>
      <c r="N88" s="7">
        <v>0.0</v>
      </c>
      <c r="O88" s="7">
        <v>0.0</v>
      </c>
      <c r="P88" s="11">
        <v>0.0</v>
      </c>
      <c r="Q88" s="10">
        <v>4.0</v>
      </c>
      <c r="R88" s="7">
        <v>76.0</v>
      </c>
      <c r="S88" s="7">
        <v>0.0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Spencer Rattler</v>
      </c>
      <c r="B89" s="7" t="str">
        <f>IFERROR(__xludf.DUMMYFUNCTION("INDEX(IFNA(REGEXEXTRACT(D89, ""([^ ]+)$"")))"),"NO")</f>
        <v>NO</v>
      </c>
      <c r="C89" s="7">
        <f>Pts_PA*G89+Pts_PC*H89+Pts_PY*I89+Pts_PTD*J89+Pts_PI*K89+Pts_P2*L89+Pts_RA*M89+Pts_RY*N89+Pts_RTD*O89+Pts_R2*P89+Pts_Res*Q89+Pts_ReY*R89+Pts_ReTD*S89+Pts_Re2*T89+Pts_FL*U89+Pts_FTD*V89</f>
        <v>6.28</v>
      </c>
      <c r="D89" s="7" t="s">
        <v>501</v>
      </c>
      <c r="E89" s="10" t="s">
        <v>49</v>
      </c>
      <c r="F89" s="9">
        <v>7.0</v>
      </c>
      <c r="G89" s="10">
        <v>35.0</v>
      </c>
      <c r="H89" s="7">
        <v>25.0</v>
      </c>
      <c r="I89" s="7">
        <v>172.0</v>
      </c>
      <c r="J89" s="7">
        <v>0.0</v>
      </c>
      <c r="K89" s="7">
        <v>0.0</v>
      </c>
      <c r="L89" s="11">
        <v>0.0</v>
      </c>
      <c r="M89" s="10">
        <v>5.0</v>
      </c>
      <c r="N89" s="7">
        <v>34.0</v>
      </c>
      <c r="O89" s="7">
        <v>0.0</v>
      </c>
      <c r="P89" s="11">
        <v>0.0</v>
      </c>
      <c r="Q89" s="10">
        <v>0.0</v>
      </c>
      <c r="R89" s="7">
        <v>0.0</v>
      </c>
      <c r="S89" s="7">
        <v>0.0</v>
      </c>
      <c r="T89" s="11">
        <v>0.0</v>
      </c>
      <c r="U89" s="10">
        <v>2.0</v>
      </c>
      <c r="V89" s="11">
        <v>0.0</v>
      </c>
    </row>
    <row r="90">
      <c r="A90" s="7" t="str">
        <f t="shared" si="1"/>
        <v>Nick Westbrook</v>
      </c>
      <c r="B90" s="7" t="str">
        <f>IFERROR(__xludf.DUMMYFUNCTION("INDEX(IFNA(REGEXEXTRACT(D90, ""([^ ]+)$"")))"),"TEN")</f>
        <v>TEN</v>
      </c>
      <c r="C90" s="7">
        <f>Pts_PA*G90+Pts_PC*H90+Pts_PY*I90+Pts_PTD*J90+Pts_PI*K90+Pts_P2*L90+Pts_RA*M90+Pts_RY*N90+Pts_RTD*O90+Pts_R2*P90+Pts_Res*Q90+Pts_ReY*R90+Pts_ReTD*S90+Pts_Re2*T90+Pts_FL*U90+Pts_FTD*V90</f>
        <v>8</v>
      </c>
      <c r="D90" s="7" t="s">
        <v>505</v>
      </c>
      <c r="E90" s="10" t="s">
        <v>65</v>
      </c>
      <c r="F90" s="9">
        <v>7.0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0.0</v>
      </c>
      <c r="N90" s="7">
        <v>0.0</v>
      </c>
      <c r="O90" s="7">
        <v>0.0</v>
      </c>
      <c r="P90" s="11">
        <v>0.0</v>
      </c>
      <c r="Q90" s="10">
        <v>2.0</v>
      </c>
      <c r="R90" s="7">
        <v>10.0</v>
      </c>
      <c r="S90" s="7">
        <v>1.0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Jordan Addison</v>
      </c>
      <c r="B91" s="7" t="str">
        <f>IFERROR(__xludf.DUMMYFUNCTION("INDEX(IFNA(REGEXEXTRACT(D91, ""([^ ]+)$"")))"),"MIN")</f>
        <v>MIN</v>
      </c>
      <c r="C91" s="7">
        <f>Pts_PA*G91+Pts_PC*H91+Pts_PY*I91+Pts_PTD*J91+Pts_PI*K91+Pts_P2*L91+Pts_RA*M91+Pts_RY*N91+Pts_RTD*O91+Pts_R2*P91+Pts_Res*Q91+Pts_ReY*R91+Pts_ReTD*S91+Pts_Re2*T91+Pts_FL*U91+Pts_FTD*V91</f>
        <v>8.1</v>
      </c>
      <c r="D91" s="7" t="s">
        <v>185</v>
      </c>
      <c r="E91" s="10" t="s">
        <v>422</v>
      </c>
      <c r="F91" s="9">
        <v>6.0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3.0</v>
      </c>
      <c r="R91" s="7">
        <v>66.0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Tyler Conklin</v>
      </c>
      <c r="B92" s="7" t="str">
        <f>IFERROR(__xludf.DUMMYFUNCTION("INDEX(IFNA(REGEXEXTRACT(D92, ""([^ ]+)$"")))"),"NYJ")</f>
        <v>NYJ</v>
      </c>
      <c r="C92" s="7">
        <f>Pts_PA*G92+Pts_PC*H92+Pts_PY*I92+Pts_PTD*J92+Pts_PI*K92+Pts_P2*L92+Pts_RA*M92+Pts_RY*N92+Pts_RTD*O92+Pts_R2*P92+Pts_Res*Q92+Pts_ReY*R92+Pts_ReTD*S92+Pts_Re2*T92+Pts_FL*U92+Pts_FTD*V92</f>
        <v>8.7</v>
      </c>
      <c r="D92" s="7" t="s">
        <v>288</v>
      </c>
      <c r="E92" s="10" t="s">
        <v>425</v>
      </c>
      <c r="F92" s="9">
        <v>6.0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0.0</v>
      </c>
      <c r="N92" s="7">
        <v>0.0</v>
      </c>
      <c r="O92" s="7">
        <v>0.0</v>
      </c>
      <c r="P92" s="11">
        <v>0.0</v>
      </c>
      <c r="Q92" s="10">
        <v>4.0</v>
      </c>
      <c r="R92" s="7">
        <v>7.0</v>
      </c>
      <c r="S92" s="7">
        <v>1.0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J.K. Dobbins</v>
      </c>
      <c r="B93" s="7" t="str">
        <f>IFERROR(__xludf.DUMMYFUNCTION("INDEX(IFNA(REGEXEXTRACT(D93, ""([^ ]+)$"")))"),"LAC")</f>
        <v>LAC</v>
      </c>
      <c r="C93" s="7">
        <f>Pts_PA*G93+Pts_PC*H93+Pts_PY*I93+Pts_PTD*J93+Pts_PI*K93+Pts_P2*L93+Pts_RA*M93+Pts_RY*N93+Pts_RTD*O93+Pts_R2*P93+Pts_Res*Q93+Pts_ReY*R93+Pts_ReTD*S93+Pts_Re2*T93+Pts_FL*U93+Pts_FTD*V93</f>
        <v>8.1</v>
      </c>
      <c r="D93" s="7" t="s">
        <v>45</v>
      </c>
      <c r="E93" s="10" t="s">
        <v>359</v>
      </c>
      <c r="F93" s="9">
        <v>6.0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14.0</v>
      </c>
      <c r="N93" s="7">
        <v>40.0</v>
      </c>
      <c r="O93" s="7">
        <v>0.0</v>
      </c>
      <c r="P93" s="11">
        <v>0.0</v>
      </c>
      <c r="Q93" s="10">
        <v>3.0</v>
      </c>
      <c r="R93" s="7">
        <v>26.0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Greg Dortch</v>
      </c>
      <c r="B94" s="7" t="str">
        <f>IFERROR(__xludf.DUMMYFUNCTION("INDEX(IFNA(REGEXEXTRACT(D94, ""([^ ]+)$"")))"),"ARI")</f>
        <v>ARI</v>
      </c>
      <c r="C94" s="7">
        <f>Pts_PA*G94+Pts_PC*H94+Pts_PY*I94+Pts_PTD*J94+Pts_PI*K94+Pts_P2*L94+Pts_RA*M94+Pts_RY*N94+Pts_RTD*O94+Pts_R2*P94+Pts_Res*Q94+Pts_ReY*R94+Pts_ReTD*S94+Pts_Re2*T94+Pts_FL*U94+Pts_FTD*V94</f>
        <v>7</v>
      </c>
      <c r="D94" s="7" t="s">
        <v>171</v>
      </c>
      <c r="E94" s="10" t="s">
        <v>361</v>
      </c>
      <c r="F94" s="9">
        <v>6.0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0.0</v>
      </c>
      <c r="N94" s="7">
        <v>0.0</v>
      </c>
      <c r="O94" s="7">
        <v>0.0</v>
      </c>
      <c r="P94" s="11">
        <v>0.0</v>
      </c>
      <c r="Q94" s="10">
        <v>1.0</v>
      </c>
      <c r="R94" s="7">
        <v>5.0</v>
      </c>
      <c r="S94" s="7">
        <v>1.0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Noah Fant</v>
      </c>
      <c r="B95" s="7" t="str">
        <f>IFERROR(__xludf.DUMMYFUNCTION("INDEX(IFNA(REGEXEXTRACT(D95, ""([^ ]+)$"")))"),"SEA")</f>
        <v>SEA</v>
      </c>
      <c r="C95" s="7">
        <f>Pts_PA*G95+Pts_PC*H95+Pts_PY*I95+Pts_PTD*J95+Pts_PI*K95+Pts_P2*L95+Pts_RA*M95+Pts_RY*N95+Pts_RTD*O95+Pts_R2*P95+Pts_Res*Q95+Pts_ReY*R95+Pts_ReTD*S95+Pts_Re2*T95+Pts_FL*U95+Pts_FTD*V95</f>
        <v>8.5</v>
      </c>
      <c r="D95" s="7" t="s">
        <v>239</v>
      </c>
      <c r="E95" s="10" t="s">
        <v>96</v>
      </c>
      <c r="F95" s="9">
        <v>6.0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0.0</v>
      </c>
      <c r="N95" s="7">
        <v>0.0</v>
      </c>
      <c r="O95" s="7">
        <v>0.0</v>
      </c>
      <c r="P95" s="11">
        <v>0.0</v>
      </c>
      <c r="Q95" s="10">
        <v>4.0</v>
      </c>
      <c r="R95" s="7">
        <v>65.0</v>
      </c>
      <c r="S95" s="7">
        <v>0.0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Kenny Gainwell</v>
      </c>
      <c r="B96" s="7" t="str">
        <f>IFERROR(__xludf.DUMMYFUNCTION("INDEX(IFNA(REGEXEXTRACT(D96, ""([^ ]+)$"")))"),"PHI")</f>
        <v>PHI</v>
      </c>
      <c r="C96" s="7">
        <f>Pts_PA*G96+Pts_PC*H96+Pts_PY*I96+Pts_PTD*J96+Pts_PI*K96+Pts_P2*L96+Pts_RA*M96+Pts_RY*N96+Pts_RTD*O96+Pts_R2*P96+Pts_Res*Q96+Pts_ReY*R96+Pts_ReTD*S96+Pts_Re2*T96+Pts_FL*U96+Pts_FTD*V96</f>
        <v>7.2</v>
      </c>
      <c r="D96" s="7" t="s">
        <v>241</v>
      </c>
      <c r="E96" s="10" t="s">
        <v>53</v>
      </c>
      <c r="F96" s="9">
        <v>6.0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13.0</v>
      </c>
      <c r="N96" s="7">
        <v>56.0</v>
      </c>
      <c r="O96" s="7">
        <v>0.0</v>
      </c>
      <c r="P96" s="11">
        <v>0.0</v>
      </c>
      <c r="Q96" s="10">
        <v>1.0</v>
      </c>
      <c r="R96" s="7">
        <v>11.0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Chris Godwin</v>
      </c>
      <c r="B97" s="7" t="str">
        <f>IFERROR(__xludf.DUMMYFUNCTION("INDEX(IFNA(REGEXEXTRACT(D97, ""([^ ]+)$"")))"),"TB")</f>
        <v>TB</v>
      </c>
      <c r="C97" s="7">
        <f>Pts_PA*G97+Pts_PC*H97+Pts_PY*I97+Pts_PTD*J97+Pts_PI*K97+Pts_P2*L97+Pts_RA*M97+Pts_RY*N97+Pts_RTD*O97+Pts_R2*P97+Pts_Res*Q97+Pts_ReY*R97+Pts_ReTD*S97+Pts_Re2*T97+Pts_FL*U97+Pts_FTD*V97</f>
        <v>10</v>
      </c>
      <c r="D97" s="7" t="s">
        <v>77</v>
      </c>
      <c r="E97" s="10" t="s">
        <v>61</v>
      </c>
      <c r="F97" s="9">
        <v>6.0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0.0</v>
      </c>
      <c r="N97" s="7">
        <v>0.0</v>
      </c>
      <c r="O97" s="7">
        <v>0.0</v>
      </c>
      <c r="P97" s="11">
        <v>0.0</v>
      </c>
      <c r="Q97" s="10">
        <v>7.0</v>
      </c>
      <c r="R97" s="7">
        <v>65.0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Noah Gray</v>
      </c>
      <c r="B98" s="7" t="str">
        <f>IFERROR(__xludf.DUMMYFUNCTION("INDEX(IFNA(REGEXEXTRACT(D98, ""([^ ]+)$"")))"),"KC")</f>
        <v>KC</v>
      </c>
      <c r="C98" s="7">
        <f>Pts_PA*G98+Pts_PC*H98+Pts_PY*I98+Pts_PTD*J98+Pts_PI*K98+Pts_P2*L98+Pts_RA*M98+Pts_RY*N98+Pts_RTD*O98+Pts_R2*P98+Pts_Res*Q98+Pts_ReY*R98+Pts_ReTD*S98+Pts_Re2*T98+Pts_FL*U98+Pts_FTD*V98</f>
        <v>8.6</v>
      </c>
      <c r="D98" s="7" t="s">
        <v>188</v>
      </c>
      <c r="E98" s="10" t="s">
        <v>39</v>
      </c>
      <c r="F98" s="9">
        <v>6.0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0.0</v>
      </c>
      <c r="N98" s="7">
        <v>0.0</v>
      </c>
      <c r="O98" s="7">
        <v>0.0</v>
      </c>
      <c r="P98" s="11">
        <v>0.0</v>
      </c>
      <c r="Q98" s="10">
        <v>4.0</v>
      </c>
      <c r="R98" s="7">
        <v>66.0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D'Ernest Johnson</v>
      </c>
      <c r="B99" s="7" t="str">
        <f>IFERROR(__xludf.DUMMYFUNCTION("INDEX(IFNA(REGEXEXTRACT(D99, ""([^ ]+)$"")))"),"JAX")</f>
        <v>JAX</v>
      </c>
      <c r="C99" s="7">
        <f>Pts_PA*G99+Pts_PC*H99+Pts_PY*I99+Pts_PTD*J99+Pts_PI*K99+Pts_P2*L99+Pts_RA*M99+Pts_RY*N99+Pts_RTD*O99+Pts_R2*P99+Pts_Res*Q99+Pts_ReY*R99+Pts_ReTD*S99+Pts_Re2*T99+Pts_FL*U99+Pts_FTD*V99</f>
        <v>8.5</v>
      </c>
      <c r="D99" s="7" t="s">
        <v>377</v>
      </c>
      <c r="E99" s="10" t="s">
        <v>101</v>
      </c>
      <c r="F99" s="9">
        <v>6.0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9.0</v>
      </c>
      <c r="N99" s="7">
        <v>38.0</v>
      </c>
      <c r="O99" s="7">
        <v>0.0</v>
      </c>
      <c r="P99" s="11">
        <v>0.0</v>
      </c>
      <c r="Q99" s="10">
        <v>3.0</v>
      </c>
      <c r="R99" s="7">
        <v>32.0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Ty Johnson</v>
      </c>
      <c r="B100" s="7" t="str">
        <f>IFERROR(__xludf.DUMMYFUNCTION("INDEX(IFNA(REGEXEXTRACT(D100, ""([^ ]+)$"")))"),"BUF")</f>
        <v>BUF</v>
      </c>
      <c r="C100" s="7">
        <f>Pts_PA*G100+Pts_PC*H100+Pts_PY*I100+Pts_PTD*J100+Pts_PI*K100+Pts_P2*L100+Pts_RA*M100+Pts_RY*N100+Pts_RTD*O100+Pts_R2*P100+Pts_Res*Q100+Pts_ReY*R100+Pts_ReTD*S100+Pts_Re2*T100+Pts_FL*U100+Pts_FTD*V100</f>
        <v>6.9</v>
      </c>
      <c r="D100" s="7" t="s">
        <v>309</v>
      </c>
      <c r="E100" s="10" t="s">
        <v>157</v>
      </c>
      <c r="F100" s="9">
        <v>6.0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0.0</v>
      </c>
      <c r="N100" s="7">
        <v>0.0</v>
      </c>
      <c r="O100" s="7">
        <v>0.0</v>
      </c>
      <c r="P100" s="11">
        <v>0.0</v>
      </c>
      <c r="Q100" s="10">
        <v>1.0</v>
      </c>
      <c r="R100" s="7">
        <v>4.0</v>
      </c>
      <c r="S100" s="7">
        <v>1.0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Jordan Mason</v>
      </c>
      <c r="B101" s="7" t="str">
        <f>IFERROR(__xludf.DUMMYFUNCTION("INDEX(IFNA(REGEXEXTRACT(D101, ""([^ ]+)$"")))"),"SF")</f>
        <v>SF</v>
      </c>
      <c r="C101" s="7">
        <f>Pts_PA*G101+Pts_PC*H101+Pts_PY*I101+Pts_PTD*J101+Pts_PI*K101+Pts_P2*L101+Pts_RA*M101+Pts_RY*N101+Pts_RTD*O101+Pts_R2*P101+Pts_Res*Q101+Pts_ReY*R101+Pts_ReTD*S101+Pts_Re2*T101+Pts_FL*U101+Pts_FTD*V101</f>
        <v>7.9</v>
      </c>
      <c r="D101" s="7" t="s">
        <v>41</v>
      </c>
      <c r="E101" s="10" t="s">
        <v>424</v>
      </c>
      <c r="F101" s="9">
        <v>6.0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14.0</v>
      </c>
      <c r="N101" s="7">
        <v>58.0</v>
      </c>
      <c r="O101" s="7">
        <v>0.0</v>
      </c>
      <c r="P101" s="11">
        <v>0.0</v>
      </c>
      <c r="Q101" s="10">
        <v>2.0</v>
      </c>
      <c r="R101" s="7">
        <v>11.0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Josh Palmer</v>
      </c>
      <c r="B102" s="7" t="str">
        <f>IFERROR(__xludf.DUMMYFUNCTION("INDEX(IFNA(REGEXEXTRACT(D102, ""([^ ]+)$"")))"),"LAC")</f>
        <v>LAC</v>
      </c>
      <c r="C102" s="7">
        <f>Pts_PA*G102+Pts_PC*H102+Pts_PY*I102+Pts_PTD*J102+Pts_PI*K102+Pts_P2*L102+Pts_RA*M102+Pts_RY*N102+Pts_RTD*O102+Pts_R2*P102+Pts_Res*Q102+Pts_ReY*R102+Pts_ReTD*S102+Pts_Re2*T102+Pts_FL*U102+Pts_FTD*V102</f>
        <v>8.3</v>
      </c>
      <c r="D102" s="7" t="s">
        <v>263</v>
      </c>
      <c r="E102" s="10" t="s">
        <v>359</v>
      </c>
      <c r="F102" s="9">
        <v>6.0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0.0</v>
      </c>
      <c r="N102" s="7">
        <v>0.0</v>
      </c>
      <c r="O102" s="7">
        <v>0.0</v>
      </c>
      <c r="P102" s="11">
        <v>0.0</v>
      </c>
      <c r="Q102" s="10">
        <v>4.0</v>
      </c>
      <c r="R102" s="7">
        <v>63.0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Michael Pittman</v>
      </c>
      <c r="B103" s="7" t="str">
        <f>IFERROR(__xludf.DUMMYFUNCTION("INDEX(IFNA(REGEXEXTRACT(D103, ""([^ ]+)$"")))"),"IND")</f>
        <v>IND</v>
      </c>
      <c r="C103" s="7">
        <f>Pts_PA*G103+Pts_PC*H103+Pts_PY*I103+Pts_PTD*J103+Pts_PI*K103+Pts_P2*L103+Pts_RA*M103+Pts_RY*N103+Pts_RTD*O103+Pts_R2*P103+Pts_Res*Q103+Pts_ReY*R103+Pts_ReTD*S103+Pts_Re2*T103+Pts_FL*U103+Pts_FTD*V103</f>
        <v>7.8</v>
      </c>
      <c r="D103" s="7" t="s">
        <v>200</v>
      </c>
      <c r="E103" s="10" t="s">
        <v>421</v>
      </c>
      <c r="F103" s="9">
        <v>6.0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3.0</v>
      </c>
      <c r="R103" s="7">
        <v>63.0</v>
      </c>
      <c r="S103" s="7">
        <v>0.0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Kyle Pitts</v>
      </c>
      <c r="B104" s="7" t="str">
        <f>IFERROR(__xludf.DUMMYFUNCTION("INDEX(IFNA(REGEXEXTRACT(D104, ""([^ ]+)$"")))"),"ATL")</f>
        <v>ATL</v>
      </c>
      <c r="C104" s="7">
        <f>Pts_PA*G104+Pts_PC*H104+Pts_PY*I104+Pts_PTD*J104+Pts_PI*K104+Pts_P2*L104+Pts_RA*M104+Pts_RY*N104+Pts_RTD*O104+Pts_R2*P104+Pts_Res*Q104+Pts_ReY*R104+Pts_ReTD*S104+Pts_Re2*T104+Pts_FL*U104+Pts_FTD*V104</f>
        <v>10</v>
      </c>
      <c r="D104" s="7" t="s">
        <v>137</v>
      </c>
      <c r="E104" s="10" t="s">
        <v>353</v>
      </c>
      <c r="F104" s="9">
        <v>6.0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7.0</v>
      </c>
      <c r="R104" s="7">
        <v>65.0</v>
      </c>
      <c r="S104" s="7">
        <v>0.0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Tony Pollard</v>
      </c>
      <c r="B105" s="7" t="str">
        <f>IFERROR(__xludf.DUMMYFUNCTION("INDEX(IFNA(REGEXEXTRACT(D105, ""([^ ]+)$"")))"),"TEN")</f>
        <v>TEN</v>
      </c>
      <c r="C105" s="7">
        <f>Pts_PA*G105+Pts_PC*H105+Pts_PY*I105+Pts_PTD*J105+Pts_PI*K105+Pts_P2*L105+Pts_RA*M105+Pts_RY*N105+Pts_RTD*O105+Pts_R2*P105+Pts_Res*Q105+Pts_ReY*R105+Pts_ReTD*S105+Pts_Re2*T105+Pts_FL*U105+Pts_FTD*V105</f>
        <v>7.5</v>
      </c>
      <c r="D105" s="7" t="s">
        <v>75</v>
      </c>
      <c r="E105" s="10" t="s">
        <v>65</v>
      </c>
      <c r="F105" s="9">
        <v>6.0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16.0</v>
      </c>
      <c r="N105" s="7">
        <v>61.0</v>
      </c>
      <c r="O105" s="7">
        <v>0.0</v>
      </c>
      <c r="P105" s="11">
        <v>0.0</v>
      </c>
      <c r="Q105" s="10">
        <v>2.0</v>
      </c>
      <c r="R105" s="7">
        <v>4.0</v>
      </c>
      <c r="S105" s="7">
        <v>0.0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Ja'Tavion Sanders</v>
      </c>
      <c r="B106" s="7" t="str">
        <f>IFERROR(__xludf.DUMMYFUNCTION("INDEX(IFNA(REGEXEXTRACT(D106, ""([^ ]+)$"")))"),"CAR")</f>
        <v>CAR</v>
      </c>
      <c r="C106" s="7">
        <f>Pts_PA*G106+Pts_PC*H106+Pts_PY*I106+Pts_PTD*J106+Pts_PI*K106+Pts_P2*L106+Pts_RA*M106+Pts_RY*N106+Pts_RTD*O106+Pts_R2*P106+Pts_Res*Q106+Pts_ReY*R106+Pts_ReTD*S106+Pts_Re2*T106+Pts_FL*U106+Pts_FTD*V106</f>
        <v>9.1</v>
      </c>
      <c r="D106" s="7" t="s">
        <v>321</v>
      </c>
      <c r="E106" s="10" t="s">
        <v>341</v>
      </c>
      <c r="F106" s="9">
        <v>6.0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0.0</v>
      </c>
      <c r="N106" s="7">
        <v>0.0</v>
      </c>
      <c r="O106" s="7">
        <v>0.0</v>
      </c>
      <c r="P106" s="11">
        <v>0.0</v>
      </c>
      <c r="Q106" s="10">
        <v>6.0</v>
      </c>
      <c r="R106" s="7">
        <v>61.0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Khalil Shakir</v>
      </c>
      <c r="B107" s="7" t="str">
        <f>IFERROR(__xludf.DUMMYFUNCTION("INDEX(IFNA(REGEXEXTRACT(D107, ""([^ ]+)$"")))"),"BUF")</f>
        <v>BUF</v>
      </c>
      <c r="C107" s="7">
        <f>Pts_PA*G107+Pts_PC*H107+Pts_PY*I107+Pts_PTD*J107+Pts_PI*K107+Pts_P2*L107+Pts_RA*M107+Pts_RY*N107+Pts_RTD*O107+Pts_R2*P107+Pts_Res*Q107+Pts_ReY*R107+Pts_ReTD*S107+Pts_Re2*T107+Pts_FL*U107+Pts_FTD*V107</f>
        <v>10</v>
      </c>
      <c r="D107" s="7" t="s">
        <v>118</v>
      </c>
      <c r="E107" s="10" t="s">
        <v>157</v>
      </c>
      <c r="F107" s="9">
        <v>6.0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0.0</v>
      </c>
      <c r="N107" s="7">
        <v>0.0</v>
      </c>
      <c r="O107" s="7">
        <v>0.0</v>
      </c>
      <c r="P107" s="11">
        <v>0.0</v>
      </c>
      <c r="Q107" s="10">
        <v>7.0</v>
      </c>
      <c r="R107" s="7">
        <v>65.0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Ben Sinnott</v>
      </c>
      <c r="B108" s="7" t="str">
        <f>IFERROR(__xludf.DUMMYFUNCTION("INDEX(IFNA(REGEXEXTRACT(D108, ""([^ ]+)$"")))"),"WAS")</f>
        <v>WAS</v>
      </c>
      <c r="C108" s="7">
        <f>Pts_PA*G108+Pts_PC*H108+Pts_PY*I108+Pts_PTD*J108+Pts_PI*K108+Pts_P2*L108+Pts_RA*M108+Pts_RY*N108+Pts_RTD*O108+Pts_R2*P108+Pts_Res*Q108+Pts_ReY*R108+Pts_ReTD*S108+Pts_Re2*T108+Pts_FL*U108+Pts_FTD*V108</f>
        <v>7.6</v>
      </c>
      <c r="D108" s="7" t="s">
        <v>523</v>
      </c>
      <c r="E108" s="10" t="s">
        <v>29</v>
      </c>
      <c r="F108" s="9">
        <v>6.0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0.0</v>
      </c>
      <c r="N108" s="7">
        <v>0.0</v>
      </c>
      <c r="O108" s="7">
        <v>0.0</v>
      </c>
      <c r="P108" s="11">
        <v>0.0</v>
      </c>
      <c r="Q108" s="10">
        <v>2.0</v>
      </c>
      <c r="R108" s="7">
        <v>6.0</v>
      </c>
      <c r="S108" s="7">
        <v>1.0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Chatarius Atwell</v>
      </c>
      <c r="B109" s="7" t="str">
        <f>IFERROR(__xludf.DUMMYFUNCTION("INDEX(IFNA(REGEXEXTRACT(D109, ""([^ ]+)$"")))"),"LA")</f>
        <v>LA</v>
      </c>
      <c r="C109" s="7">
        <f>Pts_PA*G109+Pts_PC*H109+Pts_PY*I109+Pts_PTD*J109+Pts_PI*K109+Pts_P2*L109+Pts_RA*M109+Pts_RY*N109+Pts_RTD*O109+Pts_R2*P109+Pts_Res*Q109+Pts_ReY*R109+Pts_ReTD*S109+Pts_Re2*T109+Pts_FL*U109+Pts_FTD*V109</f>
        <v>8.1</v>
      </c>
      <c r="D109" s="7" t="s">
        <v>366</v>
      </c>
      <c r="E109" s="10" t="s">
        <v>46</v>
      </c>
      <c r="F109" s="9">
        <v>5.0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0.0</v>
      </c>
      <c r="N109" s="7">
        <v>0.0</v>
      </c>
      <c r="O109" s="7">
        <v>0.0</v>
      </c>
      <c r="P109" s="11">
        <v>0.0</v>
      </c>
      <c r="Q109" s="10">
        <v>6.0</v>
      </c>
      <c r="R109" s="7">
        <v>51.0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Jacob Cowing</v>
      </c>
      <c r="B110" s="7" t="str">
        <f>IFERROR(__xludf.DUMMYFUNCTION("INDEX(IFNA(REGEXEXTRACT(D110, ""([^ ]+)$"")))"),"SF")</f>
        <v>SF</v>
      </c>
      <c r="C110" s="7">
        <f>Pts_PA*G110+Pts_PC*H110+Pts_PY*I110+Pts_PTD*J110+Pts_PI*K110+Pts_P2*L110+Pts_RA*M110+Pts_RY*N110+Pts_RTD*O110+Pts_R2*P110+Pts_Res*Q110+Pts_ReY*R110+Pts_ReTD*S110+Pts_Re2*T110+Pts_FL*U110+Pts_FTD*V110</f>
        <v>6</v>
      </c>
      <c r="D110" s="7" t="s">
        <v>524</v>
      </c>
      <c r="E110" s="10" t="s">
        <v>424</v>
      </c>
      <c r="F110" s="9">
        <v>5.0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0.0</v>
      </c>
      <c r="N110" s="7">
        <v>0.0</v>
      </c>
      <c r="O110" s="7">
        <v>0.0</v>
      </c>
      <c r="P110" s="11">
        <v>0.0</v>
      </c>
      <c r="Q110" s="10">
        <v>2.0</v>
      </c>
      <c r="R110" s="7">
        <v>50.0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Jayden Daniels</v>
      </c>
      <c r="B111" s="7" t="str">
        <f>IFERROR(__xludf.DUMMYFUNCTION("INDEX(IFNA(REGEXEXTRACT(D111, ""([^ ]+)$"")))"),"WAS")</f>
        <v>WAS</v>
      </c>
      <c r="C111" s="7">
        <f>Pts_PA*G111+Pts_PC*H111+Pts_PY*I111+Pts_PTD*J111+Pts_PI*K111+Pts_P2*L111+Pts_RA*M111+Pts_RY*N111+Pts_RTD*O111+Pts_R2*P111+Pts_Res*Q111+Pts_ReY*R111+Pts_ReTD*S111+Pts_Re2*T111+Pts_FL*U111+Pts_FTD*V111</f>
        <v>5.24</v>
      </c>
      <c r="D111" s="7" t="s">
        <v>30</v>
      </c>
      <c r="E111" s="10" t="s">
        <v>29</v>
      </c>
      <c r="F111" s="9">
        <v>5.0</v>
      </c>
      <c r="G111" s="10">
        <v>2.0</v>
      </c>
      <c r="H111" s="7">
        <v>2.0</v>
      </c>
      <c r="I111" s="7">
        <v>6.0</v>
      </c>
      <c r="J111" s="7">
        <v>0.0</v>
      </c>
      <c r="K111" s="7">
        <v>0.0</v>
      </c>
      <c r="L111" s="11">
        <v>0.0</v>
      </c>
      <c r="M111" s="10">
        <v>3.0</v>
      </c>
      <c r="N111" s="7">
        <v>50.0</v>
      </c>
      <c r="O111" s="7">
        <v>0.0</v>
      </c>
      <c r="P111" s="11">
        <v>0.0</v>
      </c>
      <c r="Q111" s="10">
        <v>0.0</v>
      </c>
      <c r="R111" s="7">
        <v>0.0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Troy Franklin</v>
      </c>
      <c r="B112" s="7" t="str">
        <f>IFERROR(__xludf.DUMMYFUNCTION("INDEX(IFNA(REGEXEXTRACT(D112, ""([^ ]+)$"")))"),"DEN")</f>
        <v>DEN</v>
      </c>
      <c r="C112" s="7">
        <f>Pts_PA*G112+Pts_PC*H112+Pts_PY*I112+Pts_PTD*J112+Pts_PI*K112+Pts_P2*L112+Pts_RA*M112+Pts_RY*N112+Pts_RTD*O112+Pts_R2*P112+Pts_Res*Q112+Pts_ReY*R112+Pts_ReTD*S112+Pts_Re2*T112+Pts_FL*U112+Pts_FTD*V112</f>
        <v>7.5</v>
      </c>
      <c r="D112" s="7" t="s">
        <v>440</v>
      </c>
      <c r="E112" s="10" t="s">
        <v>129</v>
      </c>
      <c r="F112" s="9">
        <v>5.0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0.0</v>
      </c>
      <c r="N112" s="7">
        <v>0.0</v>
      </c>
      <c r="O112" s="7">
        <v>0.0</v>
      </c>
      <c r="P112" s="11">
        <v>0.0</v>
      </c>
      <c r="Q112" s="10">
        <v>5.0</v>
      </c>
      <c r="R112" s="7">
        <v>50.0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Pat Freiermuth</v>
      </c>
      <c r="B113" s="7" t="str">
        <f>IFERROR(__xludf.DUMMYFUNCTION("INDEX(IFNA(REGEXEXTRACT(D113, ""([^ ]+)$"")))"),"PIT")</f>
        <v>PIT</v>
      </c>
      <c r="C113" s="7">
        <f>Pts_PA*G113+Pts_PC*H113+Pts_PY*I113+Pts_PTD*J113+Pts_PI*K113+Pts_P2*L113+Pts_RA*M113+Pts_RY*N113+Pts_RTD*O113+Pts_R2*P113+Pts_Res*Q113+Pts_ReY*R113+Pts_ReTD*S113+Pts_Re2*T113+Pts_FL*U113+Pts_FTD*V113</f>
        <v>6.1</v>
      </c>
      <c r="D113" s="7" t="s">
        <v>216</v>
      </c>
      <c r="E113" s="10" t="s">
        <v>42</v>
      </c>
      <c r="F113" s="9">
        <v>5.0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0.0</v>
      </c>
      <c r="N113" s="7">
        <v>0.0</v>
      </c>
      <c r="O113" s="7">
        <v>0.0</v>
      </c>
      <c r="P113" s="11">
        <v>0.0</v>
      </c>
      <c r="Q113" s="10">
        <v>2.0</v>
      </c>
      <c r="R113" s="7">
        <v>51.0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Tyler Johnson</v>
      </c>
      <c r="B114" s="7" t="str">
        <f>IFERROR(__xludf.DUMMYFUNCTION("INDEX(IFNA(REGEXEXTRACT(D114, ""([^ ]+)$"")))"),"LA")</f>
        <v>LA</v>
      </c>
      <c r="C114" s="7">
        <f>Pts_PA*G114+Pts_PC*H114+Pts_PY*I114+Pts_PTD*J114+Pts_PI*K114+Pts_P2*L114+Pts_RA*M114+Pts_RY*N114+Pts_RTD*O114+Pts_R2*P114+Pts_Res*Q114+Pts_ReY*R114+Pts_ReTD*S114+Pts_Re2*T114+Pts_FL*U114+Pts_FTD*V114</f>
        <v>7.7</v>
      </c>
      <c r="D114" s="7" t="s">
        <v>144</v>
      </c>
      <c r="E114" s="10" t="s">
        <v>46</v>
      </c>
      <c r="F114" s="9">
        <v>5.0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0.0</v>
      </c>
      <c r="N114" s="7">
        <v>0.0</v>
      </c>
      <c r="O114" s="7">
        <v>0.0</v>
      </c>
      <c r="P114" s="11">
        <v>0.0</v>
      </c>
      <c r="Q114" s="10">
        <v>4.0</v>
      </c>
      <c r="R114" s="7">
        <v>57.0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Daniel Jones</v>
      </c>
      <c r="B115" s="7" t="str">
        <f>IFERROR(__xludf.DUMMYFUNCTION("INDEX(IFNA(REGEXEXTRACT(D115, ""([^ ]+)$"")))"),"MIN")</f>
        <v>MIN</v>
      </c>
      <c r="C115" s="7">
        <f>Pts_PA*G115+Pts_PC*H115+Pts_PY*I115+Pts_PTD*J115+Pts_PI*K115+Pts_P2*L115+Pts_RA*M115+Pts_RY*N115+Pts_RTD*O115+Pts_R2*P115+Pts_Res*Q115+Pts_ReY*R115+Pts_ReTD*S115+Pts_Re2*T115+Pts_FL*U115+Pts_FTD*V115</f>
        <v>5.96</v>
      </c>
      <c r="D115" s="7" t="s">
        <v>173</v>
      </c>
      <c r="E115" s="10" t="s">
        <v>53</v>
      </c>
      <c r="F115" s="9">
        <v>5.0</v>
      </c>
      <c r="G115" s="10">
        <v>21.0</v>
      </c>
      <c r="H115" s="7">
        <v>14.0</v>
      </c>
      <c r="I115" s="7">
        <v>99.0</v>
      </c>
      <c r="J115" s="7">
        <v>0.0</v>
      </c>
      <c r="K115" s="7">
        <v>0.0</v>
      </c>
      <c r="L115" s="11">
        <v>0.0</v>
      </c>
      <c r="M115" s="10">
        <v>5.0</v>
      </c>
      <c r="N115" s="7">
        <v>20.0</v>
      </c>
      <c r="O115" s="7">
        <v>0.0</v>
      </c>
      <c r="P115" s="11">
        <v>0.0</v>
      </c>
      <c r="Q115" s="10">
        <v>0.0</v>
      </c>
      <c r="R115" s="7">
        <v>0.0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Dalton Kincaid</v>
      </c>
      <c r="B116" s="7" t="str">
        <f>IFERROR(__xludf.DUMMYFUNCTION("INDEX(IFNA(REGEXEXTRACT(D116, ""([^ ]+)$"")))"),"BUF")</f>
        <v>BUF</v>
      </c>
      <c r="C116" s="7">
        <f>Pts_PA*G116+Pts_PC*H116+Pts_PY*I116+Pts_PTD*J116+Pts_PI*K116+Pts_P2*L116+Pts_RA*M116+Pts_RY*N116+Pts_RTD*O116+Pts_R2*P116+Pts_Res*Q116+Pts_ReY*R116+Pts_ReTD*S116+Pts_Re2*T116+Pts_FL*U116+Pts_FTD*V116</f>
        <v>6.7</v>
      </c>
      <c r="D116" s="7" t="s">
        <v>250</v>
      </c>
      <c r="E116" s="10" t="s">
        <v>157</v>
      </c>
      <c r="F116" s="9">
        <v>5.0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3.0</v>
      </c>
      <c r="R116" s="7">
        <v>52.0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Allen Lazard</v>
      </c>
      <c r="B117" s="7" t="str">
        <f>IFERROR(__xludf.DUMMYFUNCTION("INDEX(IFNA(REGEXEXTRACT(D117, ""([^ ]+)$"")))"),"NYJ")</f>
        <v>NYJ</v>
      </c>
      <c r="C117" s="7">
        <f>Pts_PA*G117+Pts_PC*H117+Pts_PY*I117+Pts_PTD*J117+Pts_PI*K117+Pts_P2*L117+Pts_RA*M117+Pts_RY*N117+Pts_RTD*O117+Pts_R2*P117+Pts_Res*Q117+Pts_ReY*R117+Pts_ReTD*S117+Pts_Re2*T117+Pts_FL*U117+Pts_FTD*V117</f>
        <v>7.8</v>
      </c>
      <c r="D117" s="7" t="s">
        <v>38</v>
      </c>
      <c r="E117" s="10" t="s">
        <v>425</v>
      </c>
      <c r="F117" s="9">
        <v>5.0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4.0</v>
      </c>
      <c r="R117" s="7">
        <v>58.0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Trey McBride</v>
      </c>
      <c r="B118" s="7" t="str">
        <f>IFERROR(__xludf.DUMMYFUNCTION("INDEX(IFNA(REGEXEXTRACT(D118, ""([^ ]+)$"")))"),"ARI")</f>
        <v>ARI</v>
      </c>
      <c r="C118" s="7">
        <f>Pts_PA*G118+Pts_PC*H118+Pts_PY*I118+Pts_PTD*J118+Pts_PI*K118+Pts_P2*L118+Pts_RA*M118+Pts_RY*N118+Pts_RTD*O118+Pts_R2*P118+Pts_Res*Q118+Pts_ReY*R118+Pts_ReTD*S118+Pts_Re2*T118+Pts_FL*U118+Pts_FTD*V118</f>
        <v>7.6</v>
      </c>
      <c r="D118" s="7" t="s">
        <v>197</v>
      </c>
      <c r="E118" s="10" t="s">
        <v>361</v>
      </c>
      <c r="F118" s="9">
        <v>5.0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5.0</v>
      </c>
      <c r="R118" s="7">
        <v>51.0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David Montgomery</v>
      </c>
      <c r="B119" s="7" t="str">
        <f>IFERROR(__xludf.DUMMYFUNCTION("INDEX(IFNA(REGEXEXTRACT(D119, ""([^ ]+)$"")))"),"DET")</f>
        <v>DET</v>
      </c>
      <c r="C119" s="7">
        <f>Pts_PA*G119+Pts_PC*H119+Pts_PY*I119+Pts_PTD*J119+Pts_PI*K119+Pts_P2*L119+Pts_RA*M119+Pts_RY*N119+Pts_RTD*O119+Pts_R2*P119+Pts_Res*Q119+Pts_ReY*R119+Pts_ReTD*S119+Pts_Re2*T119+Pts_FL*U119+Pts_FTD*V119</f>
        <v>6.5</v>
      </c>
      <c r="D119" s="7" t="s">
        <v>74</v>
      </c>
      <c r="E119" s="10" t="s">
        <v>349</v>
      </c>
      <c r="F119" s="9">
        <v>5.0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9.0</v>
      </c>
      <c r="N119" s="7">
        <v>31.0</v>
      </c>
      <c r="O119" s="7">
        <v>0.0</v>
      </c>
      <c r="P119" s="11">
        <v>0.0</v>
      </c>
      <c r="Q119" s="10">
        <v>3.0</v>
      </c>
      <c r="R119" s="7">
        <v>39.0</v>
      </c>
      <c r="S119" s="7">
        <v>0.0</v>
      </c>
      <c r="T119" s="11">
        <v>0.0</v>
      </c>
      <c r="U119" s="10">
        <v>1.0</v>
      </c>
      <c r="V119" s="11">
        <v>0.0</v>
      </c>
    </row>
    <row r="120">
      <c r="A120" s="7" t="str">
        <f t="shared" si="1"/>
        <v>Chigoziem Okonkwo</v>
      </c>
      <c r="B120" s="7" t="str">
        <f>IFERROR(__xludf.DUMMYFUNCTION("INDEX(IFNA(REGEXEXTRACT(D120, ""([^ ]+)$"")))"),"TEN")</f>
        <v>TEN</v>
      </c>
      <c r="C120" s="7">
        <f>Pts_PA*G120+Pts_PC*H120+Pts_PY*I120+Pts_PTD*J120+Pts_PI*K120+Pts_P2*L120+Pts_RA*M120+Pts_RY*N120+Pts_RTD*O120+Pts_R2*P120+Pts_Res*Q120+Pts_ReY*R120+Pts_ReTD*S120+Pts_Re2*T120+Pts_FL*U120+Pts_FTD*V120</f>
        <v>7</v>
      </c>
      <c r="D120" s="7" t="s">
        <v>146</v>
      </c>
      <c r="E120" s="10" t="s">
        <v>65</v>
      </c>
      <c r="F120" s="9">
        <v>5.0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4.0</v>
      </c>
      <c r="R120" s="7">
        <v>50.0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Jaylen Warren</v>
      </c>
      <c r="B121" s="7" t="str">
        <f>IFERROR(__xludf.DUMMYFUNCTION("INDEX(IFNA(REGEXEXTRACT(D121, ""([^ ]+)$"")))"),"PIT")</f>
        <v>PIT</v>
      </c>
      <c r="C121" s="7">
        <f>Pts_PA*G121+Pts_PC*H121+Pts_PY*I121+Pts_PTD*J121+Pts_PI*K121+Pts_P2*L121+Pts_RA*M121+Pts_RY*N121+Pts_RTD*O121+Pts_R2*P121+Pts_Res*Q121+Pts_ReY*R121+Pts_ReTD*S121+Pts_Re2*T121+Pts_FL*U121+Pts_FTD*V121</f>
        <v>6.9</v>
      </c>
      <c r="D121" s="7" t="s">
        <v>277</v>
      </c>
      <c r="E121" s="10" t="s">
        <v>42</v>
      </c>
      <c r="F121" s="9">
        <v>5.0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12.0</v>
      </c>
      <c r="N121" s="7">
        <v>44.0</v>
      </c>
      <c r="O121" s="7">
        <v>0.0</v>
      </c>
      <c r="P121" s="11">
        <v>0.0</v>
      </c>
      <c r="Q121" s="10">
        <v>2.0</v>
      </c>
      <c r="R121" s="7">
        <v>15.0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Deshaun Watson</v>
      </c>
      <c r="B122" s="7" t="str">
        <f>IFERROR(__xludf.DUMMYFUNCTION("INDEX(IFNA(REGEXEXTRACT(D122, ""([^ ]+)$"")))"),"CLE")</f>
        <v>CLE</v>
      </c>
      <c r="C122" s="7">
        <f>Pts_PA*G122+Pts_PC*H122+Pts_PY*I122+Pts_PTD*J122+Pts_PI*K122+Pts_P2*L122+Pts_RA*M122+Pts_RY*N122+Pts_RTD*O122+Pts_R2*P122+Pts_Res*Q122+Pts_ReY*R122+Pts_ReTD*S122+Pts_Re2*T122+Pts_FL*U122+Pts_FTD*V122</f>
        <v>5.12</v>
      </c>
      <c r="D122" s="7" t="s">
        <v>102</v>
      </c>
      <c r="E122" s="10" t="s">
        <v>348</v>
      </c>
      <c r="F122" s="9">
        <v>5.0</v>
      </c>
      <c r="G122" s="10">
        <v>17.0</v>
      </c>
      <c r="H122" s="7">
        <v>15.0</v>
      </c>
      <c r="I122" s="7">
        <v>128.0</v>
      </c>
      <c r="J122" s="7">
        <v>0.0</v>
      </c>
      <c r="K122" s="7">
        <v>0.0</v>
      </c>
      <c r="L122" s="11">
        <v>0.0</v>
      </c>
      <c r="M122" s="10">
        <v>2.0</v>
      </c>
      <c r="N122" s="7">
        <v>0.0</v>
      </c>
      <c r="O122" s="7">
        <v>0.0</v>
      </c>
      <c r="P122" s="11">
        <v>0.0</v>
      </c>
      <c r="Q122" s="10">
        <v>0.0</v>
      </c>
      <c r="R122" s="7">
        <v>0.0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Jordan Akins</v>
      </c>
      <c r="B123" s="7" t="str">
        <f>IFERROR(__xludf.DUMMYFUNCTION("INDEX(IFNA(REGEXEXTRACT(D123, ""([^ ]+)$"")))"),"CLE")</f>
        <v>CLE</v>
      </c>
      <c r="C123" s="7">
        <f>Pts_PA*G123+Pts_PC*H123+Pts_PY*I123+Pts_PTD*J123+Pts_PI*K123+Pts_P2*L123+Pts_RA*M123+Pts_RY*N123+Pts_RTD*O123+Pts_R2*P123+Pts_Res*Q123+Pts_ReY*R123+Pts_ReTD*S123+Pts_Re2*T123+Pts_FL*U123+Pts_FTD*V123</f>
        <v>6.2</v>
      </c>
      <c r="D123" s="7" t="s">
        <v>207</v>
      </c>
      <c r="E123" s="10" t="s">
        <v>348</v>
      </c>
      <c r="F123" s="9">
        <v>4.0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4.0</v>
      </c>
      <c r="R123" s="7">
        <v>42.0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Tyler Boyd</v>
      </c>
      <c r="B124" s="7" t="str">
        <f>IFERROR(__xludf.DUMMYFUNCTION("INDEX(IFNA(REGEXEXTRACT(D124, ""([^ ]+)$"")))"),"TEN")</f>
        <v>TEN</v>
      </c>
      <c r="C124" s="7">
        <f>Pts_PA*G124+Pts_PC*H124+Pts_PY*I124+Pts_PTD*J124+Pts_PI*K124+Pts_P2*L124+Pts_RA*M124+Pts_RY*N124+Pts_RTD*O124+Pts_R2*P124+Pts_Res*Q124+Pts_ReY*R124+Pts_ReTD*S124+Pts_Re2*T124+Pts_FL*U124+Pts_FTD*V124</f>
        <v>6.8</v>
      </c>
      <c r="D124" s="7" t="s">
        <v>231</v>
      </c>
      <c r="E124" s="10" t="s">
        <v>65</v>
      </c>
      <c r="F124" s="9">
        <v>4.0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0.0</v>
      </c>
      <c r="N124" s="7">
        <v>0.0</v>
      </c>
      <c r="O124" s="7">
        <v>0.0</v>
      </c>
      <c r="P124" s="11">
        <v>0.0</v>
      </c>
      <c r="Q124" s="10">
        <v>5.0</v>
      </c>
      <c r="R124" s="7">
        <v>43.0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Chase Brown</v>
      </c>
      <c r="B125" s="7" t="str">
        <f>IFERROR(__xludf.DUMMYFUNCTION("INDEX(IFNA(REGEXEXTRACT(D125, ""([^ ]+)$"")))"),"CIN")</f>
        <v>CIN</v>
      </c>
      <c r="C125" s="7">
        <f>Pts_PA*G125+Pts_PC*H125+Pts_PY*I125+Pts_PTD*J125+Pts_PI*K125+Pts_P2*L125+Pts_RA*M125+Pts_RY*N125+Pts_RTD*O125+Pts_R2*P125+Pts_Res*Q125+Pts_ReY*R125+Pts_ReTD*S125+Pts_Re2*T125+Pts_FL*U125+Pts_FTD*V125</f>
        <v>6.3</v>
      </c>
      <c r="D125" s="7" t="s">
        <v>210</v>
      </c>
      <c r="E125" s="10" t="s">
        <v>85</v>
      </c>
      <c r="F125" s="9">
        <v>4.0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15.0</v>
      </c>
      <c r="N125" s="7">
        <v>44.0</v>
      </c>
      <c r="O125" s="7">
        <v>0.0</v>
      </c>
      <c r="P125" s="11">
        <v>0.0</v>
      </c>
      <c r="Q125" s="10">
        <v>2.0</v>
      </c>
      <c r="R125" s="7">
        <v>9.0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Simi Fehoko</v>
      </c>
      <c r="B126" s="7" t="str">
        <f>IFERROR(__xludf.DUMMYFUNCTION("INDEX(IFNA(REGEXEXTRACT(D126, ""([^ ]+)$"")))"),"LAC")</f>
        <v>LAC</v>
      </c>
      <c r="C126" s="7">
        <f>Pts_PA*G126+Pts_PC*H126+Pts_PY*I126+Pts_PTD*J126+Pts_PI*K126+Pts_P2*L126+Pts_RA*M126+Pts_RY*N126+Pts_RTD*O126+Pts_R2*P126+Pts_Res*Q126+Pts_ReY*R126+Pts_ReTD*S126+Pts_Re2*T126+Pts_FL*U126+Pts_FTD*V126</f>
        <v>6</v>
      </c>
      <c r="D126" s="7" t="s">
        <v>439</v>
      </c>
      <c r="E126" s="10" t="s">
        <v>359</v>
      </c>
      <c r="F126" s="9">
        <v>4.0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0.0</v>
      </c>
      <c r="N126" s="7">
        <v>0.0</v>
      </c>
      <c r="O126" s="7">
        <v>0.0</v>
      </c>
      <c r="P126" s="11">
        <v>0.0</v>
      </c>
      <c r="Q126" s="10">
        <v>3.0</v>
      </c>
      <c r="R126" s="7">
        <v>45.0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Lucas Krull</v>
      </c>
      <c r="B127" s="7" t="str">
        <f>IFERROR(__xludf.DUMMYFUNCTION("INDEX(IFNA(REGEXEXTRACT(D127, ""([^ ]+)$"")))"),"DEN")</f>
        <v>DEN</v>
      </c>
      <c r="C127" s="7">
        <f>Pts_PA*G127+Pts_PC*H127+Pts_PY*I127+Pts_PTD*J127+Pts_PI*K127+Pts_P2*L127+Pts_RA*M127+Pts_RY*N127+Pts_RTD*O127+Pts_R2*P127+Pts_Res*Q127+Pts_ReY*R127+Pts_ReTD*S127+Pts_Re2*T127+Pts_FL*U127+Pts_FTD*V127</f>
        <v>5.6</v>
      </c>
      <c r="D127" s="7" t="s">
        <v>494</v>
      </c>
      <c r="E127" s="10" t="s">
        <v>129</v>
      </c>
      <c r="F127" s="9">
        <v>4.0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0.0</v>
      </c>
      <c r="N127" s="7">
        <v>0.0</v>
      </c>
      <c r="O127" s="7">
        <v>0.0</v>
      </c>
      <c r="P127" s="11">
        <v>0.0</v>
      </c>
      <c r="Q127" s="10">
        <v>3.0</v>
      </c>
      <c r="R127" s="7">
        <v>41.0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Tyler Lockett</v>
      </c>
      <c r="B128" s="7" t="str">
        <f>IFERROR(__xludf.DUMMYFUNCTION("INDEX(IFNA(REGEXEXTRACT(D128, ""([^ ]+)$"")))"),"SEA")</f>
        <v>SEA</v>
      </c>
      <c r="C128" s="7">
        <f>Pts_PA*G128+Pts_PC*H128+Pts_PY*I128+Pts_PTD*J128+Pts_PI*K128+Pts_P2*L128+Pts_RA*M128+Pts_RY*N128+Pts_RTD*O128+Pts_R2*P128+Pts_Res*Q128+Pts_ReY*R128+Pts_ReTD*S128+Pts_Re2*T128+Pts_FL*U128+Pts_FTD*V128</f>
        <v>6.5</v>
      </c>
      <c r="D128" s="7" t="s">
        <v>145</v>
      </c>
      <c r="E128" s="10" t="s">
        <v>96</v>
      </c>
      <c r="F128" s="9">
        <v>4.0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0.0</v>
      </c>
      <c r="N128" s="7">
        <v>0.0</v>
      </c>
      <c r="O128" s="7">
        <v>0.0</v>
      </c>
      <c r="P128" s="11">
        <v>0.0</v>
      </c>
      <c r="Q128" s="10">
        <v>4.0</v>
      </c>
      <c r="R128" s="7">
        <v>45.0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Ladd McConkey</v>
      </c>
      <c r="B129" s="7" t="str">
        <f>IFERROR(__xludf.DUMMYFUNCTION("INDEX(IFNA(REGEXEXTRACT(D129, ""([^ ]+)$"")))"),"LAC")</f>
        <v>LAC</v>
      </c>
      <c r="C129" s="7">
        <f>Pts_PA*G129+Pts_PC*H129+Pts_PY*I129+Pts_PTD*J129+Pts_PI*K129+Pts_P2*L129+Pts_RA*M129+Pts_RY*N129+Pts_RTD*O129+Pts_R2*P129+Pts_Res*Q129+Pts_ReY*R129+Pts_ReTD*S129+Pts_Re2*T129+Pts_FL*U129+Pts_FTD*V129</f>
        <v>7.1</v>
      </c>
      <c r="D129" s="7" t="s">
        <v>126</v>
      </c>
      <c r="E129" s="10" t="s">
        <v>359</v>
      </c>
      <c r="F129" s="9">
        <v>4.0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5.0</v>
      </c>
      <c r="R129" s="7">
        <v>46.0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Jeremy McNichols</v>
      </c>
      <c r="B130" s="7" t="str">
        <f>IFERROR(__xludf.DUMMYFUNCTION("INDEX(IFNA(REGEXEXTRACT(D130, ""([^ ]+)$"")))"),"WAS")</f>
        <v>WAS</v>
      </c>
      <c r="C130" s="7">
        <f>Pts_PA*G130+Pts_PC*H130+Pts_PY*I130+Pts_PTD*J130+Pts_PI*K130+Pts_P2*L130+Pts_RA*M130+Pts_RY*N130+Pts_RTD*O130+Pts_R2*P130+Pts_Res*Q130+Pts_ReY*R130+Pts_ReTD*S130+Pts_Re2*T130+Pts_FL*U130+Pts_FTD*V130</f>
        <v>4.2</v>
      </c>
      <c r="D130" s="7" t="s">
        <v>458</v>
      </c>
      <c r="E130" s="10" t="s">
        <v>29</v>
      </c>
      <c r="F130" s="9">
        <v>4.0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7.0</v>
      </c>
      <c r="N130" s="7">
        <v>42.0</v>
      </c>
      <c r="O130" s="7">
        <v>0.0</v>
      </c>
      <c r="P130" s="11">
        <v>0.0</v>
      </c>
      <c r="Q130" s="10">
        <v>0.0</v>
      </c>
      <c r="R130" s="7">
        <v>0.0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Darnell Mooney</v>
      </c>
      <c r="B131" s="7" t="str">
        <f>IFERROR(__xludf.DUMMYFUNCTION("INDEX(IFNA(REGEXEXTRACT(D131, ""([^ ]+)$"")))"),"ATL")</f>
        <v>ATL</v>
      </c>
      <c r="C131" s="7">
        <f>Pts_PA*G131+Pts_PC*H131+Pts_PY*I131+Pts_PTD*J131+Pts_PI*K131+Pts_P2*L131+Pts_RA*M131+Pts_RY*N131+Pts_RTD*O131+Pts_R2*P131+Pts_Res*Q131+Pts_ReY*R131+Pts_ReTD*S131+Pts_Re2*T131+Pts_FL*U131+Pts_FTD*V131</f>
        <v>7.1</v>
      </c>
      <c r="D131" s="7" t="s">
        <v>257</v>
      </c>
      <c r="E131" s="10" t="s">
        <v>353</v>
      </c>
      <c r="F131" s="9">
        <v>4.0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5.0</v>
      </c>
      <c r="R131" s="7">
        <v>46.0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Elijah Moore</v>
      </c>
      <c r="B132" s="7" t="str">
        <f>IFERROR(__xludf.DUMMYFUNCTION("INDEX(IFNA(REGEXEXTRACT(D132, ""([^ ]+)$"")))"),"CLE")</f>
        <v>CLE</v>
      </c>
      <c r="C132" s="7">
        <f>Pts_PA*G132+Pts_PC*H132+Pts_PY*I132+Pts_PTD*J132+Pts_PI*K132+Pts_P2*L132+Pts_RA*M132+Pts_RY*N132+Pts_RTD*O132+Pts_R2*P132+Pts_Res*Q132+Pts_ReY*R132+Pts_ReTD*S132+Pts_Re2*T132+Pts_FL*U132+Pts_FTD*V132</f>
        <v>7.1</v>
      </c>
      <c r="D132" s="7" t="s">
        <v>315</v>
      </c>
      <c r="E132" s="10" t="s">
        <v>348</v>
      </c>
      <c r="F132" s="9">
        <v>4.0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6.0</v>
      </c>
      <c r="R132" s="7">
        <v>41.0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Raheem Mostert</v>
      </c>
      <c r="B133" s="7" t="str">
        <f>IFERROR(__xludf.DUMMYFUNCTION("INDEX(IFNA(REGEXEXTRACT(D133, ""([^ ]+)$"")))"),"MIA")</f>
        <v>MIA</v>
      </c>
      <c r="C133" s="7">
        <f>Pts_PA*G133+Pts_PC*H133+Pts_PY*I133+Pts_PTD*J133+Pts_PI*K133+Pts_P2*L133+Pts_RA*M133+Pts_RY*N133+Pts_RTD*O133+Pts_R2*P133+Pts_Res*Q133+Pts_ReY*R133+Pts_ReTD*S133+Pts_Re2*T133+Pts_FL*U133+Pts_FTD*V133</f>
        <v>3</v>
      </c>
      <c r="D133" s="7" t="s">
        <v>259</v>
      </c>
      <c r="E133" s="10" t="s">
        <v>35</v>
      </c>
      <c r="F133" s="9">
        <v>4.0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11.0</v>
      </c>
      <c r="N133" s="7">
        <v>50.0</v>
      </c>
      <c r="O133" s="7">
        <v>0.0</v>
      </c>
      <c r="P133" s="11">
        <v>0.0</v>
      </c>
      <c r="Q133" s="10">
        <v>0.0</v>
      </c>
      <c r="R133" s="7">
        <v>0.0</v>
      </c>
      <c r="S133" s="7">
        <v>0.0</v>
      </c>
      <c r="T133" s="11">
        <v>0.0</v>
      </c>
      <c r="U133" s="10">
        <v>1.0</v>
      </c>
      <c r="V133" s="11">
        <v>0.0</v>
      </c>
    </row>
    <row r="134">
      <c r="A134" s="7" t="str">
        <f t="shared" si="1"/>
        <v>Malik Nabers</v>
      </c>
      <c r="B134" s="7" t="str">
        <f>IFERROR(__xludf.DUMMYFUNCTION("INDEX(IFNA(REGEXEXTRACT(D134, ""([^ ]+)$"")))"),"NYG")</f>
        <v>NYG</v>
      </c>
      <c r="C134" s="7">
        <f>Pts_PA*G134+Pts_PC*H134+Pts_PY*I134+Pts_PTD*J134+Pts_PI*K134+Pts_P2*L134+Pts_RA*M134+Pts_RY*N134+Pts_RTD*O134+Pts_R2*P134+Pts_Res*Q134+Pts_ReY*R134+Pts_ReTD*S134+Pts_Re2*T134+Pts_FL*U134+Pts_FTD*V134</f>
        <v>6.1</v>
      </c>
      <c r="D134" s="7" t="s">
        <v>154</v>
      </c>
      <c r="E134" s="10" t="s">
        <v>423</v>
      </c>
      <c r="F134" s="9">
        <v>4.0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4.0</v>
      </c>
      <c r="R134" s="7">
        <v>41.0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Calvin Ridley</v>
      </c>
      <c r="B135" s="7" t="str">
        <f>IFERROR(__xludf.DUMMYFUNCTION("INDEX(IFNA(REGEXEXTRACT(D135, ""([^ ]+)$"")))"),"TEN")</f>
        <v>TEN</v>
      </c>
      <c r="C135" s="7">
        <f>Pts_PA*G135+Pts_PC*H135+Pts_PY*I135+Pts_PTD*J135+Pts_PI*K135+Pts_P2*L135+Pts_RA*M135+Pts_RY*N135+Pts_RTD*O135+Pts_R2*P135+Pts_Res*Q135+Pts_ReY*R135+Pts_ReTD*S135+Pts_Re2*T135+Pts_FL*U135+Pts_FTD*V135</f>
        <v>5.7</v>
      </c>
      <c r="D135" s="7" t="s">
        <v>168</v>
      </c>
      <c r="E135" s="10" t="s">
        <v>65</v>
      </c>
      <c r="F135" s="9">
        <v>4.0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3.0</v>
      </c>
      <c r="R135" s="7">
        <v>42.0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Trey Sermon</v>
      </c>
      <c r="B136" s="7" t="str">
        <f>IFERROR(__xludf.DUMMYFUNCTION("INDEX(IFNA(REGEXEXTRACT(D136, ""([^ ]+)$"")))"),"IND")</f>
        <v>IND</v>
      </c>
      <c r="C136" s="7">
        <f>Pts_PA*G136+Pts_PC*H136+Pts_PY*I136+Pts_PTD*J136+Pts_PI*K136+Pts_P2*L136+Pts_RA*M136+Pts_RY*N136+Pts_RTD*O136+Pts_R2*P136+Pts_Res*Q136+Pts_ReY*R136+Pts_ReTD*S136+Pts_Re2*T136+Pts_FL*U136+Pts_FTD*V136</f>
        <v>5.4</v>
      </c>
      <c r="D136" s="7" t="s">
        <v>411</v>
      </c>
      <c r="E136" s="10" t="s">
        <v>421</v>
      </c>
      <c r="F136" s="9">
        <v>4.0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8.0</v>
      </c>
      <c r="N136" s="7">
        <v>36.0</v>
      </c>
      <c r="O136" s="7">
        <v>0.0</v>
      </c>
      <c r="P136" s="11">
        <v>0.0</v>
      </c>
      <c r="Q136" s="10">
        <v>1.0</v>
      </c>
      <c r="R136" s="7">
        <v>13.0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Matthew Stafford</v>
      </c>
      <c r="B137" s="7" t="str">
        <f>IFERROR(__xludf.DUMMYFUNCTION("INDEX(IFNA(REGEXEXTRACT(D137, ""([^ ]+)$"")))"),"LA")</f>
        <v>LA</v>
      </c>
      <c r="C137" s="7">
        <f>Pts_PA*G137+Pts_PC*H137+Pts_PY*I137+Pts_PTD*J137+Pts_PI*K137+Pts_P2*L137+Pts_RA*M137+Pts_RY*N137+Pts_RTD*O137+Pts_R2*P137+Pts_Res*Q137+Pts_ReY*R137+Pts_ReTD*S137+Pts_Re2*T137+Pts_FL*U137+Pts_FTD*V137</f>
        <v>3.96</v>
      </c>
      <c r="D137" s="7" t="s">
        <v>69</v>
      </c>
      <c r="E137" s="10" t="s">
        <v>46</v>
      </c>
      <c r="F137" s="9">
        <v>4.0</v>
      </c>
      <c r="G137" s="10">
        <v>23.0</v>
      </c>
      <c r="H137" s="7">
        <v>14.0</v>
      </c>
      <c r="I137" s="7">
        <v>154.0</v>
      </c>
      <c r="J137" s="7">
        <v>0.0</v>
      </c>
      <c r="K137" s="7">
        <v>1.0</v>
      </c>
      <c r="L137" s="11">
        <v>0.0</v>
      </c>
      <c r="M137" s="10">
        <v>2.0</v>
      </c>
      <c r="N137" s="7">
        <v>-2.0</v>
      </c>
      <c r="O137" s="7">
        <v>0.0</v>
      </c>
      <c r="P137" s="11">
        <v>0.0</v>
      </c>
      <c r="Q137" s="10">
        <v>0.0</v>
      </c>
      <c r="R137" s="7">
        <v>0.0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C.J. Stroud</v>
      </c>
      <c r="B138" s="7" t="str">
        <f>IFERROR(__xludf.DUMMYFUNCTION("INDEX(IFNA(REGEXEXTRACT(D138, ""([^ ]+)$"")))"),"HOU")</f>
        <v>HOU</v>
      </c>
      <c r="C138" s="7">
        <f>Pts_PA*G138+Pts_PC*H138+Pts_PY*I138+Pts_PTD*J138+Pts_PI*K138+Pts_P2*L138+Pts_RA*M138+Pts_RY*N138+Pts_RTD*O138+Pts_R2*P138+Pts_Res*Q138+Pts_ReY*R138+Pts_ReTD*S138+Pts_Re2*T138+Pts_FL*U138+Pts_FTD*V138</f>
        <v>5.34</v>
      </c>
      <c r="D138" s="7" t="s">
        <v>36</v>
      </c>
      <c r="E138" s="10" t="s">
        <v>355</v>
      </c>
      <c r="F138" s="9">
        <v>4.0</v>
      </c>
      <c r="G138" s="10">
        <v>21.0</v>
      </c>
      <c r="H138" s="7">
        <v>10.0</v>
      </c>
      <c r="I138" s="7">
        <v>86.0</v>
      </c>
      <c r="J138" s="7">
        <v>0.0</v>
      </c>
      <c r="K138" s="7">
        <v>0.0</v>
      </c>
      <c r="L138" s="11">
        <v>0.0</v>
      </c>
      <c r="M138" s="10">
        <v>5.0</v>
      </c>
      <c r="N138" s="7">
        <v>19.0</v>
      </c>
      <c r="O138" s="7">
        <v>0.0</v>
      </c>
      <c r="P138" s="11">
        <v>0.0</v>
      </c>
      <c r="Q138" s="10">
        <v>0.0</v>
      </c>
      <c r="R138" s="7">
        <v>0.0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Mason Tipton</v>
      </c>
      <c r="B139" s="7" t="str">
        <f>IFERROR(__xludf.DUMMYFUNCTION("INDEX(IFNA(REGEXEXTRACT(D139, ""([^ ]+)$"")))"),"NO")</f>
        <v>NO</v>
      </c>
      <c r="C139" s="7">
        <f>Pts_PA*G139+Pts_PC*H139+Pts_PY*I139+Pts_PTD*J139+Pts_PI*K139+Pts_P2*L139+Pts_RA*M139+Pts_RY*N139+Pts_RTD*O139+Pts_R2*P139+Pts_Res*Q139+Pts_ReY*R139+Pts_ReTD*S139+Pts_Re2*T139+Pts_FL*U139+Pts_FTD*V139</f>
        <v>7.5</v>
      </c>
      <c r="D139" s="7" t="s">
        <v>326</v>
      </c>
      <c r="E139" s="10" t="s">
        <v>49</v>
      </c>
      <c r="F139" s="9">
        <v>4.0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6.0</v>
      </c>
      <c r="R139" s="7">
        <v>45.0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Tre Tucker</v>
      </c>
      <c r="B140" s="7" t="str">
        <f>IFERROR(__xludf.DUMMYFUNCTION("INDEX(IFNA(REGEXEXTRACT(D140, ""([^ ]+)$"")))"),"LV")</f>
        <v>LV</v>
      </c>
      <c r="C140" s="7">
        <f>Pts_PA*G140+Pts_PC*H140+Pts_PY*I140+Pts_PTD*J140+Pts_PI*K140+Pts_P2*L140+Pts_RA*M140+Pts_RY*N140+Pts_RTD*O140+Pts_R2*P140+Pts_Res*Q140+Pts_ReY*R140+Pts_ReTD*S140+Pts_Re2*T140+Pts_FL*U140+Pts_FTD*V140</f>
        <v>6.2</v>
      </c>
      <c r="D140" s="7" t="s">
        <v>225</v>
      </c>
      <c r="E140" s="10" t="s">
        <v>419</v>
      </c>
      <c r="F140" s="9">
        <v>4.0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1.0</v>
      </c>
      <c r="N140" s="7">
        <v>11.0</v>
      </c>
      <c r="O140" s="7">
        <v>0.0</v>
      </c>
      <c r="P140" s="11">
        <v>0.0</v>
      </c>
      <c r="Q140" s="10">
        <v>3.0</v>
      </c>
      <c r="R140" s="7">
        <v>36.0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Davante Adams</v>
      </c>
      <c r="B141" s="7" t="str">
        <f>IFERROR(__xludf.DUMMYFUNCTION("INDEX(IFNA(REGEXEXTRACT(D141, ""([^ ]+)$"")))"),"NYJ")</f>
        <v>NYJ</v>
      </c>
      <c r="C141" s="7">
        <f>Pts_PA*G141+Pts_PC*H141+Pts_PY*I141+Pts_PTD*J141+Pts_PI*K141+Pts_P2*L141+Pts_RA*M141+Pts_RY*N141+Pts_RTD*O141+Pts_R2*P141+Pts_Res*Q141+Pts_ReY*R141+Pts_ReTD*S141+Pts_Re2*T141+Pts_FL*U141+Pts_FTD*V141</f>
        <v>4.5</v>
      </c>
      <c r="D141" s="7" t="s">
        <v>160</v>
      </c>
      <c r="E141" s="10" t="s">
        <v>425</v>
      </c>
      <c r="F141" s="9">
        <v>3.0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0.0</v>
      </c>
      <c r="N141" s="7">
        <v>0.0</v>
      </c>
      <c r="O141" s="7">
        <v>0.0</v>
      </c>
      <c r="P141" s="11">
        <v>0.0</v>
      </c>
      <c r="Q141" s="10">
        <v>3.0</v>
      </c>
      <c r="R141" s="7">
        <v>30.0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Tyler Allgeier</v>
      </c>
      <c r="B142" s="7" t="str">
        <f>IFERROR(__xludf.DUMMYFUNCTION("INDEX(IFNA(REGEXEXTRACT(D142, ""([^ ]+)$"")))"),"ATL")</f>
        <v>ATL</v>
      </c>
      <c r="C142" s="7">
        <f>Pts_PA*G142+Pts_PC*H142+Pts_PY*I142+Pts_PTD*J142+Pts_PI*K142+Pts_P2*L142+Pts_RA*M142+Pts_RY*N142+Pts_RTD*O142+Pts_R2*P142+Pts_Res*Q142+Pts_ReY*R142+Pts_ReTD*S142+Pts_Re2*T142+Pts_FL*U142+Pts_FTD*V142</f>
        <v>5</v>
      </c>
      <c r="D142" s="7" t="s">
        <v>209</v>
      </c>
      <c r="E142" s="10" t="s">
        <v>353</v>
      </c>
      <c r="F142" s="9">
        <v>3.0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5.0</v>
      </c>
      <c r="N142" s="7">
        <v>36.0</v>
      </c>
      <c r="O142" s="7">
        <v>0.0</v>
      </c>
      <c r="P142" s="11">
        <v>0.0</v>
      </c>
      <c r="Q142" s="10">
        <v>1.0</v>
      </c>
      <c r="R142" s="7">
        <v>9.0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Calvin Austin</v>
      </c>
      <c r="B143" s="7" t="str">
        <f>IFERROR(__xludf.DUMMYFUNCTION("INDEX(IFNA(REGEXEXTRACT(D143, ""([^ ]+)$"")))"),"PIT")</f>
        <v>PIT</v>
      </c>
      <c r="C143" s="7">
        <f>Pts_PA*G143+Pts_PC*H143+Pts_PY*I143+Pts_PTD*J143+Pts_PI*K143+Pts_P2*L143+Pts_RA*M143+Pts_RY*N143+Pts_RTD*O143+Pts_R2*P143+Pts_Res*Q143+Pts_ReY*R143+Pts_ReTD*S143+Pts_Re2*T143+Pts_FL*U143+Pts_FTD*V143</f>
        <v>4.1</v>
      </c>
      <c r="D143" s="7" t="s">
        <v>282</v>
      </c>
      <c r="E143" s="10" t="s">
        <v>42</v>
      </c>
      <c r="F143" s="9">
        <v>3.0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0.0</v>
      </c>
      <c r="N143" s="7">
        <v>0.0</v>
      </c>
      <c r="O143" s="7">
        <v>0.0</v>
      </c>
      <c r="P143" s="11">
        <v>0.0</v>
      </c>
      <c r="Q143" s="10">
        <v>1.0</v>
      </c>
      <c r="R143" s="7">
        <v>36.0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Kayshon Boutte</v>
      </c>
      <c r="B144" s="7" t="str">
        <f>IFERROR(__xludf.DUMMYFUNCTION("INDEX(IFNA(REGEXEXTRACT(D144, ""([^ ]+)$"")))"),"NE")</f>
        <v>NE</v>
      </c>
      <c r="C144" s="7">
        <f>Pts_PA*G144+Pts_PC*H144+Pts_PY*I144+Pts_PTD*J144+Pts_PI*K144+Pts_P2*L144+Pts_RA*M144+Pts_RY*N144+Pts_RTD*O144+Pts_R2*P144+Pts_Res*Q144+Pts_ReY*R144+Pts_ReTD*S144+Pts_Re2*T144+Pts_FL*U144+Pts_FTD*V144</f>
        <v>3.8</v>
      </c>
      <c r="D144" s="7" t="s">
        <v>448</v>
      </c>
      <c r="E144" s="10" t="s">
        <v>351</v>
      </c>
      <c r="F144" s="9">
        <v>3.0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0.0</v>
      </c>
      <c r="N144" s="7">
        <v>0.0</v>
      </c>
      <c r="O144" s="7">
        <v>0.0</v>
      </c>
      <c r="P144" s="11">
        <v>0.0</v>
      </c>
      <c r="Q144" s="10">
        <v>1.0</v>
      </c>
      <c r="R144" s="7">
        <v>33.0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Evan Engram</v>
      </c>
      <c r="B145" s="7" t="str">
        <f>IFERROR(__xludf.DUMMYFUNCTION("INDEX(IFNA(REGEXEXTRACT(D145, ""([^ ]+)$"")))"),"JAX")</f>
        <v>JAX</v>
      </c>
      <c r="C145" s="7">
        <f>Pts_PA*G145+Pts_PC*H145+Pts_PY*I145+Pts_PTD*J145+Pts_PI*K145+Pts_P2*L145+Pts_RA*M145+Pts_RY*N145+Pts_RTD*O145+Pts_R2*P145+Pts_Res*Q145+Pts_ReY*R145+Pts_ReTD*S145+Pts_Re2*T145+Pts_FL*U145+Pts_FTD*V145</f>
        <v>6</v>
      </c>
      <c r="D145" s="7" t="s">
        <v>293</v>
      </c>
      <c r="E145" s="10" t="s">
        <v>101</v>
      </c>
      <c r="F145" s="9">
        <v>3.0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5.0</v>
      </c>
      <c r="R145" s="7">
        <v>35.0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Austin Hooper</v>
      </c>
      <c r="B146" s="7" t="str">
        <f>IFERROR(__xludf.DUMMYFUNCTION("INDEX(IFNA(REGEXEXTRACT(D146, ""([^ ]+)$"")))"),"NE")</f>
        <v>NE</v>
      </c>
      <c r="C146" s="7">
        <f>Pts_PA*G146+Pts_PC*H146+Pts_PY*I146+Pts_PTD*J146+Pts_PI*K146+Pts_P2*L146+Pts_RA*M146+Pts_RY*N146+Pts_RTD*O146+Pts_R2*P146+Pts_Res*Q146+Pts_ReY*R146+Pts_ReTD*S146+Pts_Re2*T146+Pts_FL*U146+Pts_FTD*V146</f>
        <v>5.2</v>
      </c>
      <c r="D146" s="7" t="s">
        <v>190</v>
      </c>
      <c r="E146" s="10" t="s">
        <v>351</v>
      </c>
      <c r="F146" s="9">
        <v>3.0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0.0</v>
      </c>
      <c r="N146" s="7">
        <v>0.0</v>
      </c>
      <c r="O146" s="7">
        <v>0.0</v>
      </c>
      <c r="P146" s="11">
        <v>0.0</v>
      </c>
      <c r="Q146" s="10">
        <v>4.0</v>
      </c>
      <c r="R146" s="7">
        <v>32.0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Jaleel McLaughlin</v>
      </c>
      <c r="B147" s="7" t="str">
        <f>IFERROR(__xludf.DUMMYFUNCTION("INDEX(IFNA(REGEXEXTRACT(D147, ""([^ ]+)$"")))"),"DEN")</f>
        <v>DEN</v>
      </c>
      <c r="C147" s="7">
        <f>Pts_PA*G147+Pts_PC*H147+Pts_PY*I147+Pts_PTD*J147+Pts_PI*K147+Pts_P2*L147+Pts_RA*M147+Pts_RY*N147+Pts_RTD*O147+Pts_R2*P147+Pts_Res*Q147+Pts_ReY*R147+Pts_ReTD*S147+Pts_Re2*T147+Pts_FL*U147+Pts_FTD*V147</f>
        <v>3.5</v>
      </c>
      <c r="D147" s="7" t="s">
        <v>254</v>
      </c>
      <c r="E147" s="10" t="s">
        <v>129</v>
      </c>
      <c r="F147" s="9">
        <v>3.0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4.0</v>
      </c>
      <c r="N147" s="7">
        <v>35.0</v>
      </c>
      <c r="O147" s="7">
        <v>0.0</v>
      </c>
      <c r="P147" s="11">
        <v>0.0</v>
      </c>
      <c r="Q147" s="10">
        <v>0.0</v>
      </c>
      <c r="R147" s="7">
        <v>0.0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Jerrod Means</v>
      </c>
      <c r="B148" s="7" t="str">
        <f>IFERROR(__xludf.DUMMYFUNCTION("INDEX(IFNA(REGEXEXTRACT(D148, ""([^ ]+)$"")))"),"NO")</f>
        <v>NO</v>
      </c>
      <c r="C148" s="7">
        <f>Pts_PA*G148+Pts_PC*H148+Pts_PY*I148+Pts_PTD*J148+Pts_PI*K148+Pts_P2*L148+Pts_RA*M148+Pts_RY*N148+Pts_RTD*O148+Pts_R2*P148+Pts_Res*Q148+Pts_ReY*R148+Pts_ReTD*S148+Pts_Re2*T148+Pts_FL*U148+Pts_FTD*V148</f>
        <v>5.2</v>
      </c>
      <c r="D148" s="7" t="s">
        <v>503</v>
      </c>
      <c r="E148" s="10" t="s">
        <v>49</v>
      </c>
      <c r="F148" s="9">
        <v>3.0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0.0</v>
      </c>
      <c r="N148" s="7">
        <v>0.0</v>
      </c>
      <c r="O148" s="7">
        <v>0.0</v>
      </c>
      <c r="P148" s="11">
        <v>0.0</v>
      </c>
      <c r="Q148" s="10">
        <v>3.0</v>
      </c>
      <c r="R148" s="7">
        <v>37.0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Kendre Miller</v>
      </c>
      <c r="B149" s="7" t="str">
        <f>IFERROR(__xludf.DUMMYFUNCTION("INDEX(IFNA(REGEXEXTRACT(D149, ""([^ ]+)$"")))"),"NO")</f>
        <v>NO</v>
      </c>
      <c r="C149" s="7">
        <f>Pts_PA*G149+Pts_PC*H149+Pts_PY*I149+Pts_PTD*J149+Pts_PI*K149+Pts_P2*L149+Pts_RA*M149+Pts_RY*N149+Pts_RTD*O149+Pts_R2*P149+Pts_Res*Q149+Pts_ReY*R149+Pts_ReTD*S149+Pts_Re2*T149+Pts_FL*U149+Pts_FTD*V149</f>
        <v>4.7</v>
      </c>
      <c r="D149" s="7" t="s">
        <v>525</v>
      </c>
      <c r="E149" s="10" t="s">
        <v>49</v>
      </c>
      <c r="F149" s="9">
        <v>3.0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6.0</v>
      </c>
      <c r="N149" s="7">
        <v>36.0</v>
      </c>
      <c r="O149" s="7">
        <v>0.0</v>
      </c>
      <c r="P149" s="11">
        <v>0.0</v>
      </c>
      <c r="Q149" s="10">
        <v>2.0</v>
      </c>
      <c r="R149" s="7">
        <v>1.0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Adonai Mitchell</v>
      </c>
      <c r="B150" s="7" t="str">
        <f>IFERROR(__xludf.DUMMYFUNCTION("INDEX(IFNA(REGEXEXTRACT(D150, ""([^ ]+)$"")))"),"IND")</f>
        <v>IND</v>
      </c>
      <c r="C150" s="7">
        <f>Pts_PA*G150+Pts_PC*H150+Pts_PY*I150+Pts_PTD*J150+Pts_PI*K150+Pts_P2*L150+Pts_RA*M150+Pts_RY*N150+Pts_RTD*O150+Pts_R2*P150+Pts_Res*Q150+Pts_ReY*R150+Pts_ReTD*S150+Pts_Re2*T150+Pts_FL*U150+Pts_FTD*V150</f>
        <v>4</v>
      </c>
      <c r="D150" s="7" t="s">
        <v>314</v>
      </c>
      <c r="E150" s="10" t="s">
        <v>421</v>
      </c>
      <c r="F150" s="9">
        <v>3.0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2.0</v>
      </c>
      <c r="R150" s="7">
        <v>30.0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Foster Moreau</v>
      </c>
      <c r="B151" s="7" t="str">
        <f>IFERROR(__xludf.DUMMYFUNCTION("INDEX(IFNA(REGEXEXTRACT(D151, ""([^ ]+)$"")))"),"NO")</f>
        <v>NO</v>
      </c>
      <c r="C151" s="7">
        <f>Pts_PA*G151+Pts_PC*H151+Pts_PY*I151+Pts_PTD*J151+Pts_PI*K151+Pts_P2*L151+Pts_RA*M151+Pts_RY*N151+Pts_RTD*O151+Pts_R2*P151+Pts_Res*Q151+Pts_ReY*R151+Pts_ReTD*S151+Pts_Re2*T151+Pts_FL*U151+Pts_FTD*V151</f>
        <v>4.8</v>
      </c>
      <c r="D151" s="7" t="s">
        <v>110</v>
      </c>
      <c r="E151" s="10" t="s">
        <v>49</v>
      </c>
      <c r="F151" s="9">
        <v>3.0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0.0</v>
      </c>
      <c r="N151" s="7">
        <v>0.0</v>
      </c>
      <c r="O151" s="7">
        <v>0.0</v>
      </c>
      <c r="P151" s="11">
        <v>0.0</v>
      </c>
      <c r="Q151" s="10">
        <v>2.0</v>
      </c>
      <c r="R151" s="7">
        <v>38.0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Zack Moss</v>
      </c>
      <c r="B152" s="7" t="str">
        <f>IFERROR(__xludf.DUMMYFUNCTION("INDEX(IFNA(REGEXEXTRACT(D152, ""([^ ]+)$"")))"),"CIN")</f>
        <v>CIN</v>
      </c>
      <c r="C152" s="7">
        <f>Pts_PA*G152+Pts_PC*H152+Pts_PY*I152+Pts_PTD*J152+Pts_PI*K152+Pts_P2*L152+Pts_RA*M152+Pts_RY*N152+Pts_RTD*O152+Pts_R2*P152+Pts_Res*Q152+Pts_ReY*R152+Pts_ReTD*S152+Pts_Re2*T152+Pts_FL*U152+Pts_FTD*V152</f>
        <v>5.5</v>
      </c>
      <c r="D152" s="7" t="s">
        <v>100</v>
      </c>
      <c r="E152" s="10" t="s">
        <v>85</v>
      </c>
      <c r="F152" s="9">
        <v>3.0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6.0</v>
      </c>
      <c r="N152" s="7">
        <v>7.0</v>
      </c>
      <c r="O152" s="7">
        <v>0.0</v>
      </c>
      <c r="P152" s="11">
        <v>0.0</v>
      </c>
      <c r="Q152" s="10">
        <v>3.0</v>
      </c>
      <c r="R152" s="7">
        <v>33.0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Colby Parkinson</v>
      </c>
      <c r="B153" s="7" t="str">
        <f>IFERROR(__xludf.DUMMYFUNCTION("INDEX(IFNA(REGEXEXTRACT(D153, ""([^ ]+)$"")))"),"LA")</f>
        <v>LA</v>
      </c>
      <c r="C153" s="7">
        <f>Pts_PA*G153+Pts_PC*H153+Pts_PY*I153+Pts_PTD*J153+Pts_PI*K153+Pts_P2*L153+Pts_RA*M153+Pts_RY*N153+Pts_RTD*O153+Pts_R2*P153+Pts_Res*Q153+Pts_ReY*R153+Pts_ReTD*S153+Pts_Re2*T153+Pts_FL*U153+Pts_FTD*V153</f>
        <v>4.2</v>
      </c>
      <c r="D153" s="7" t="s">
        <v>179</v>
      </c>
      <c r="E153" s="10" t="s">
        <v>46</v>
      </c>
      <c r="F153" s="9">
        <v>3.0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0.0</v>
      </c>
      <c r="N153" s="7">
        <v>0.0</v>
      </c>
      <c r="O153" s="7">
        <v>0.0</v>
      </c>
      <c r="P153" s="11">
        <v>0.0</v>
      </c>
      <c r="Q153" s="10">
        <v>2.0</v>
      </c>
      <c r="R153" s="7">
        <v>32.0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Jalen Reagor</v>
      </c>
      <c r="B154" s="7" t="str">
        <f>IFERROR(__xludf.DUMMYFUNCTION("INDEX(IFNA(REGEXEXTRACT(D154, ""([^ ]+)$"")))"),"LAC")</f>
        <v>LAC</v>
      </c>
      <c r="C154" s="7">
        <f>Pts_PA*G154+Pts_PC*H154+Pts_PY*I154+Pts_PTD*J154+Pts_PI*K154+Pts_P2*L154+Pts_RA*M154+Pts_RY*N154+Pts_RTD*O154+Pts_R2*P154+Pts_Res*Q154+Pts_ReY*R154+Pts_ReTD*S154+Pts_Re2*T154+Pts_FL*U154+Pts_FTD*V154</f>
        <v>2.5</v>
      </c>
      <c r="D154" s="7" t="s">
        <v>526</v>
      </c>
      <c r="E154" s="10" t="s">
        <v>359</v>
      </c>
      <c r="F154" s="9">
        <v>3.0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1.0</v>
      </c>
      <c r="N154" s="7">
        <v>-1.0</v>
      </c>
      <c r="O154" s="7">
        <v>0.0</v>
      </c>
      <c r="P154" s="11">
        <v>0.0</v>
      </c>
      <c r="Q154" s="10">
        <v>1.0</v>
      </c>
      <c r="R154" s="7">
        <v>41.0</v>
      </c>
      <c r="S154" s="7">
        <v>0.0</v>
      </c>
      <c r="T154" s="11">
        <v>0.0</v>
      </c>
      <c r="U154" s="10">
        <v>1.0</v>
      </c>
      <c r="V154" s="11">
        <v>0.0</v>
      </c>
    </row>
    <row r="155">
      <c r="A155" s="7" t="str">
        <f t="shared" si="1"/>
        <v>Miles Sanders</v>
      </c>
      <c r="B155" s="7" t="str">
        <f>IFERROR(__xludf.DUMMYFUNCTION("INDEX(IFNA(REGEXEXTRACT(D155, ""([^ ]+)$"")))"),"CAR")</f>
        <v>CAR</v>
      </c>
      <c r="C155" s="7">
        <f>Pts_PA*G155+Pts_PC*H155+Pts_PY*I155+Pts_PTD*J155+Pts_PI*K155+Pts_P2*L155+Pts_RA*M155+Pts_RY*N155+Pts_RTD*O155+Pts_R2*P155+Pts_Res*Q155+Pts_ReY*R155+Pts_ReTD*S155+Pts_Re2*T155+Pts_FL*U155+Pts_FTD*V155</f>
        <v>3.3</v>
      </c>
      <c r="D155" s="7" t="s">
        <v>222</v>
      </c>
      <c r="E155" s="10" t="s">
        <v>341</v>
      </c>
      <c r="F155" s="9">
        <v>3.0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3.0</v>
      </c>
      <c r="N155" s="7">
        <v>34.0</v>
      </c>
      <c r="O155" s="7">
        <v>0.0</v>
      </c>
      <c r="P155" s="11">
        <v>0.0</v>
      </c>
      <c r="Q155" s="10">
        <v>1.0</v>
      </c>
      <c r="R155" s="7">
        <v>-6.0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Sterling Shepard</v>
      </c>
      <c r="B156" s="7" t="str">
        <f>IFERROR(__xludf.DUMMYFUNCTION("INDEX(IFNA(REGEXEXTRACT(D156, ""([^ ]+)$"")))"),"TB")</f>
        <v>TB</v>
      </c>
      <c r="C156" s="7">
        <f>Pts_PA*G156+Pts_PC*H156+Pts_PY*I156+Pts_PTD*J156+Pts_PI*K156+Pts_P2*L156+Pts_RA*M156+Pts_RY*N156+Pts_RTD*O156+Pts_R2*P156+Pts_Res*Q156+Pts_ReY*R156+Pts_ReTD*S156+Pts_Re2*T156+Pts_FL*U156+Pts_FTD*V156</f>
        <v>4</v>
      </c>
      <c r="D156" s="7" t="s">
        <v>469</v>
      </c>
      <c r="E156" s="10" t="s">
        <v>61</v>
      </c>
      <c r="F156" s="9">
        <v>3.0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1.0</v>
      </c>
      <c r="R156" s="7">
        <v>15.0</v>
      </c>
      <c r="S156" s="7">
        <v>0.0</v>
      </c>
      <c r="T156" s="11">
        <v>1.0</v>
      </c>
      <c r="U156" s="10">
        <v>0.0</v>
      </c>
      <c r="V156" s="11">
        <v>0.0</v>
      </c>
    </row>
    <row r="157">
      <c r="A157" s="7" t="str">
        <f t="shared" si="1"/>
        <v>Stone Smartt</v>
      </c>
      <c r="B157" s="7" t="str">
        <f>IFERROR(__xludf.DUMMYFUNCTION("INDEX(IFNA(REGEXEXTRACT(D157, ""([^ ]+)$"")))"),"LAC")</f>
        <v>LAC</v>
      </c>
      <c r="C157" s="7">
        <f>Pts_PA*G157+Pts_PC*H157+Pts_PY*I157+Pts_PTD*J157+Pts_PI*K157+Pts_P2*L157+Pts_RA*M157+Pts_RY*N157+Pts_RTD*O157+Pts_R2*P157+Pts_Res*Q157+Pts_ReY*R157+Pts_ReTD*S157+Pts_Re2*T157+Pts_FL*U157+Pts_FTD*V157</f>
        <v>3.6</v>
      </c>
      <c r="D157" s="7" t="s">
        <v>512</v>
      </c>
      <c r="E157" s="10" t="s">
        <v>359</v>
      </c>
      <c r="F157" s="9">
        <v>3.0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1.0</v>
      </c>
      <c r="R157" s="7">
        <v>31.0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Xavier Smith</v>
      </c>
      <c r="B158" s="7" t="str">
        <f>IFERROR(__xludf.DUMMYFUNCTION("INDEX(IFNA(REGEXEXTRACT(D158, ""([^ ]+)$"")))"),"LA")</f>
        <v>LA</v>
      </c>
      <c r="C158" s="7">
        <f>Pts_PA*G158+Pts_PC*H158+Pts_PY*I158+Pts_PTD*J158+Pts_PI*K158+Pts_P2*L158+Pts_RA*M158+Pts_RY*N158+Pts_RTD*O158+Pts_R2*P158+Pts_Res*Q158+Pts_ReY*R158+Pts_ReTD*S158+Pts_Re2*T158+Pts_FL*U158+Pts_FTD*V158</f>
        <v>3</v>
      </c>
      <c r="D158" s="7" t="s">
        <v>498</v>
      </c>
      <c r="E158" s="10" t="s">
        <v>46</v>
      </c>
      <c r="F158" s="9">
        <v>3.0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2.0</v>
      </c>
      <c r="N158" s="7">
        <v>30.0</v>
      </c>
      <c r="O158" s="7">
        <v>0.0</v>
      </c>
      <c r="P158" s="11">
        <v>0.0</v>
      </c>
      <c r="Q158" s="10">
        <v>0.0</v>
      </c>
      <c r="R158" s="7">
        <v>0.0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Dorian Thompson-Robinson</v>
      </c>
      <c r="B159" s="7" t="str">
        <f>IFERROR(__xludf.DUMMYFUNCTION("INDEX(IFNA(REGEXEXTRACT(D159, ""([^ ]+)$"")))"),"CLE")</f>
        <v>CLE</v>
      </c>
      <c r="C159" s="7">
        <f>Pts_PA*G159+Pts_PC*H159+Pts_PY*I159+Pts_PTD*J159+Pts_PI*K159+Pts_P2*L159+Pts_RA*M159+Pts_RY*N159+Pts_RTD*O159+Pts_R2*P159+Pts_Res*Q159+Pts_ReY*R159+Pts_ReTD*S159+Pts_Re2*T159+Pts_FL*U159+Pts_FTD*V159</f>
        <v>3.68</v>
      </c>
      <c r="D159" s="7" t="s">
        <v>527</v>
      </c>
      <c r="E159" s="10" t="s">
        <v>348</v>
      </c>
      <c r="F159" s="9">
        <v>3.0</v>
      </c>
      <c r="G159" s="10">
        <v>24.0</v>
      </c>
      <c r="H159" s="7">
        <v>11.0</v>
      </c>
      <c r="I159" s="7">
        <v>82.0</v>
      </c>
      <c r="J159" s="7">
        <v>0.0</v>
      </c>
      <c r="K159" s="7">
        <v>2.0</v>
      </c>
      <c r="L159" s="11">
        <v>0.0</v>
      </c>
      <c r="M159" s="10">
        <v>3.0</v>
      </c>
      <c r="N159" s="7">
        <v>44.0</v>
      </c>
      <c r="O159" s="7">
        <v>0.0</v>
      </c>
      <c r="P159" s="11">
        <v>0.0</v>
      </c>
      <c r="Q159" s="10">
        <v>0.0</v>
      </c>
      <c r="R159" s="7">
        <v>0.0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Darnell Washington</v>
      </c>
      <c r="B160" s="7" t="str">
        <f>IFERROR(__xludf.DUMMYFUNCTION("INDEX(IFNA(REGEXEXTRACT(D160, ""([^ ]+)$"")))"),"PIT")</f>
        <v>PIT</v>
      </c>
      <c r="C160" s="7">
        <f>Pts_PA*G160+Pts_PC*H160+Pts_PY*I160+Pts_PTD*J160+Pts_PI*K160+Pts_P2*L160+Pts_RA*M160+Pts_RY*N160+Pts_RTD*O160+Pts_R2*P160+Pts_Res*Q160+Pts_ReY*R160+Pts_ReTD*S160+Pts_Re2*T160+Pts_FL*U160+Pts_FTD*V160</f>
        <v>5.6</v>
      </c>
      <c r="D160" s="7" t="s">
        <v>331</v>
      </c>
      <c r="E160" s="10" t="s">
        <v>42</v>
      </c>
      <c r="F160" s="9">
        <v>3.0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4.0</v>
      </c>
      <c r="R160" s="7">
        <v>36.0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Josh Whyle</v>
      </c>
      <c r="B161" s="7" t="str">
        <f>IFERROR(__xludf.DUMMYFUNCTION("INDEX(IFNA(REGEXEXTRACT(D161, ""([^ ]+)$"")))"),"TEN")</f>
        <v>TEN</v>
      </c>
      <c r="C161" s="7">
        <f>Pts_PA*G161+Pts_PC*H161+Pts_PY*I161+Pts_PTD*J161+Pts_PI*K161+Pts_P2*L161+Pts_RA*M161+Pts_RY*N161+Pts_RTD*O161+Pts_R2*P161+Pts_Res*Q161+Pts_ReY*R161+Pts_ReTD*S161+Pts_Re2*T161+Pts_FL*U161+Pts_FTD*V161</f>
        <v>4.9</v>
      </c>
      <c r="D161" s="7" t="s">
        <v>396</v>
      </c>
      <c r="E161" s="10" t="s">
        <v>65</v>
      </c>
      <c r="F161" s="9">
        <v>3.0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3.0</v>
      </c>
      <c r="R161" s="7">
        <v>34.0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Jaylen Wright</v>
      </c>
      <c r="B162" s="7" t="str">
        <f>IFERROR(__xludf.DUMMYFUNCTION("INDEX(IFNA(REGEXEXTRACT(D162, ""([^ ]+)$"")))"),"MIA")</f>
        <v>MIA</v>
      </c>
      <c r="C162" s="7">
        <f>Pts_PA*G162+Pts_PC*H162+Pts_PY*I162+Pts_PTD*J162+Pts_PI*K162+Pts_P2*L162+Pts_RA*M162+Pts_RY*N162+Pts_RTD*O162+Pts_R2*P162+Pts_Res*Q162+Pts_ReY*R162+Pts_ReTD*S162+Pts_Re2*T162+Pts_FL*U162+Pts_FTD*V162</f>
        <v>3.3</v>
      </c>
      <c r="D162" s="7" t="s">
        <v>417</v>
      </c>
      <c r="E162" s="10" t="s">
        <v>35</v>
      </c>
      <c r="F162" s="9">
        <v>3.0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5.0</v>
      </c>
      <c r="N162" s="7">
        <v>33.0</v>
      </c>
      <c r="O162" s="7">
        <v>0.0</v>
      </c>
      <c r="P162" s="11">
        <v>0.0</v>
      </c>
      <c r="Q162" s="10">
        <v>0.0</v>
      </c>
      <c r="R162" s="7">
        <v>0.0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Nelson Agholor</v>
      </c>
      <c r="B163" s="7" t="str">
        <f>IFERROR(__xludf.DUMMYFUNCTION("INDEX(IFNA(REGEXEXTRACT(D163, ""([^ ]+)$"")))"),"BAL")</f>
        <v>BAL</v>
      </c>
      <c r="C163" s="7">
        <f>Pts_PA*G163+Pts_PC*H163+Pts_PY*I163+Pts_PTD*J163+Pts_PI*K163+Pts_P2*L163+Pts_RA*M163+Pts_RY*N163+Pts_RTD*O163+Pts_R2*P163+Pts_Res*Q163+Pts_ReY*R163+Pts_ReTD*S163+Pts_Re2*T163+Pts_FL*U163+Pts_FTD*V163</f>
        <v>2.5</v>
      </c>
      <c r="D163" s="7" t="s">
        <v>279</v>
      </c>
      <c r="E163" s="10" t="s">
        <v>31</v>
      </c>
      <c r="F163" s="9">
        <v>2.0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0.0</v>
      </c>
      <c r="N163" s="7">
        <v>0.0</v>
      </c>
      <c r="O163" s="7">
        <v>0.0</v>
      </c>
      <c r="P163" s="11">
        <v>0.0</v>
      </c>
      <c r="Q163" s="10">
        <v>1.0</v>
      </c>
      <c r="R163" s="7">
        <v>20.0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Brandon Aiyuk</v>
      </c>
      <c r="B164" s="7" t="str">
        <f>IFERROR(__xludf.DUMMYFUNCTION("INDEX(IFNA(REGEXEXTRACT(D164, ""([^ ]+)$"")))"),"SF")</f>
        <v>SF</v>
      </c>
      <c r="C164" s="7">
        <f>Pts_PA*G164+Pts_PC*H164+Pts_PY*I164+Pts_PTD*J164+Pts_PI*K164+Pts_P2*L164+Pts_RA*M164+Pts_RY*N164+Pts_RTD*O164+Pts_R2*P164+Pts_Res*Q164+Pts_ReY*R164+Pts_ReTD*S164+Pts_Re2*T164+Pts_FL*U164+Pts_FTD*V164</f>
        <v>3.3</v>
      </c>
      <c r="D164" s="7" t="s">
        <v>206</v>
      </c>
      <c r="E164" s="10" t="s">
        <v>424</v>
      </c>
      <c r="F164" s="9">
        <v>2.0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0.0</v>
      </c>
      <c r="N164" s="7">
        <v>0.0</v>
      </c>
      <c r="O164" s="7">
        <v>0.0</v>
      </c>
      <c r="P164" s="11">
        <v>0.0</v>
      </c>
      <c r="Q164" s="10">
        <v>2.0</v>
      </c>
      <c r="R164" s="7">
        <v>23.0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Tim Boyle</v>
      </c>
      <c r="B165" s="7" t="str">
        <f>IFERROR(__xludf.DUMMYFUNCTION("INDEX(IFNA(REGEXEXTRACT(D165, ""([^ ]+)$"")))"),"NYG")</f>
        <v>NYG</v>
      </c>
      <c r="C165" s="7">
        <f>Pts_PA*G165+Pts_PC*H165+Pts_PY*I165+Pts_PTD*J165+Pts_PI*K165+Pts_P2*L165+Pts_RA*M165+Pts_RY*N165+Pts_RTD*O165+Pts_R2*P165+Pts_Res*Q165+Pts_ReY*R165+Pts_ReTD*S165+Pts_Re2*T165+Pts_FL*U165+Pts_FTD*V165</f>
        <v>3.36</v>
      </c>
      <c r="D165" s="7" t="s">
        <v>430</v>
      </c>
      <c r="E165" s="10" t="s">
        <v>35</v>
      </c>
      <c r="F165" s="9">
        <v>2.0</v>
      </c>
      <c r="G165" s="10">
        <v>13.0</v>
      </c>
      <c r="H165" s="7">
        <v>8.0</v>
      </c>
      <c r="I165" s="7">
        <v>74.0</v>
      </c>
      <c r="J165" s="7">
        <v>0.0</v>
      </c>
      <c r="K165" s="7">
        <v>0.0</v>
      </c>
      <c r="L165" s="11">
        <v>0.0</v>
      </c>
      <c r="M165" s="10">
        <v>1.0</v>
      </c>
      <c r="N165" s="7">
        <v>4.0</v>
      </c>
      <c r="O165" s="7">
        <v>0.0</v>
      </c>
      <c r="P165" s="11">
        <v>0.0</v>
      </c>
      <c r="Q165" s="10">
        <v>0.0</v>
      </c>
      <c r="R165" s="7">
        <v>0.0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Dyami Brown</v>
      </c>
      <c r="B166" s="7" t="str">
        <f>IFERROR(__xludf.DUMMYFUNCTION("INDEX(IFNA(REGEXEXTRACT(D166, ""([^ ]+)$"")))"),"WAS")</f>
        <v>WAS</v>
      </c>
      <c r="C166" s="7">
        <f>Pts_PA*G166+Pts_PC*H166+Pts_PY*I166+Pts_PTD*J166+Pts_PI*K166+Pts_P2*L166+Pts_RA*M166+Pts_RY*N166+Pts_RTD*O166+Pts_R2*P166+Pts_Res*Q166+Pts_ReY*R166+Pts_ReTD*S166+Pts_Re2*T166+Pts_FL*U166+Pts_FTD*V166</f>
        <v>2.8</v>
      </c>
      <c r="D166" s="7" t="s">
        <v>384</v>
      </c>
      <c r="E166" s="10" t="s">
        <v>29</v>
      </c>
      <c r="F166" s="9">
        <v>2.0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0.0</v>
      </c>
      <c r="N166" s="7">
        <v>0.0</v>
      </c>
      <c r="O166" s="7">
        <v>0.0</v>
      </c>
      <c r="P166" s="11">
        <v>0.0</v>
      </c>
      <c r="Q166" s="10">
        <v>1.0</v>
      </c>
      <c r="R166" s="7">
        <v>23.0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Stefon Diggs</v>
      </c>
      <c r="B167" s="7" t="str">
        <f>IFERROR(__xludf.DUMMYFUNCTION("INDEX(IFNA(REGEXEXTRACT(D167, ""([^ ]+)$"")))"),"HOU")</f>
        <v>HOU</v>
      </c>
      <c r="C167" s="7">
        <f>Pts_PA*G167+Pts_PC*H167+Pts_PY*I167+Pts_PTD*J167+Pts_PI*K167+Pts_P2*L167+Pts_RA*M167+Pts_RY*N167+Pts_RTD*O167+Pts_R2*P167+Pts_Res*Q167+Pts_ReY*R167+Pts_ReTD*S167+Pts_Re2*T167+Pts_FL*U167+Pts_FTD*V167</f>
        <v>4.8</v>
      </c>
      <c r="D167" s="7" t="s">
        <v>72</v>
      </c>
      <c r="E167" s="10" t="s">
        <v>355</v>
      </c>
      <c r="F167" s="9">
        <v>2.0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5.0</v>
      </c>
      <c r="R167" s="7">
        <v>23.0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Zay Flowers</v>
      </c>
      <c r="B168" s="7" t="str">
        <f>IFERROR(__xludf.DUMMYFUNCTION("INDEX(IFNA(REGEXEXTRACT(D168, ""([^ ]+)$"")))"),"BAL")</f>
        <v>BAL</v>
      </c>
      <c r="C168" s="7">
        <f>Pts_PA*G168+Pts_PC*H168+Pts_PY*I168+Pts_PTD*J168+Pts_PI*K168+Pts_P2*L168+Pts_RA*M168+Pts_RY*N168+Pts_RTD*O168+Pts_R2*P168+Pts_Res*Q168+Pts_ReY*R168+Pts_ReTD*S168+Pts_Re2*T168+Pts_FL*U168+Pts_FTD*V168</f>
        <v>3.5</v>
      </c>
      <c r="D168" s="7" t="s">
        <v>172</v>
      </c>
      <c r="E168" s="10" t="s">
        <v>31</v>
      </c>
      <c r="F168" s="9">
        <v>2.0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1.0</v>
      </c>
      <c r="N168" s="7">
        <v>19.0</v>
      </c>
      <c r="O168" s="7">
        <v>0.0</v>
      </c>
      <c r="P168" s="11">
        <v>0.0</v>
      </c>
      <c r="Q168" s="10">
        <v>1.0</v>
      </c>
      <c r="R168" s="7">
        <v>11.0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Marvin Harrison</v>
      </c>
      <c r="B169" s="7" t="str">
        <f>IFERROR(__xludf.DUMMYFUNCTION("INDEX(IFNA(REGEXEXTRACT(D169, ""([^ ]+)$"")))"),"ARI")</f>
        <v>ARI</v>
      </c>
      <c r="C169" s="7">
        <f>Pts_PA*G169+Pts_PC*H169+Pts_PY*I169+Pts_PTD*J169+Pts_PI*K169+Pts_P2*L169+Pts_RA*M169+Pts_RY*N169+Pts_RTD*O169+Pts_R2*P169+Pts_Res*Q169+Pts_ReY*R169+Pts_ReTD*S169+Pts_Re2*T169+Pts_FL*U169+Pts_FTD*V169</f>
        <v>3.6</v>
      </c>
      <c r="D169" s="7" t="s">
        <v>299</v>
      </c>
      <c r="E169" s="10" t="s">
        <v>361</v>
      </c>
      <c r="F169" s="9">
        <v>2.0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0.0</v>
      </c>
      <c r="N169" s="7">
        <v>0.0</v>
      </c>
      <c r="O169" s="7">
        <v>0.0</v>
      </c>
      <c r="P169" s="11">
        <v>0.0</v>
      </c>
      <c r="Q169" s="10">
        <v>3.0</v>
      </c>
      <c r="R169" s="7">
        <v>21.0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Alvin Kamara</v>
      </c>
      <c r="B170" s="7" t="str">
        <f>IFERROR(__xludf.DUMMYFUNCTION("INDEX(IFNA(REGEXEXTRACT(D170, ""([^ ]+)$"")))"),"NO")</f>
        <v>NO</v>
      </c>
      <c r="C170" s="7">
        <f>Pts_PA*G170+Pts_PC*H170+Pts_PY*I170+Pts_PTD*J170+Pts_PI*K170+Pts_P2*L170+Pts_RA*M170+Pts_RY*N170+Pts_RTD*O170+Pts_R2*P170+Pts_Res*Q170+Pts_ReY*R170+Pts_ReTD*S170+Pts_Re2*T170+Pts_FL*U170+Pts_FTD*V170</f>
        <v>5.4</v>
      </c>
      <c r="D170" s="7" t="s">
        <v>67</v>
      </c>
      <c r="E170" s="10" t="s">
        <v>49</v>
      </c>
      <c r="F170" s="9">
        <v>2.0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7.0</v>
      </c>
      <c r="N170" s="7">
        <v>10.0</v>
      </c>
      <c r="O170" s="7">
        <v>0.0</v>
      </c>
      <c r="P170" s="11">
        <v>0.0</v>
      </c>
      <c r="Q170" s="10">
        <v>6.0</v>
      </c>
      <c r="R170" s="7">
        <v>14.0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Christian Kirk</v>
      </c>
      <c r="B171" s="7" t="str">
        <f>IFERROR(__xludf.DUMMYFUNCTION("INDEX(IFNA(REGEXEXTRACT(D171, ""([^ ]+)$"")))"),"JAX")</f>
        <v>JAX</v>
      </c>
      <c r="C171" s="7">
        <f>Pts_PA*G171+Pts_PC*H171+Pts_PY*I171+Pts_PTD*J171+Pts_PI*K171+Pts_P2*L171+Pts_RA*M171+Pts_RY*N171+Pts_RTD*O171+Pts_R2*P171+Pts_Res*Q171+Pts_ReY*R171+Pts_ReTD*S171+Pts_Re2*T171+Pts_FL*U171+Pts_FTD*V171</f>
        <v>2.9</v>
      </c>
      <c r="D171" s="7" t="s">
        <v>194</v>
      </c>
      <c r="E171" s="10" t="s">
        <v>101</v>
      </c>
      <c r="F171" s="9">
        <v>2.0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0.0</v>
      </c>
      <c r="N171" s="7">
        <v>0.0</v>
      </c>
      <c r="O171" s="7">
        <v>0.0</v>
      </c>
      <c r="P171" s="11">
        <v>0.0</v>
      </c>
      <c r="Q171" s="10">
        <v>1.0</v>
      </c>
      <c r="R171" s="7">
        <v>24.0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Sam LaPorta</v>
      </c>
      <c r="B172" s="7" t="str">
        <f>IFERROR(__xludf.DUMMYFUNCTION("INDEX(IFNA(REGEXEXTRACT(D172, ""([^ ]+)$"")))"),"DET")</f>
        <v>DET</v>
      </c>
      <c r="C172" s="7">
        <f>Pts_PA*G172+Pts_PC*H172+Pts_PY*I172+Pts_PTD*J172+Pts_PI*K172+Pts_P2*L172+Pts_RA*M172+Pts_RY*N172+Pts_RTD*O172+Pts_R2*P172+Pts_Res*Q172+Pts_ReY*R172+Pts_ReTD*S172+Pts_Re2*T172+Pts_FL*U172+Pts_FTD*V172</f>
        <v>3</v>
      </c>
      <c r="D172" s="7" t="s">
        <v>176</v>
      </c>
      <c r="E172" s="10" t="s">
        <v>349</v>
      </c>
      <c r="F172" s="9">
        <v>2.0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1.0</v>
      </c>
      <c r="R172" s="7">
        <v>25.0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Jalen McMillan</v>
      </c>
      <c r="B173" s="7" t="str">
        <f>IFERROR(__xludf.DUMMYFUNCTION("INDEX(IFNA(REGEXEXTRACT(D173, ""([^ ]+)$"")))"),"TB")</f>
        <v>TB</v>
      </c>
      <c r="C173" s="7">
        <f>Pts_PA*G173+Pts_PC*H173+Pts_PY*I173+Pts_PTD*J173+Pts_PI*K173+Pts_P2*L173+Pts_RA*M173+Pts_RY*N173+Pts_RTD*O173+Pts_R2*P173+Pts_Res*Q173+Pts_ReY*R173+Pts_ReTD*S173+Pts_Re2*T173+Pts_FL*U173+Pts_FTD*V173</f>
        <v>4.1</v>
      </c>
      <c r="D173" s="7" t="s">
        <v>127</v>
      </c>
      <c r="E173" s="10" t="s">
        <v>61</v>
      </c>
      <c r="F173" s="9">
        <v>2.0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1.0</v>
      </c>
      <c r="N173" s="7">
        <v>11.0</v>
      </c>
      <c r="O173" s="7">
        <v>0.0</v>
      </c>
      <c r="P173" s="11">
        <v>0.0</v>
      </c>
      <c r="Q173" s="10">
        <v>3.0</v>
      </c>
      <c r="R173" s="7">
        <v>15.0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Aidan O'Connell</v>
      </c>
      <c r="B174" s="7" t="str">
        <f>IFERROR(__xludf.DUMMYFUNCTION("INDEX(IFNA(REGEXEXTRACT(D174, ""([^ ]+)$"")))"),"LV")</f>
        <v>LV</v>
      </c>
      <c r="C174" s="7">
        <f>Pts_PA*G174+Pts_PC*H174+Pts_PY*I174+Pts_PTD*J174+Pts_PI*K174+Pts_P2*L174+Pts_RA*M174+Pts_RY*N174+Pts_RTD*O174+Pts_R2*P174+Pts_Res*Q174+Pts_ReY*R174+Pts_ReTD*S174+Pts_Re2*T174+Pts_FL*U174+Pts_FTD*V174</f>
        <v>2.08</v>
      </c>
      <c r="D174" s="7" t="s">
        <v>426</v>
      </c>
      <c r="E174" s="10" t="s">
        <v>419</v>
      </c>
      <c r="F174" s="9">
        <v>2.0</v>
      </c>
      <c r="G174" s="10">
        <v>10.0</v>
      </c>
      <c r="H174" s="7">
        <v>6.0</v>
      </c>
      <c r="I174" s="7">
        <v>52.0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0.0</v>
      </c>
      <c r="R174" s="7">
        <v>0.0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Tim Patrick</v>
      </c>
      <c r="B175" s="7" t="str">
        <f>IFERROR(__xludf.DUMMYFUNCTION("INDEX(IFNA(REGEXEXTRACT(D175, ""([^ ]+)$"")))"),"DET")</f>
        <v>DET</v>
      </c>
      <c r="C175" s="7">
        <f>Pts_PA*G175+Pts_PC*H175+Pts_PY*I175+Pts_PTD*J175+Pts_PI*K175+Pts_P2*L175+Pts_RA*M175+Pts_RY*N175+Pts_RTD*O175+Pts_R2*P175+Pts_Res*Q175+Pts_ReY*R175+Pts_ReTD*S175+Pts_Re2*T175+Pts_FL*U175+Pts_FTD*V175</f>
        <v>3.5</v>
      </c>
      <c r="D175" s="7" t="s">
        <v>391</v>
      </c>
      <c r="E175" s="10" t="s">
        <v>349</v>
      </c>
      <c r="F175" s="9">
        <v>2.0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0.0</v>
      </c>
      <c r="N175" s="7">
        <v>0.0</v>
      </c>
      <c r="O175" s="7">
        <v>0.0</v>
      </c>
      <c r="P175" s="11">
        <v>0.0</v>
      </c>
      <c r="Q175" s="10">
        <v>2.0</v>
      </c>
      <c r="R175" s="7">
        <v>25.0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Ricky Pearsall</v>
      </c>
      <c r="B176" s="7" t="str">
        <f>IFERROR(__xludf.DUMMYFUNCTION("INDEX(IFNA(REGEXEXTRACT(D176, ""([^ ]+)$"")))"),"SF")</f>
        <v>SF</v>
      </c>
      <c r="C176" s="7">
        <f>Pts_PA*G176+Pts_PC*H176+Pts_PY*I176+Pts_PTD*J176+Pts_PI*K176+Pts_P2*L176+Pts_RA*M176+Pts_RY*N176+Pts_RTD*O176+Pts_R2*P176+Pts_Res*Q176+Pts_ReY*R176+Pts_ReTD*S176+Pts_Re2*T176+Pts_FL*U176+Pts_FTD*V176</f>
        <v>3.6</v>
      </c>
      <c r="D176" s="7" t="s">
        <v>528</v>
      </c>
      <c r="E176" s="10" t="s">
        <v>424</v>
      </c>
      <c r="F176" s="9">
        <v>2.0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3.0</v>
      </c>
      <c r="R176" s="7">
        <v>21.0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Samaje Perine</v>
      </c>
      <c r="B177" s="7" t="str">
        <f>IFERROR(__xludf.DUMMYFUNCTION("INDEX(IFNA(REGEXEXTRACT(D177, ""([^ ]+)$"")))"),"KC")</f>
        <v>KC</v>
      </c>
      <c r="C177" s="7">
        <f>Pts_PA*G177+Pts_PC*H177+Pts_PY*I177+Pts_PTD*J177+Pts_PI*K177+Pts_P2*L177+Pts_RA*M177+Pts_RY*N177+Pts_RTD*O177+Pts_R2*P177+Pts_Res*Q177+Pts_ReY*R177+Pts_ReTD*S177+Pts_Re2*T177+Pts_FL*U177+Pts_FTD*V177</f>
        <v>3.3</v>
      </c>
      <c r="D177" s="7" t="s">
        <v>266</v>
      </c>
      <c r="E177" s="10" t="s">
        <v>39</v>
      </c>
      <c r="F177" s="9">
        <v>2.0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2.0</v>
      </c>
      <c r="N177" s="7">
        <v>6.0</v>
      </c>
      <c r="O177" s="7">
        <v>0.0</v>
      </c>
      <c r="P177" s="11">
        <v>0.0</v>
      </c>
      <c r="Q177" s="10">
        <v>1.0</v>
      </c>
      <c r="R177" s="7">
        <v>22.0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Wan'Dale Robinson</v>
      </c>
      <c r="B178" s="7" t="str">
        <f>IFERROR(__xludf.DUMMYFUNCTION("INDEX(IFNA(REGEXEXTRACT(D178, ""([^ ]+)$"")))"),"NYG")</f>
        <v>NYG</v>
      </c>
      <c r="C178" s="7">
        <f>Pts_PA*G178+Pts_PC*H178+Pts_PY*I178+Pts_PTD*J178+Pts_PI*K178+Pts_P2*L178+Pts_RA*M178+Pts_RY*N178+Pts_RTD*O178+Pts_R2*P178+Pts_Res*Q178+Pts_ReY*R178+Pts_ReTD*S178+Pts_Re2*T178+Pts_FL*U178+Pts_FTD*V178</f>
        <v>5.3</v>
      </c>
      <c r="D178" s="7" t="s">
        <v>169</v>
      </c>
      <c r="E178" s="10" t="s">
        <v>423</v>
      </c>
      <c r="F178" s="9">
        <v>2.0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0.0</v>
      </c>
      <c r="N178" s="7">
        <v>0.0</v>
      </c>
      <c r="O178" s="7">
        <v>0.0</v>
      </c>
      <c r="P178" s="11">
        <v>0.0</v>
      </c>
      <c r="Q178" s="10">
        <v>6.0</v>
      </c>
      <c r="R178" s="7">
        <v>23.0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Dalton Schultz</v>
      </c>
      <c r="B179" s="7" t="str">
        <f>IFERROR(__xludf.DUMMYFUNCTION("INDEX(IFNA(REGEXEXTRACT(D179, ""([^ ]+)$"")))"),"HOU")</f>
        <v>HOU</v>
      </c>
      <c r="C179" s="7">
        <f>Pts_PA*G179+Pts_PC*H179+Pts_PY*I179+Pts_PTD*J179+Pts_PI*K179+Pts_P2*L179+Pts_RA*M179+Pts_RY*N179+Pts_RTD*O179+Pts_R2*P179+Pts_Res*Q179+Pts_ReY*R179+Pts_ReTD*S179+Pts_Re2*T179+Pts_FL*U179+Pts_FTD*V179</f>
        <v>3.3</v>
      </c>
      <c r="D179" s="7" t="s">
        <v>271</v>
      </c>
      <c r="E179" s="10" t="s">
        <v>355</v>
      </c>
      <c r="F179" s="9">
        <v>2.0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1.0</v>
      </c>
      <c r="R179" s="7">
        <v>28.0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Tyrone Tracy</v>
      </c>
      <c r="B180" s="7" t="str">
        <f>IFERROR(__xludf.DUMMYFUNCTION("INDEX(IFNA(REGEXEXTRACT(D180, ""([^ ]+)$"")))"),"NYG")</f>
        <v>NYG</v>
      </c>
      <c r="C180" s="7">
        <f>Pts_PA*G180+Pts_PC*H180+Pts_PY*I180+Pts_PTD*J180+Pts_PI*K180+Pts_P2*L180+Pts_RA*M180+Pts_RY*N180+Pts_RTD*O180+Pts_R2*P180+Pts_Res*Q180+Pts_ReY*R180+Pts_ReTD*S180+Pts_Re2*T180+Pts_FL*U180+Pts_FTD*V180</f>
        <v>4.7</v>
      </c>
      <c r="D180" s="7" t="s">
        <v>327</v>
      </c>
      <c r="E180" s="10" t="s">
        <v>423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6.0</v>
      </c>
      <c r="N180" s="7">
        <v>23.0</v>
      </c>
      <c r="O180" s="7">
        <v>0.0</v>
      </c>
      <c r="P180" s="11">
        <v>0.0</v>
      </c>
      <c r="Q180" s="10">
        <v>3.0</v>
      </c>
      <c r="R180" s="7">
        <v>9.0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Sean Tucker</v>
      </c>
      <c r="B181" s="7" t="str">
        <f>IFERROR(__xludf.DUMMYFUNCTION("INDEX(IFNA(REGEXEXTRACT(D181, ""([^ ]+)$"")))"),"TB")</f>
        <v>TB</v>
      </c>
      <c r="C181" s="7">
        <f>Pts_PA*G181+Pts_PC*H181+Pts_PY*I181+Pts_PTD*J181+Pts_PI*K181+Pts_P2*L181+Pts_RA*M181+Pts_RY*N181+Pts_RTD*O181+Pts_R2*P181+Pts_Res*Q181+Pts_ReY*R181+Pts_ReTD*S181+Pts_Re2*T181+Pts_FL*U181+Pts_FTD*V181</f>
        <v>4.3</v>
      </c>
      <c r="D181" s="7" t="s">
        <v>461</v>
      </c>
      <c r="E181" s="10" t="s">
        <v>61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5.0</v>
      </c>
      <c r="N181" s="7">
        <v>29.0</v>
      </c>
      <c r="O181" s="7">
        <v>0.0</v>
      </c>
      <c r="P181" s="11">
        <v>0.0</v>
      </c>
      <c r="Q181" s="10">
        <v>1.0</v>
      </c>
      <c r="R181" s="7">
        <v>9.0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Nick Vannett</v>
      </c>
      <c r="B182" s="7" t="str">
        <f>IFERROR(__xludf.DUMMYFUNCTION("INDEX(IFNA(REGEXEXTRACT(D182, ""([^ ]+)$"")))"),"TEN")</f>
        <v>TEN</v>
      </c>
      <c r="C182" s="7">
        <f>Pts_PA*G182+Pts_PC*H182+Pts_PY*I182+Pts_PTD*J182+Pts_PI*K182+Pts_P2*L182+Pts_RA*M182+Pts_RY*N182+Pts_RTD*O182+Pts_R2*P182+Pts_Res*Q182+Pts_ReY*R182+Pts_ReTD*S182+Pts_Re2*T182+Pts_FL*U182+Pts_FTD*V182</f>
        <v>4.5</v>
      </c>
      <c r="D182" s="7" t="s">
        <v>276</v>
      </c>
      <c r="E182" s="10" t="s">
        <v>65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4.0</v>
      </c>
      <c r="R182" s="7">
        <v>25.0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Devaughn Vele</v>
      </c>
      <c r="B183" s="7" t="str">
        <f>IFERROR(__xludf.DUMMYFUNCTION("INDEX(IFNA(REGEXEXTRACT(D183, ""([^ ]+)$"")))"),"DEN")</f>
        <v>DEN</v>
      </c>
      <c r="C183" s="7">
        <f>Pts_PA*G183+Pts_PC*H183+Pts_PY*I183+Pts_PTD*J183+Pts_PI*K183+Pts_P2*L183+Pts_RA*M183+Pts_RY*N183+Pts_RTD*O183+Pts_R2*P183+Pts_Res*Q183+Pts_ReY*R183+Pts_ReTD*S183+Pts_Re2*T183+Pts_FL*U183+Pts_FTD*V183</f>
        <v>2.5</v>
      </c>
      <c r="D183" s="7" t="s">
        <v>204</v>
      </c>
      <c r="E183" s="10" t="s">
        <v>129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0.0</v>
      </c>
      <c r="N183" s="7">
        <v>0.0</v>
      </c>
      <c r="O183" s="7">
        <v>0.0</v>
      </c>
      <c r="P183" s="11">
        <v>0.0</v>
      </c>
      <c r="Q183" s="10">
        <v>1.0</v>
      </c>
      <c r="R183" s="7">
        <v>20.0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Zamir White</v>
      </c>
      <c r="B184" s="7" t="str">
        <f>IFERROR(__xludf.DUMMYFUNCTION("INDEX(IFNA(REGEXEXTRACT(D184, ""([^ ]+)$"")))"),"LV")</f>
        <v>LV</v>
      </c>
      <c r="C184" s="7">
        <f>Pts_PA*G184+Pts_PC*H184+Pts_PY*I184+Pts_PTD*J184+Pts_PI*K184+Pts_P2*L184+Pts_RA*M184+Pts_RY*N184+Pts_RTD*O184+Pts_R2*P184+Pts_Res*Q184+Pts_ReY*R184+Pts_ReTD*S184+Pts_Re2*T184+Pts_FL*U184+Pts_FTD*V184</f>
        <v>3.2</v>
      </c>
      <c r="D184" s="7" t="s">
        <v>205</v>
      </c>
      <c r="E184" s="10" t="s">
        <v>419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3.0</v>
      </c>
      <c r="N184" s="7">
        <v>13.0</v>
      </c>
      <c r="O184" s="7">
        <v>0.0</v>
      </c>
      <c r="P184" s="11">
        <v>0.0</v>
      </c>
      <c r="Q184" s="10">
        <v>1.0</v>
      </c>
      <c r="R184" s="7">
        <v>14.0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Olamide Zaccheaus</v>
      </c>
      <c r="B185" s="7" t="str">
        <f>IFERROR(__xludf.DUMMYFUNCTION("INDEX(IFNA(REGEXEXTRACT(D185, ""([^ ]+)$"")))"),"WAS")</f>
        <v>WAS</v>
      </c>
      <c r="C185" s="7">
        <f>Pts_PA*G185+Pts_PC*H185+Pts_PY*I185+Pts_PTD*J185+Pts_PI*K185+Pts_P2*L185+Pts_RA*M185+Pts_RY*N185+Pts_RTD*O185+Pts_R2*P185+Pts_Res*Q185+Pts_ReY*R185+Pts_ReTD*S185+Pts_Re2*T185+Pts_FL*U185+Pts_FTD*V185</f>
        <v>4.5</v>
      </c>
      <c r="D185" s="7" t="s">
        <v>278</v>
      </c>
      <c r="E185" s="10" t="s">
        <v>29</v>
      </c>
      <c r="F185" s="9">
        <v>2.0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4.0</v>
      </c>
      <c r="R185" s="7">
        <v>25.0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Ronnie Bell</v>
      </c>
      <c r="B186" s="7" t="str">
        <f>IFERROR(__xludf.DUMMYFUNCTION("INDEX(IFNA(REGEXEXTRACT(D186, ""([^ ]+)$"")))"),"SF")</f>
        <v>SF</v>
      </c>
      <c r="C186" s="7">
        <f>Pts_PA*G186+Pts_PC*H186+Pts_PY*I186+Pts_PTD*J186+Pts_PI*K186+Pts_P2*L186+Pts_RA*M186+Pts_RY*N186+Pts_RTD*O186+Pts_R2*P186+Pts_Res*Q186+Pts_ReY*R186+Pts_ReTD*S186+Pts_Re2*T186+Pts_FL*U186+Pts_FTD*V186</f>
        <v>1.5</v>
      </c>
      <c r="D186" s="7" t="s">
        <v>437</v>
      </c>
      <c r="E186" s="10" t="s">
        <v>424</v>
      </c>
      <c r="F186" s="9">
        <v>1.0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1.0</v>
      </c>
      <c r="R186" s="7">
        <v>10.0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Daniel Bellinger</v>
      </c>
      <c r="B187" s="7" t="str">
        <f>IFERROR(__xludf.DUMMYFUNCTION("INDEX(IFNA(REGEXEXTRACT(D187, ""([^ ]+)$"")))"),"NYG")</f>
        <v>NYG</v>
      </c>
      <c r="C187" s="7">
        <f>Pts_PA*G187+Pts_PC*H187+Pts_PY*I187+Pts_PTD*J187+Pts_PI*K187+Pts_P2*L187+Pts_RA*M187+Pts_RY*N187+Pts_RTD*O187+Pts_R2*P187+Pts_Res*Q187+Pts_ReY*R187+Pts_ReTD*S187+Pts_Re2*T187+Pts_FL*U187+Pts_FTD*V187</f>
        <v>1.6</v>
      </c>
      <c r="D187" s="7" t="s">
        <v>283</v>
      </c>
      <c r="E187" s="10" t="s">
        <v>423</v>
      </c>
      <c r="F187" s="9">
        <v>1.0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1.0</v>
      </c>
      <c r="R187" s="7">
        <v>11.0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Kendrick Bourne</v>
      </c>
      <c r="B188" s="7" t="str">
        <f>IFERROR(__xludf.DUMMYFUNCTION("INDEX(IFNA(REGEXEXTRACT(D188, ""([^ ]+)$"")))"),"NE")</f>
        <v>NE</v>
      </c>
      <c r="C188" s="7">
        <f>Pts_PA*G188+Pts_PC*H188+Pts_PY*I188+Pts_PTD*J188+Pts_PI*K188+Pts_P2*L188+Pts_RA*M188+Pts_RY*N188+Pts_RTD*O188+Pts_R2*P188+Pts_Res*Q188+Pts_ReY*R188+Pts_ReTD*S188+Pts_Re2*T188+Pts_FL*U188+Pts_FTD*V188</f>
        <v>1.9</v>
      </c>
      <c r="D188" s="7" t="s">
        <v>491</v>
      </c>
      <c r="E188" s="10" t="s">
        <v>351</v>
      </c>
      <c r="F188" s="9">
        <v>1.0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1.0</v>
      </c>
      <c r="R188" s="7">
        <v>14.0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Noah Brown</v>
      </c>
      <c r="B189" s="7" t="str">
        <f>IFERROR(__xludf.DUMMYFUNCTION("INDEX(IFNA(REGEXEXTRACT(D189, ""([^ ]+)$"")))"),"WAS")</f>
        <v>WAS</v>
      </c>
      <c r="C189" s="7">
        <f>Pts_PA*G189+Pts_PC*H189+Pts_PY*I189+Pts_PTD*J189+Pts_PI*K189+Pts_P2*L189+Pts_RA*M189+Pts_RY*N189+Pts_RTD*O189+Pts_R2*P189+Pts_Res*Q189+Pts_ReY*R189+Pts_ReTD*S189+Pts_Re2*T189+Pts_FL*U189+Pts_FTD*V189</f>
        <v>2.1</v>
      </c>
      <c r="D189" s="7" t="s">
        <v>364</v>
      </c>
      <c r="E189" s="10" t="s">
        <v>29</v>
      </c>
      <c r="F189" s="9">
        <v>1.0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1.0</v>
      </c>
      <c r="R189" s="7">
        <v>16.0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Harrison Bryant</v>
      </c>
      <c r="B190" s="7" t="str">
        <f>IFERROR(__xludf.DUMMYFUNCTION("INDEX(IFNA(REGEXEXTRACT(D190, ""([^ ]+)$"")))"),"LV")</f>
        <v>LV</v>
      </c>
      <c r="C190" s="7">
        <f>Pts_PA*G190+Pts_PC*H190+Pts_PY*I190+Pts_PTD*J190+Pts_PI*K190+Pts_P2*L190+Pts_RA*M190+Pts_RY*N190+Pts_RTD*O190+Pts_R2*P190+Pts_Res*Q190+Pts_ReY*R190+Pts_ReTD*S190+Pts_Re2*T190+Pts_FL*U190+Pts_FTD*V190</f>
        <v>2.9</v>
      </c>
      <c r="D190" s="7" t="s">
        <v>471</v>
      </c>
      <c r="E190" s="10" t="s">
        <v>419</v>
      </c>
      <c r="F190" s="9">
        <v>1.0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2.0</v>
      </c>
      <c r="R190" s="7">
        <v>19.0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Zach Charbonnet</v>
      </c>
      <c r="B191" s="7" t="str">
        <f>IFERROR(__xludf.DUMMYFUNCTION("INDEX(IFNA(REGEXEXTRACT(D191, ""([^ ]+)$"")))"),"SEA")</f>
        <v>SEA</v>
      </c>
      <c r="C191" s="7">
        <f>Pts_PA*G191+Pts_PC*H191+Pts_PY*I191+Pts_PTD*J191+Pts_PI*K191+Pts_P2*L191+Pts_RA*M191+Pts_RY*N191+Pts_RTD*O191+Pts_R2*P191+Pts_Res*Q191+Pts_ReY*R191+Pts_ReTD*S191+Pts_Re2*T191+Pts_FL*U191+Pts_FTD*V191</f>
        <v>1.4</v>
      </c>
      <c r="D191" s="7" t="s">
        <v>124</v>
      </c>
      <c r="E191" s="10" t="s">
        <v>96</v>
      </c>
      <c r="F191" s="9">
        <v>1.0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7.0</v>
      </c>
      <c r="N191" s="7">
        <v>14.0</v>
      </c>
      <c r="O191" s="7">
        <v>0.0</v>
      </c>
      <c r="P191" s="11">
        <v>0.0</v>
      </c>
      <c r="Q191" s="10">
        <v>1.0</v>
      </c>
      <c r="R191" s="7">
        <v>-5.0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Julius Chestnut</v>
      </c>
      <c r="B192" s="7" t="str">
        <f>IFERROR(__xludf.DUMMYFUNCTION("INDEX(IFNA(REGEXEXTRACT(D192, ""([^ ]+)$"")))"),"TEN")</f>
        <v>TEN</v>
      </c>
      <c r="C192" s="7">
        <f>Pts_PA*G192+Pts_PC*H192+Pts_PY*I192+Pts_PTD*J192+Pts_PI*K192+Pts_P2*L192+Pts_RA*M192+Pts_RY*N192+Pts_RTD*O192+Pts_R2*P192+Pts_Res*Q192+Pts_ReY*R192+Pts_ReTD*S192+Pts_Re2*T192+Pts_FL*U192+Pts_FTD*V192</f>
        <v>2.9</v>
      </c>
      <c r="D192" s="7" t="s">
        <v>513</v>
      </c>
      <c r="E192" s="10" t="s">
        <v>65</v>
      </c>
      <c r="F192" s="9">
        <v>1.0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3.0</v>
      </c>
      <c r="N192" s="7">
        <v>15.0</v>
      </c>
      <c r="O192" s="7">
        <v>0.0</v>
      </c>
      <c r="P192" s="11">
        <v>0.0</v>
      </c>
      <c r="Q192" s="10">
        <v>1.0</v>
      </c>
      <c r="R192" s="7">
        <v>9.0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Jalen Coker</v>
      </c>
      <c r="B193" s="7" t="str">
        <f>IFERROR(__xludf.DUMMYFUNCTION("INDEX(IFNA(REGEXEXTRACT(D193, ""([^ ]+)$"")))"),"CAR")</f>
        <v>CAR</v>
      </c>
      <c r="C193" s="7">
        <f>Pts_PA*G193+Pts_PC*H193+Pts_PY*I193+Pts_PTD*J193+Pts_PI*K193+Pts_P2*L193+Pts_RA*M193+Pts_RY*N193+Pts_RTD*O193+Pts_R2*P193+Pts_Res*Q193+Pts_ReY*R193+Pts_ReTD*S193+Pts_Re2*T193+Pts_FL*U193+Pts_FTD*V193</f>
        <v>1.5</v>
      </c>
      <c r="D193" s="7" t="s">
        <v>484</v>
      </c>
      <c r="E193" s="10" t="s">
        <v>341</v>
      </c>
      <c r="F193" s="9">
        <v>1.0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1.0</v>
      </c>
      <c r="R193" s="7">
        <v>10.0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Blake Corum</v>
      </c>
      <c r="B194" s="7" t="str">
        <f>IFERROR(__xludf.DUMMYFUNCTION("INDEX(IFNA(REGEXEXTRACT(D194, ""([^ ]+)$"")))"),"LA")</f>
        <v>LA</v>
      </c>
      <c r="C194" s="7">
        <f>Pts_PA*G194+Pts_PC*H194+Pts_PY*I194+Pts_PTD*J194+Pts_PI*K194+Pts_P2*L194+Pts_RA*M194+Pts_RY*N194+Pts_RTD*O194+Pts_R2*P194+Pts_Res*Q194+Pts_ReY*R194+Pts_ReTD*S194+Pts_Re2*T194+Pts_FL*U194+Pts_FTD*V194</f>
        <v>1.1</v>
      </c>
      <c r="D194" s="7" t="s">
        <v>375</v>
      </c>
      <c r="E194" s="10" t="s">
        <v>46</v>
      </c>
      <c r="F194" s="9">
        <v>1.0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3.0</v>
      </c>
      <c r="N194" s="7">
        <v>11.0</v>
      </c>
      <c r="O194" s="7">
        <v>0.0</v>
      </c>
      <c r="P194" s="11">
        <v>0.0</v>
      </c>
      <c r="Q194" s="10">
        <v>0.0</v>
      </c>
      <c r="R194" s="7">
        <v>0.0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Gabriel Davis</v>
      </c>
      <c r="B195" s="7" t="str">
        <f>IFERROR(__xludf.DUMMYFUNCTION("INDEX(IFNA(REGEXEXTRACT(D195, ""([^ ]+)$"")))"),"JAX")</f>
        <v>JAX</v>
      </c>
      <c r="C195" s="7">
        <f>Pts_PA*G195+Pts_PC*H195+Pts_PY*I195+Pts_PTD*J195+Pts_PI*K195+Pts_P2*L195+Pts_RA*M195+Pts_RY*N195+Pts_RTD*O195+Pts_R2*P195+Pts_Res*Q195+Pts_ReY*R195+Pts_ReTD*S195+Pts_Re2*T195+Pts_FL*U195+Pts_FTD*V195</f>
        <v>1.8</v>
      </c>
      <c r="D195" s="7" t="s">
        <v>150</v>
      </c>
      <c r="E195" s="10" t="s">
        <v>101</v>
      </c>
      <c r="F195" s="9">
        <v>1.0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1.0</v>
      </c>
      <c r="R195" s="7">
        <v>13.0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Isaiah Davis</v>
      </c>
      <c r="B196" s="7" t="str">
        <f>IFERROR(__xludf.DUMMYFUNCTION("INDEX(IFNA(REGEXEXTRACT(D196, ""([^ ]+)$"")))"),"NYJ")</f>
        <v>NYJ</v>
      </c>
      <c r="C196" s="7">
        <f>Pts_PA*G196+Pts_PC*H196+Pts_PY*I196+Pts_PTD*J196+Pts_PI*K196+Pts_P2*L196+Pts_RA*M196+Pts_RY*N196+Pts_RTD*O196+Pts_R2*P196+Pts_Res*Q196+Pts_ReY*R196+Pts_ReTD*S196+Pts_Re2*T196+Pts_FL*U196+Pts_FTD*V196</f>
        <v>1.2</v>
      </c>
      <c r="D196" s="7" t="s">
        <v>453</v>
      </c>
      <c r="E196" s="10" t="s">
        <v>425</v>
      </c>
      <c r="F196" s="9">
        <v>1.0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1.0</v>
      </c>
      <c r="N196" s="7">
        <v>12.0</v>
      </c>
      <c r="O196" s="7">
        <v>0.0</v>
      </c>
      <c r="P196" s="11">
        <v>0.0</v>
      </c>
      <c r="Q196" s="10">
        <v>0.0</v>
      </c>
      <c r="R196" s="7">
        <v>0.0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Emari Demercado</v>
      </c>
      <c r="B197" s="7" t="str">
        <f>IFERROR(__xludf.DUMMYFUNCTION("INDEX(IFNA(REGEXEXTRACT(D197, ""([^ ]+)$"")))"),"ARI")</f>
        <v>ARI</v>
      </c>
      <c r="C197" s="7">
        <f>Pts_PA*G197+Pts_PC*H197+Pts_PY*I197+Pts_PTD*J197+Pts_PI*K197+Pts_P2*L197+Pts_RA*M197+Pts_RY*N197+Pts_RTD*O197+Pts_R2*P197+Pts_Res*Q197+Pts_ReY*R197+Pts_ReTD*S197+Pts_Re2*T197+Pts_FL*U197+Pts_FTD*V197</f>
        <v>1.4</v>
      </c>
      <c r="D197" s="7" t="s">
        <v>212</v>
      </c>
      <c r="E197" s="10" t="s">
        <v>361</v>
      </c>
      <c r="F197" s="9">
        <v>1.0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1.0</v>
      </c>
      <c r="N197" s="7">
        <v>14.0</v>
      </c>
      <c r="O197" s="7">
        <v>0.0</v>
      </c>
      <c r="P197" s="11">
        <v>0.0</v>
      </c>
      <c r="Q197" s="10">
        <v>0.0</v>
      </c>
      <c r="R197" s="7">
        <v>0.0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Demario Douglas</v>
      </c>
      <c r="B198" s="7" t="str">
        <f>IFERROR(__xludf.DUMMYFUNCTION("INDEX(IFNA(REGEXEXTRACT(D198, ""([^ ]+)$"")))"),"NE")</f>
        <v>NE</v>
      </c>
      <c r="C198" s="7">
        <f>Pts_PA*G198+Pts_PC*H198+Pts_PY*I198+Pts_PTD*J198+Pts_PI*K198+Pts_P2*L198+Pts_RA*M198+Pts_RY*N198+Pts_RTD*O198+Pts_R2*P198+Pts_Res*Q198+Pts_ReY*R198+Pts_ReTD*S198+Pts_Re2*T198+Pts_FL*U198+Pts_FTD*V198</f>
        <v>2.4</v>
      </c>
      <c r="D198" s="7" t="s">
        <v>236</v>
      </c>
      <c r="E198" s="10" t="s">
        <v>351</v>
      </c>
      <c r="F198" s="9">
        <v>1.0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2.0</v>
      </c>
      <c r="R198" s="7">
        <v>14.0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Ashton Dulin</v>
      </c>
      <c r="B199" s="7" t="str">
        <f>IFERROR(__xludf.DUMMYFUNCTION("INDEX(IFNA(REGEXEXTRACT(D199, ""([^ ]+)$"")))"),"IND")</f>
        <v>IND</v>
      </c>
      <c r="C199" s="7">
        <f>Pts_PA*G199+Pts_PC*H199+Pts_PY*I199+Pts_PTD*J199+Pts_PI*K199+Pts_P2*L199+Pts_RA*M199+Pts_RY*N199+Pts_RTD*O199+Pts_R2*P199+Pts_Res*Q199+Pts_ReY*R199+Pts_ReTD*S199+Pts_Re2*T199+Pts_FL*U199+Pts_FTD*V199</f>
        <v>1.2</v>
      </c>
      <c r="D199" s="7" t="s">
        <v>94</v>
      </c>
      <c r="E199" s="10" t="s">
        <v>421</v>
      </c>
      <c r="F199" s="9">
        <v>1.0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1.0</v>
      </c>
      <c r="N199" s="7">
        <v>12.0</v>
      </c>
      <c r="O199" s="7">
        <v>0.0</v>
      </c>
      <c r="P199" s="11">
        <v>0.0</v>
      </c>
      <c r="Q199" s="10">
        <v>0.0</v>
      </c>
      <c r="R199" s="7">
        <v>0.0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Austin Ekeler</v>
      </c>
      <c r="B200" s="7" t="str">
        <f>IFERROR(__xludf.DUMMYFUNCTION("INDEX(IFNA(REGEXEXTRACT(D200, ""([^ ]+)$"")))"),"WAS")</f>
        <v>WAS</v>
      </c>
      <c r="C200" s="7">
        <f>Pts_PA*G200+Pts_PC*H200+Pts_PY*I200+Pts_PTD*J200+Pts_PI*K200+Pts_P2*L200+Pts_RA*M200+Pts_RY*N200+Pts_RTD*O200+Pts_R2*P200+Pts_Res*Q200+Pts_ReY*R200+Pts_ReTD*S200+Pts_Re2*T200+Pts_FL*U200+Pts_FTD*V200</f>
        <v>3</v>
      </c>
      <c r="D200" s="7" t="s">
        <v>151</v>
      </c>
      <c r="E200" s="10" t="s">
        <v>29</v>
      </c>
      <c r="F200" s="9">
        <v>1.0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4.0</v>
      </c>
      <c r="N200" s="7">
        <v>17.0</v>
      </c>
      <c r="O200" s="7">
        <v>0.0</v>
      </c>
      <c r="P200" s="11">
        <v>0.0</v>
      </c>
      <c r="Q200" s="10">
        <v>2.0</v>
      </c>
      <c r="R200" s="7">
        <v>3.0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Audric Estime</v>
      </c>
      <c r="B201" s="7" t="str">
        <f>IFERROR(__xludf.DUMMYFUNCTION("INDEX(IFNA(REGEXEXTRACT(D201, ""([^ ]+)$"")))"),"DEN")</f>
        <v>DEN</v>
      </c>
      <c r="C201" s="7">
        <f>Pts_PA*G201+Pts_PC*H201+Pts_PY*I201+Pts_PTD*J201+Pts_PI*K201+Pts_P2*L201+Pts_RA*M201+Pts_RY*N201+Pts_RTD*O201+Pts_R2*P201+Pts_Res*Q201+Pts_ReY*R201+Pts_ReTD*S201+Pts_Re2*T201+Pts_FL*U201+Pts_FTD*V201</f>
        <v>0.9</v>
      </c>
      <c r="D201" s="7" t="s">
        <v>238</v>
      </c>
      <c r="E201" s="10" t="s">
        <v>129</v>
      </c>
      <c r="F201" s="9">
        <v>1.0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5.0</v>
      </c>
      <c r="N201" s="7">
        <v>29.0</v>
      </c>
      <c r="O201" s="7">
        <v>0.0</v>
      </c>
      <c r="P201" s="11">
        <v>0.0</v>
      </c>
      <c r="Q201" s="10">
        <v>0.0</v>
      </c>
      <c r="R201" s="7">
        <v>0.0</v>
      </c>
      <c r="S201" s="7">
        <v>0.0</v>
      </c>
      <c r="T201" s="11">
        <v>0.0</v>
      </c>
      <c r="U201" s="10">
        <v>1.0</v>
      </c>
      <c r="V201" s="11">
        <v>0.0</v>
      </c>
    </row>
    <row r="202">
      <c r="A202" s="7" t="str">
        <f t="shared" si="1"/>
        <v>Lil'Jordan Humphrey</v>
      </c>
      <c r="B202" s="7" t="str">
        <f>IFERROR(__xludf.DUMMYFUNCTION("INDEX(IFNA(REGEXEXTRACT(D202, ""([^ ]+)$"")))"),"DEN")</f>
        <v>DEN</v>
      </c>
      <c r="C202" s="7">
        <f>Pts_PA*G202+Pts_PC*H202+Pts_PY*I202+Pts_PTD*J202+Pts_PI*K202+Pts_P2*L202+Pts_RA*M202+Pts_RY*N202+Pts_RTD*O202+Pts_R2*P202+Pts_Res*Q202+Pts_ReY*R202+Pts_ReTD*S202+Pts_Re2*T202+Pts_FL*U202+Pts_FTD*V202</f>
        <v>2.2</v>
      </c>
      <c r="D202" s="7" t="s">
        <v>365</v>
      </c>
      <c r="E202" s="10" t="s">
        <v>129</v>
      </c>
      <c r="F202" s="9">
        <v>1.0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0.0</v>
      </c>
      <c r="N202" s="7">
        <v>0.0</v>
      </c>
      <c r="O202" s="7">
        <v>0.0</v>
      </c>
      <c r="P202" s="11">
        <v>0.0</v>
      </c>
      <c r="Q202" s="10">
        <v>2.0</v>
      </c>
      <c r="R202" s="7">
        <v>12.0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Xavier Hutchinson</v>
      </c>
      <c r="B203" s="7" t="str">
        <f>IFERROR(__xludf.DUMMYFUNCTION("INDEX(IFNA(REGEXEXTRACT(D203, ""([^ ]+)$"")))"),"HOU")</f>
        <v>HOU</v>
      </c>
      <c r="C203" s="7">
        <f>Pts_PA*G203+Pts_PC*H203+Pts_PY*I203+Pts_PTD*J203+Pts_PI*K203+Pts_P2*L203+Pts_RA*M203+Pts_RY*N203+Pts_RTD*O203+Pts_R2*P203+Pts_Res*Q203+Pts_ReY*R203+Pts_ReTD*S203+Pts_Re2*T203+Pts_FL*U203+Pts_FTD*V203</f>
        <v>1.6</v>
      </c>
      <c r="D203" s="7" t="s">
        <v>304</v>
      </c>
      <c r="E203" s="10" t="s">
        <v>355</v>
      </c>
      <c r="F203" s="9">
        <v>1.0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1.0</v>
      </c>
      <c r="R203" s="7">
        <v>11.0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Alec Ingold</v>
      </c>
      <c r="B204" s="7" t="str">
        <f>IFERROR(__xludf.DUMMYFUNCTION("INDEX(IFNA(REGEXEXTRACT(D204, ""([^ ]+)$"")))"),"MIA")</f>
        <v>MIA</v>
      </c>
      <c r="C204" s="7">
        <f>Pts_PA*G204+Pts_PC*H204+Pts_PY*I204+Pts_PTD*J204+Pts_PI*K204+Pts_P2*L204+Pts_RA*M204+Pts_RY*N204+Pts_RTD*O204+Pts_R2*P204+Pts_Res*Q204+Pts_ReY*R204+Pts_ReTD*S204+Pts_Re2*T204+Pts_FL*U204+Pts_FTD*V204</f>
        <v>0.9</v>
      </c>
      <c r="D204" s="7" t="s">
        <v>305</v>
      </c>
      <c r="E204" s="10" t="s">
        <v>35</v>
      </c>
      <c r="F204" s="9">
        <v>1.0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2.0</v>
      </c>
      <c r="N204" s="7">
        <v>-1.0</v>
      </c>
      <c r="O204" s="7">
        <v>0.0</v>
      </c>
      <c r="P204" s="11">
        <v>0.0</v>
      </c>
      <c r="Q204" s="10">
        <v>1.0</v>
      </c>
      <c r="R204" s="7">
        <v>25.0</v>
      </c>
      <c r="S204" s="7">
        <v>0.0</v>
      </c>
      <c r="T204" s="11">
        <v>0.0</v>
      </c>
      <c r="U204" s="10">
        <v>1.0</v>
      </c>
      <c r="V204" s="11">
        <v>0.0</v>
      </c>
    </row>
    <row r="205">
      <c r="A205" s="7" t="str">
        <f t="shared" si="1"/>
        <v>Jerry Jeudy</v>
      </c>
      <c r="B205" s="7" t="str">
        <f>IFERROR(__xludf.DUMMYFUNCTION("INDEX(IFNA(REGEXEXTRACT(D205, ""([^ ]+)$"")))"),"CLE")</f>
        <v>CLE</v>
      </c>
      <c r="C205" s="7">
        <f>Pts_PA*G205+Pts_PC*H205+Pts_PY*I205+Pts_PTD*J205+Pts_PI*K205+Pts_P2*L205+Pts_RA*M205+Pts_RY*N205+Pts_RTD*O205+Pts_R2*P205+Pts_Res*Q205+Pts_ReY*R205+Pts_ReTD*S205+Pts_Re2*T205+Pts_FL*U205+Pts_FTD*V205</f>
        <v>2.3</v>
      </c>
      <c r="D205" s="7" t="s">
        <v>132</v>
      </c>
      <c r="E205" s="10" t="s">
        <v>348</v>
      </c>
      <c r="F205" s="9">
        <v>1.0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1.0</v>
      </c>
      <c r="R205" s="7">
        <v>18.0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Diontae Johnson</v>
      </c>
      <c r="B206" s="7" t="str">
        <f>IFERROR(__xludf.DUMMYFUNCTION("INDEX(IFNA(REGEXEXTRACT(D206, ""([^ ]+)$"")))"),"BAL")</f>
        <v>BAL</v>
      </c>
      <c r="C206" s="7">
        <f>Pts_PA*G206+Pts_PC*H206+Pts_PY*I206+Pts_PTD*J206+Pts_PI*K206+Pts_P2*L206+Pts_RA*M206+Pts_RY*N206+Pts_RTD*O206+Pts_R2*P206+Pts_Res*Q206+Pts_ReY*R206+Pts_ReTD*S206+Pts_Re2*T206+Pts_FL*U206+Pts_FTD*V206</f>
        <v>2.2</v>
      </c>
      <c r="D206" s="7" t="s">
        <v>248</v>
      </c>
      <c r="E206" s="10" t="s">
        <v>341</v>
      </c>
      <c r="F206" s="9">
        <v>1.0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1.0</v>
      </c>
      <c r="R206" s="7">
        <v>17.0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Juwan Johnson</v>
      </c>
      <c r="B207" s="7" t="str">
        <f>IFERROR(__xludf.DUMMYFUNCTION("INDEX(IFNA(REGEXEXTRACT(D207, ""([^ ]+)$"")))"),"NO")</f>
        <v>NO</v>
      </c>
      <c r="C207" s="7">
        <f>Pts_PA*G207+Pts_PC*H207+Pts_PY*I207+Pts_PTD*J207+Pts_PI*K207+Pts_P2*L207+Pts_RA*M207+Pts_RY*N207+Pts_RTD*O207+Pts_R2*P207+Pts_Res*Q207+Pts_ReY*R207+Pts_ReTD*S207+Pts_Re2*T207+Pts_FL*U207+Pts_FTD*V207</f>
        <v>3.3</v>
      </c>
      <c r="D207" s="7" t="s">
        <v>133</v>
      </c>
      <c r="E207" s="10" t="s">
        <v>49</v>
      </c>
      <c r="F207" s="9">
        <v>1.0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0.0</v>
      </c>
      <c r="N207" s="7">
        <v>0.0</v>
      </c>
      <c r="O207" s="7">
        <v>0.0</v>
      </c>
      <c r="P207" s="11">
        <v>0.0</v>
      </c>
      <c r="Q207" s="10">
        <v>3.0</v>
      </c>
      <c r="R207" s="7">
        <v>18.0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Kyle Juszczyk</v>
      </c>
      <c r="B208" s="7" t="str">
        <f>IFERROR(__xludf.DUMMYFUNCTION("INDEX(IFNA(REGEXEXTRACT(D208, ""([^ ]+)$"")))"),"SF")</f>
        <v>SF</v>
      </c>
      <c r="C208" s="7">
        <f>Pts_PA*G208+Pts_PC*H208+Pts_PY*I208+Pts_PTD*J208+Pts_PI*K208+Pts_P2*L208+Pts_RA*M208+Pts_RY*N208+Pts_RTD*O208+Pts_R2*P208+Pts_Res*Q208+Pts_ReY*R208+Pts_ReTD*S208+Pts_Re2*T208+Pts_FL*U208+Pts_FTD*V208</f>
        <v>1.4</v>
      </c>
      <c r="D208" s="7" t="s">
        <v>174</v>
      </c>
      <c r="E208" s="10" t="s">
        <v>424</v>
      </c>
      <c r="F208" s="9">
        <v>1.0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1.0</v>
      </c>
      <c r="N208" s="7">
        <v>14.0</v>
      </c>
      <c r="O208" s="7">
        <v>0.0</v>
      </c>
      <c r="P208" s="11">
        <v>0.0</v>
      </c>
      <c r="Q208" s="10">
        <v>0.0</v>
      </c>
      <c r="R208" s="7">
        <v>0.0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Travis Kelce</v>
      </c>
      <c r="B209" s="7" t="str">
        <f>IFERROR(__xludf.DUMMYFUNCTION("INDEX(IFNA(REGEXEXTRACT(D209, ""([^ ]+)$"")))"),"KC")</f>
        <v>KC</v>
      </c>
      <c r="C209" s="7">
        <f>Pts_PA*G209+Pts_PC*H209+Pts_PY*I209+Pts_PTD*J209+Pts_PI*K209+Pts_P2*L209+Pts_RA*M209+Pts_RY*N209+Pts_RTD*O209+Pts_R2*P209+Pts_Res*Q209+Pts_ReY*R209+Pts_ReTD*S209+Pts_Re2*T209+Pts_FL*U209+Pts_FTD*V209</f>
        <v>3.7</v>
      </c>
      <c r="D209" s="7" t="s">
        <v>193</v>
      </c>
      <c r="E209" s="10" t="s">
        <v>39</v>
      </c>
      <c r="F209" s="9">
        <v>1.0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4.0</v>
      </c>
      <c r="R209" s="7">
        <v>17.0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Charlie Kolar</v>
      </c>
      <c r="B210" s="7" t="str">
        <f>IFERROR(__xludf.DUMMYFUNCTION("INDEX(IFNA(REGEXEXTRACT(D210, ""([^ ]+)$"")))"),"BAL")</f>
        <v>BAL</v>
      </c>
      <c r="C210" s="7">
        <f>Pts_PA*G210+Pts_PC*H210+Pts_PY*I210+Pts_PTD*J210+Pts_PI*K210+Pts_P2*L210+Pts_RA*M210+Pts_RY*N210+Pts_RTD*O210+Pts_R2*P210+Pts_Res*Q210+Pts_ReY*R210+Pts_ReTD*S210+Pts_Re2*T210+Pts_FL*U210+Pts_FTD*V210</f>
        <v>1.9</v>
      </c>
      <c r="D210" s="7" t="s">
        <v>408</v>
      </c>
      <c r="E210" s="10" t="s">
        <v>31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1.0</v>
      </c>
      <c r="R210" s="7">
        <v>14.0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Isaiah Likely</v>
      </c>
      <c r="B211" s="7" t="str">
        <f>IFERROR(__xludf.DUMMYFUNCTION("INDEX(IFNA(REGEXEXTRACT(D211, ""([^ ]+)$"")))"),"BAL")</f>
        <v>BAL</v>
      </c>
      <c r="C211" s="7">
        <f>Pts_PA*G211+Pts_PC*H211+Pts_PY*I211+Pts_PTD*J211+Pts_PI*K211+Pts_P2*L211+Pts_RA*M211+Pts_RY*N211+Pts_RTD*O211+Pts_R2*P211+Pts_Res*Q211+Pts_ReY*R211+Pts_ReTD*S211+Pts_Re2*T211+Pts_FL*U211+Pts_FTD*V211</f>
        <v>2.7</v>
      </c>
      <c r="D211" s="7" t="s">
        <v>63</v>
      </c>
      <c r="E211" s="10" t="s">
        <v>31</v>
      </c>
      <c r="F211" s="9">
        <v>1.0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0.0</v>
      </c>
      <c r="N211" s="7">
        <v>0.0</v>
      </c>
      <c r="O211" s="7">
        <v>0.0</v>
      </c>
      <c r="P211" s="11">
        <v>0.0</v>
      </c>
      <c r="Q211" s="10">
        <v>2.0</v>
      </c>
      <c r="R211" s="7">
        <v>17.0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Drew Lock</v>
      </c>
      <c r="B212" s="7" t="str">
        <f>IFERROR(__xludf.DUMMYFUNCTION("INDEX(IFNA(REGEXEXTRACT(D212, ""([^ ]+)$"")))"),"NYG")</f>
        <v>NYG</v>
      </c>
      <c r="C212" s="7">
        <f>Pts_PA*G212+Pts_PC*H212+Pts_PY*I212+Pts_PTD*J212+Pts_PI*K212+Pts_P2*L212+Pts_RA*M212+Pts_RY*N212+Pts_RTD*O212+Pts_R2*P212+Pts_Res*Q212+Pts_ReY*R212+Pts_ReTD*S212+Pts_Re2*T212+Pts_FL*U212+Pts_FTD*V212</f>
        <v>1.54</v>
      </c>
      <c r="D212" s="7" t="s">
        <v>529</v>
      </c>
      <c r="E212" s="10" t="s">
        <v>423</v>
      </c>
      <c r="F212" s="9">
        <v>1.0</v>
      </c>
      <c r="G212" s="10">
        <v>8.0</v>
      </c>
      <c r="H212" s="7">
        <v>3.0</v>
      </c>
      <c r="I212" s="7">
        <v>6.0</v>
      </c>
      <c r="J212" s="7">
        <v>0.0</v>
      </c>
      <c r="K212" s="7">
        <v>0.0</v>
      </c>
      <c r="L212" s="11">
        <v>0.0</v>
      </c>
      <c r="M212" s="10">
        <v>1.0</v>
      </c>
      <c r="N212" s="7">
        <v>13.0</v>
      </c>
      <c r="O212" s="7">
        <v>0.0</v>
      </c>
      <c r="P212" s="11">
        <v>0.0</v>
      </c>
      <c r="Q212" s="10">
        <v>0.0</v>
      </c>
      <c r="R212" s="7">
        <v>0.0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Jase McClellan</v>
      </c>
      <c r="B213" s="7" t="str">
        <f>IFERROR(__xludf.DUMMYFUNCTION("INDEX(IFNA(REGEXEXTRACT(D213, ""([^ ]+)$"")))"),"ATL")</f>
        <v>ATL</v>
      </c>
      <c r="C213" s="7">
        <f>Pts_PA*G213+Pts_PC*H213+Pts_PY*I213+Pts_PTD*J213+Pts_PI*K213+Pts_P2*L213+Pts_RA*M213+Pts_RY*N213+Pts_RTD*O213+Pts_R2*P213+Pts_Res*Q213+Pts_ReY*R213+Pts_ReTD*S213+Pts_Re2*T213+Pts_FL*U213+Pts_FTD*V213</f>
        <v>1.7</v>
      </c>
      <c r="D213" s="7" t="s">
        <v>530</v>
      </c>
      <c r="E213" s="10" t="s">
        <v>353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5.0</v>
      </c>
      <c r="N213" s="7">
        <v>17.0</v>
      </c>
      <c r="O213" s="7">
        <v>0.0</v>
      </c>
      <c r="P213" s="11">
        <v>0.0</v>
      </c>
      <c r="Q213" s="10">
        <v>0.0</v>
      </c>
      <c r="R213" s="7">
        <v>0.0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Marvin Mims</v>
      </c>
      <c r="B214" s="7" t="str">
        <f>IFERROR(__xludf.DUMMYFUNCTION("INDEX(IFNA(REGEXEXTRACT(D214, ""([^ ]+)$"")))"),"DEN")</f>
        <v>DEN</v>
      </c>
      <c r="C214" s="7">
        <f>Pts_PA*G214+Pts_PC*H214+Pts_PY*I214+Pts_PTD*J214+Pts_PI*K214+Pts_P2*L214+Pts_RA*M214+Pts_RY*N214+Pts_RTD*O214+Pts_R2*P214+Pts_Res*Q214+Pts_ReY*R214+Pts_ReTD*S214+Pts_Re2*T214+Pts_FL*U214+Pts_FTD*V214</f>
        <v>2.8</v>
      </c>
      <c r="D214" s="7" t="s">
        <v>389</v>
      </c>
      <c r="E214" s="10" t="s">
        <v>129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2.0</v>
      </c>
      <c r="R214" s="7">
        <v>18.0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Trey Palmer</v>
      </c>
      <c r="B215" s="7" t="str">
        <f>IFERROR(__xludf.DUMMYFUNCTION("INDEX(IFNA(REGEXEXTRACT(D215, ""([^ ]+)$"")))"),"TB")</f>
        <v>TB</v>
      </c>
      <c r="C215" s="7">
        <f>Pts_PA*G215+Pts_PC*H215+Pts_PY*I215+Pts_PTD*J215+Pts_PI*K215+Pts_P2*L215+Pts_RA*M215+Pts_RY*N215+Pts_RTD*O215+Pts_R2*P215+Pts_Res*Q215+Pts_ReY*R215+Pts_ReTD*S215+Pts_Re2*T215+Pts_FL*U215+Pts_FTD*V215</f>
        <v>2.1</v>
      </c>
      <c r="D215" s="7" t="s">
        <v>264</v>
      </c>
      <c r="E215" s="10" t="s">
        <v>61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1.0</v>
      </c>
      <c r="R215" s="7">
        <v>16.0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Alec Pierce</v>
      </c>
      <c r="B216" s="7" t="str">
        <f>IFERROR(__xludf.DUMMYFUNCTION("INDEX(IFNA(REGEXEXTRACT(D216, ""([^ ]+)$"")))"),"IND")</f>
        <v>IND</v>
      </c>
      <c r="C216" s="7">
        <f>Pts_PA*G216+Pts_PC*H216+Pts_PY*I216+Pts_PTD*J216+Pts_PI*K216+Pts_P2*L216+Pts_RA*M216+Pts_RY*N216+Pts_RTD*O216+Pts_R2*P216+Pts_Res*Q216+Pts_ReY*R216+Pts_ReTD*S216+Pts_Re2*T216+Pts_FL*U216+Pts_FTD*V216</f>
        <v>2.5</v>
      </c>
      <c r="D216" s="7" t="s">
        <v>57</v>
      </c>
      <c r="E216" s="10" t="s">
        <v>421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2.0</v>
      </c>
      <c r="R216" s="7">
        <v>15.0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Jayden Reed</v>
      </c>
      <c r="B217" s="7" t="str">
        <f>IFERROR(__xludf.DUMMYFUNCTION("INDEX(IFNA(REGEXEXTRACT(D217, ""([^ ]+)$"")))"),"GB")</f>
        <v>GB</v>
      </c>
      <c r="C217" s="7">
        <f>Pts_PA*G217+Pts_PC*H217+Pts_PY*I217+Pts_PTD*J217+Pts_PI*K217+Pts_P2*L217+Pts_RA*M217+Pts_RY*N217+Pts_RTD*O217+Pts_R2*P217+Pts_Res*Q217+Pts_ReY*R217+Pts_ReTD*S217+Pts_Re2*T217+Pts_FL*U217+Pts_FTD*V217</f>
        <v>2</v>
      </c>
      <c r="D217" s="7" t="s">
        <v>26</v>
      </c>
      <c r="E217" s="10" t="s">
        <v>25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1.0</v>
      </c>
      <c r="N217" s="7">
        <v>0.0</v>
      </c>
      <c r="O217" s="7">
        <v>0.0</v>
      </c>
      <c r="P217" s="11">
        <v>0.0</v>
      </c>
      <c r="Q217" s="10">
        <v>2.0</v>
      </c>
      <c r="R217" s="7">
        <v>10.0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Will Shipley</v>
      </c>
      <c r="B218" s="7" t="str">
        <f>IFERROR(__xludf.DUMMYFUNCTION("INDEX(IFNA(REGEXEXTRACT(D218, ""([^ ]+)$"")))"),"PHI")</f>
        <v>PHI</v>
      </c>
      <c r="C218" s="7">
        <f>Pts_PA*G218+Pts_PC*H218+Pts_PY*I218+Pts_PTD*J218+Pts_PI*K218+Pts_P2*L218+Pts_RA*M218+Pts_RY*N218+Pts_RTD*O218+Pts_R2*P218+Pts_Res*Q218+Pts_ReY*R218+Pts_ReTD*S218+Pts_Re2*T218+Pts_FL*U218+Pts_FTD*V218</f>
        <v>1.5</v>
      </c>
      <c r="D218" s="7" t="s">
        <v>531</v>
      </c>
      <c r="E218" s="10" t="s">
        <v>53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8.0</v>
      </c>
      <c r="N218" s="7">
        <v>15.0</v>
      </c>
      <c r="O218" s="7">
        <v>0.0</v>
      </c>
      <c r="P218" s="11">
        <v>0.0</v>
      </c>
      <c r="Q218" s="10">
        <v>0.0</v>
      </c>
      <c r="R218" s="7">
        <v>0.0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Devin Singletary</v>
      </c>
      <c r="B219" s="7" t="str">
        <f>IFERROR(__xludf.DUMMYFUNCTION("INDEX(IFNA(REGEXEXTRACT(D219, ""([^ ]+)$"")))"),"NYG")</f>
        <v>NYG</v>
      </c>
      <c r="C219" s="7">
        <f>Pts_PA*G219+Pts_PC*H219+Pts_PY*I219+Pts_PTD*J219+Pts_PI*K219+Pts_P2*L219+Pts_RA*M219+Pts_RY*N219+Pts_RTD*O219+Pts_R2*P219+Pts_Res*Q219+Pts_ReY*R219+Pts_ReTD*S219+Pts_Re2*T219+Pts_FL*U219+Pts_FTD*V219</f>
        <v>2.6</v>
      </c>
      <c r="D219" s="7" t="s">
        <v>182</v>
      </c>
      <c r="E219" s="10" t="s">
        <v>423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5.0</v>
      </c>
      <c r="N219" s="7">
        <v>18.0</v>
      </c>
      <c r="O219" s="7">
        <v>0.0</v>
      </c>
      <c r="P219" s="11">
        <v>0.0</v>
      </c>
      <c r="Q219" s="10">
        <v>1.0</v>
      </c>
      <c r="R219" s="7">
        <v>3.0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Darius Slayton</v>
      </c>
      <c r="B220" s="7" t="str">
        <f>IFERROR(__xludf.DUMMYFUNCTION("INDEX(IFNA(REGEXEXTRACT(D220, ""([^ ]+)$"")))"),"NYG")</f>
        <v>NYG</v>
      </c>
      <c r="C220" s="7">
        <f>Pts_PA*G220+Pts_PC*H220+Pts_PY*I220+Pts_PTD*J220+Pts_PI*K220+Pts_P2*L220+Pts_RA*M220+Pts_RY*N220+Pts_RTD*O220+Pts_R2*P220+Pts_Res*Q220+Pts_ReY*R220+Pts_ReTD*S220+Pts_Re2*T220+Pts_FL*U220+Pts_FTD*V220</f>
        <v>1.6</v>
      </c>
      <c r="D220" s="7" t="s">
        <v>223</v>
      </c>
      <c r="E220" s="10" t="s">
        <v>423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0.0</v>
      </c>
      <c r="N220" s="7">
        <v>0.0</v>
      </c>
      <c r="O220" s="7">
        <v>0.0</v>
      </c>
      <c r="P220" s="11">
        <v>0.0</v>
      </c>
      <c r="Q220" s="10">
        <v>1.0</v>
      </c>
      <c r="R220" s="7">
        <v>11.0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Jaxon Smith-Njigba</v>
      </c>
      <c r="B221" s="7" t="str">
        <f>IFERROR(__xludf.DUMMYFUNCTION("INDEX(IFNA(REGEXEXTRACT(D221, ""([^ ]+)$"")))"),"SEA")</f>
        <v>SEA</v>
      </c>
      <c r="C221" s="7">
        <f>Pts_PA*G221+Pts_PC*H221+Pts_PY*I221+Pts_PTD*J221+Pts_PI*K221+Pts_P2*L221+Pts_RA*M221+Pts_RY*N221+Pts_RTD*O221+Pts_R2*P221+Pts_Res*Q221+Pts_ReY*R221+Pts_ReTD*S221+Pts_Re2*T221+Pts_FL*U221+Pts_FTD*V221</f>
        <v>3.8</v>
      </c>
      <c r="D221" s="7" t="s">
        <v>272</v>
      </c>
      <c r="E221" s="10" t="s">
        <v>96</v>
      </c>
      <c r="F221" s="9">
        <v>1.0</v>
      </c>
      <c r="G221" s="10">
        <v>1.0</v>
      </c>
      <c r="H221" s="7">
        <v>1.0</v>
      </c>
      <c r="I221" s="7">
        <v>35.0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3.0</v>
      </c>
      <c r="R221" s="7">
        <v>9.0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Carson Steele</v>
      </c>
      <c r="B222" s="7" t="str">
        <f>IFERROR(__xludf.DUMMYFUNCTION("INDEX(IFNA(REGEXEXTRACT(D222, ""([^ ]+)$"")))"),"KC")</f>
        <v>KC</v>
      </c>
      <c r="C222" s="7">
        <f>Pts_PA*G222+Pts_PC*H222+Pts_PY*I222+Pts_PTD*J222+Pts_PI*K222+Pts_P2*L222+Pts_RA*M222+Pts_RY*N222+Pts_RTD*O222+Pts_R2*P222+Pts_Res*Q222+Pts_ReY*R222+Pts_ReTD*S222+Pts_Re2*T222+Pts_FL*U222+Pts_FTD*V222</f>
        <v>1.7</v>
      </c>
      <c r="D222" s="7" t="s">
        <v>324</v>
      </c>
      <c r="E222" s="10" t="s">
        <v>39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6.0</v>
      </c>
      <c r="N222" s="7">
        <v>17.0</v>
      </c>
      <c r="O222" s="7">
        <v>0.0</v>
      </c>
      <c r="P222" s="11">
        <v>0.0</v>
      </c>
      <c r="Q222" s="10">
        <v>0.0</v>
      </c>
      <c r="R222" s="7">
        <v>0.0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Rhamondre Stevenson</v>
      </c>
      <c r="B223" s="7" t="str">
        <f>IFERROR(__xludf.DUMMYFUNCTION("INDEX(IFNA(REGEXEXTRACT(D223, ""([^ ]+)$"")))"),"NE")</f>
        <v>NE</v>
      </c>
      <c r="C223" s="7">
        <f>Pts_PA*G223+Pts_PC*H223+Pts_PY*I223+Pts_PTD*J223+Pts_PI*K223+Pts_P2*L223+Pts_RA*M223+Pts_RY*N223+Pts_RTD*O223+Pts_R2*P223+Pts_Res*Q223+Pts_ReY*R223+Pts_ReTD*S223+Pts_Re2*T223+Pts_FL*U223+Pts_FTD*V223</f>
        <v>3.5</v>
      </c>
      <c r="D223" s="7" t="s">
        <v>58</v>
      </c>
      <c r="E223" s="10" t="s">
        <v>351</v>
      </c>
      <c r="F223" s="9">
        <v>1.0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7.0</v>
      </c>
      <c r="N223" s="7">
        <v>18.0</v>
      </c>
      <c r="O223" s="7">
        <v>0.0</v>
      </c>
      <c r="P223" s="11">
        <v>0.0</v>
      </c>
      <c r="Q223" s="10">
        <v>2.0</v>
      </c>
      <c r="R223" s="7">
        <v>7.0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Cade Stover</v>
      </c>
      <c r="B224" s="7" t="str">
        <f>IFERROR(__xludf.DUMMYFUNCTION("INDEX(IFNA(REGEXEXTRACT(D224, ""([^ ]+)$"")))"),"HOU")</f>
        <v>HOU</v>
      </c>
      <c r="C224" s="7">
        <f>Pts_PA*G224+Pts_PC*H224+Pts_PY*I224+Pts_PTD*J224+Pts_PI*K224+Pts_P2*L224+Pts_RA*M224+Pts_RY*N224+Pts_RTD*O224+Pts_R2*P224+Pts_Res*Q224+Pts_ReY*R224+Pts_ReTD*S224+Pts_Re2*T224+Pts_FL*U224+Pts_FTD*V224</f>
        <v>2</v>
      </c>
      <c r="D224" s="7" t="s">
        <v>394</v>
      </c>
      <c r="E224" s="10" t="s">
        <v>355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1.0</v>
      </c>
      <c r="R224" s="7">
        <v>15.0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D.J. Turner</v>
      </c>
      <c r="B225" s="7" t="str">
        <f>IFERROR(__xludf.DUMMYFUNCTION("INDEX(IFNA(REGEXEXTRACT(D225, ""([^ ]+)$"")))"),"LV")</f>
        <v>LV</v>
      </c>
      <c r="C225" s="7">
        <f>Pts_PA*G225+Pts_PC*H225+Pts_PY*I225+Pts_PTD*J225+Pts_PI*K225+Pts_P2*L225+Pts_RA*M225+Pts_RY*N225+Pts_RTD*O225+Pts_R2*P225+Pts_Res*Q225+Pts_ReY*R225+Pts_ReTD*S225+Pts_Re2*T225+Pts_FL*U225+Pts_FTD*V225</f>
        <v>2.7</v>
      </c>
      <c r="D225" s="7" t="s">
        <v>329</v>
      </c>
      <c r="E225" s="10" t="s">
        <v>419</v>
      </c>
      <c r="F225" s="9">
        <v>1.0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1.0</v>
      </c>
      <c r="N225" s="7">
        <v>4.0</v>
      </c>
      <c r="O225" s="7">
        <v>0.0</v>
      </c>
      <c r="P225" s="11">
        <v>0.0</v>
      </c>
      <c r="Q225" s="10">
        <v>2.0</v>
      </c>
      <c r="R225" s="7">
        <v>13.0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Kimani Vidal</v>
      </c>
      <c r="B226" s="7" t="str">
        <f>IFERROR(__xludf.DUMMYFUNCTION("INDEX(IFNA(REGEXEXTRACT(D226, ""([^ ]+)$"")))"),"LAC")</f>
        <v>LAC</v>
      </c>
      <c r="C226" s="7">
        <f>Pts_PA*G226+Pts_PC*H226+Pts_PY*I226+Pts_PTD*J226+Pts_PI*K226+Pts_P2*L226+Pts_RA*M226+Pts_RY*N226+Pts_RTD*O226+Pts_R2*P226+Pts_Res*Q226+Pts_ReY*R226+Pts_ReTD*S226+Pts_Re2*T226+Pts_FL*U226+Pts_FTD*V226</f>
        <v>2.4</v>
      </c>
      <c r="D226" s="7" t="s">
        <v>502</v>
      </c>
      <c r="E226" s="10" t="s">
        <v>359</v>
      </c>
      <c r="F226" s="9">
        <v>1.0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3.0</v>
      </c>
      <c r="N226" s="7">
        <v>10.0</v>
      </c>
      <c r="O226" s="7">
        <v>0.0</v>
      </c>
      <c r="P226" s="11">
        <v>0.0</v>
      </c>
      <c r="Q226" s="10">
        <v>1.0</v>
      </c>
      <c r="R226" s="7">
        <v>9.0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Jaylen Waddle</v>
      </c>
      <c r="B227" s="7" t="str">
        <f>IFERROR(__xludf.DUMMYFUNCTION("INDEX(IFNA(REGEXEXTRACT(D227, ""([^ ]+)$"")))"),"MIA")</f>
        <v>MIA</v>
      </c>
      <c r="C227" s="7">
        <f>Pts_PA*G227+Pts_PC*H227+Pts_PY*I227+Pts_PTD*J227+Pts_PI*K227+Pts_P2*L227+Pts_RA*M227+Pts_RY*N227+Pts_RTD*O227+Pts_R2*P227+Pts_Res*Q227+Pts_ReY*R227+Pts_ReTD*S227+Pts_Re2*T227+Pts_FL*U227+Pts_FTD*V227</f>
        <v>1.6</v>
      </c>
      <c r="D227" s="7" t="s">
        <v>121</v>
      </c>
      <c r="E227" s="10" t="s">
        <v>35</v>
      </c>
      <c r="F227" s="9">
        <v>1.0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0.0</v>
      </c>
      <c r="N227" s="7">
        <v>0.0</v>
      </c>
      <c r="O227" s="7">
        <v>0.0</v>
      </c>
      <c r="P227" s="11">
        <v>0.0</v>
      </c>
      <c r="Q227" s="10">
        <v>1.0</v>
      </c>
      <c r="R227" s="7">
        <v>11.0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Casey Washington</v>
      </c>
      <c r="B228" s="7" t="str">
        <f>IFERROR(__xludf.DUMMYFUNCTION("INDEX(IFNA(REGEXEXTRACT(D228, ""([^ ]+)$"")))"),"ATL")</f>
        <v>ATL</v>
      </c>
      <c r="C228" s="7">
        <f>Pts_PA*G228+Pts_PC*H228+Pts_PY*I228+Pts_PTD*J228+Pts_PI*K228+Pts_P2*L228+Pts_RA*M228+Pts_RY*N228+Pts_RTD*O228+Pts_R2*P228+Pts_Res*Q228+Pts_ReY*R228+Pts_ReTD*S228+Pts_Re2*T228+Pts_FL*U228+Pts_FTD*V228</f>
        <v>1.9</v>
      </c>
      <c r="D228" s="7" t="s">
        <v>532</v>
      </c>
      <c r="E228" s="10" t="s">
        <v>353</v>
      </c>
      <c r="F228" s="9">
        <v>1.0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0.0</v>
      </c>
      <c r="N228" s="7">
        <v>0.0</v>
      </c>
      <c r="O228" s="7">
        <v>0.0</v>
      </c>
      <c r="P228" s="11">
        <v>0.0</v>
      </c>
      <c r="Q228" s="10">
        <v>1.0</v>
      </c>
      <c r="R228" s="7">
        <v>14.0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Jamaal Williams</v>
      </c>
      <c r="B229" s="7" t="str">
        <f>IFERROR(__xludf.DUMMYFUNCTION("INDEX(IFNA(REGEXEXTRACT(D229, ""([^ ]+)$"")))"),"NO")</f>
        <v>NO</v>
      </c>
      <c r="C229" s="7">
        <f>Pts_PA*G229+Pts_PC*H229+Pts_PY*I229+Pts_PTD*J229+Pts_PI*K229+Pts_P2*L229+Pts_RA*M229+Pts_RY*N229+Pts_RTD*O229+Pts_R2*P229+Pts_Res*Q229+Pts_ReY*R229+Pts_ReTD*S229+Pts_Re2*T229+Pts_FL*U229+Pts_FTD*V229</f>
        <v>1.7</v>
      </c>
      <c r="D229" s="7" t="s">
        <v>123</v>
      </c>
      <c r="E229" s="10" t="s">
        <v>49</v>
      </c>
      <c r="F229" s="9">
        <v>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3.0</v>
      </c>
      <c r="N229" s="7">
        <v>17.0</v>
      </c>
      <c r="O229" s="7">
        <v>0.0</v>
      </c>
      <c r="P229" s="11">
        <v>0.0</v>
      </c>
      <c r="Q229" s="10">
        <v>0.0</v>
      </c>
      <c r="R229" s="7">
        <v>0.0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Mike Williams</v>
      </c>
      <c r="B230" s="7" t="str">
        <f>IFERROR(__xludf.DUMMYFUNCTION("INDEX(IFNA(REGEXEXTRACT(D230, ""([^ ]+)$"")))"),"PIT")</f>
        <v>PIT</v>
      </c>
      <c r="C230" s="7">
        <f>Pts_PA*G230+Pts_PC*H230+Pts_PY*I230+Pts_PTD*J230+Pts_PI*K230+Pts_P2*L230+Pts_RA*M230+Pts_RY*N230+Pts_RTD*O230+Pts_R2*P230+Pts_Res*Q230+Pts_ReY*R230+Pts_ReTD*S230+Pts_Re2*T230+Pts_FL*U230+Pts_FTD*V230</f>
        <v>2</v>
      </c>
      <c r="D230" s="7" t="s">
        <v>397</v>
      </c>
      <c r="E230" s="10" t="s">
        <v>42</v>
      </c>
      <c r="F230" s="9">
        <v>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1.0</v>
      </c>
      <c r="R230" s="7">
        <v>15.0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Emanuel Wilson</v>
      </c>
      <c r="B231" s="7" t="str">
        <f>IFERROR(__xludf.DUMMYFUNCTION("INDEX(IFNA(REGEXEXTRACT(D231, ""([^ ]+)$"")))"),"GB")</f>
        <v>GB</v>
      </c>
      <c r="C231" s="7">
        <f>Pts_PA*G231+Pts_PC*H231+Pts_PY*I231+Pts_PTD*J231+Pts_PI*K231+Pts_P2*L231+Pts_RA*M231+Pts_RY*N231+Pts_RTD*O231+Pts_R2*P231+Pts_Res*Q231+Pts_ReY*R231+Pts_ReTD*S231+Pts_Re2*T231+Pts_FL*U231+Pts_FTD*V231</f>
        <v>1.1</v>
      </c>
      <c r="D231" s="7" t="s">
        <v>184</v>
      </c>
      <c r="E231" s="10" t="s">
        <v>25</v>
      </c>
      <c r="F231" s="9">
        <v>1.0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5.0</v>
      </c>
      <c r="N231" s="7">
        <v>11.0</v>
      </c>
      <c r="O231" s="7">
        <v>0.0</v>
      </c>
      <c r="P231" s="11">
        <v>0.0</v>
      </c>
      <c r="Q231" s="10">
        <v>0.0</v>
      </c>
      <c r="R231" s="7">
        <v>0.0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Michael Wilson</v>
      </c>
      <c r="B232" s="7" t="str">
        <f>IFERROR(__xludf.DUMMYFUNCTION("INDEX(IFNA(REGEXEXTRACT(D232, ""([^ ]+)$"")))"),"ARI")</f>
        <v>ARI</v>
      </c>
      <c r="C232" s="7">
        <f>Pts_PA*G232+Pts_PC*H232+Pts_PY*I232+Pts_PTD*J232+Pts_PI*K232+Pts_P2*L232+Pts_RA*M232+Pts_RY*N232+Pts_RTD*O232+Pts_R2*P232+Pts_Res*Q232+Pts_ReY*R232+Pts_ReTD*S232+Pts_Re2*T232+Pts_FL*U232+Pts_FTD*V232</f>
        <v>2</v>
      </c>
      <c r="D232" s="7" t="s">
        <v>159</v>
      </c>
      <c r="E232" s="10" t="s">
        <v>361</v>
      </c>
      <c r="F232" s="9">
        <v>1.0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1.0</v>
      </c>
      <c r="R232" s="7">
        <v>15.0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Xavier Worthy</v>
      </c>
      <c r="B233" s="7" t="str">
        <f>IFERROR(__xludf.DUMMYFUNCTION("INDEX(IFNA(REGEXEXTRACT(D233, ""([^ ]+)$"")))"),"KC")</f>
        <v>KC</v>
      </c>
      <c r="C233" s="7">
        <f>Pts_PA*G233+Pts_PC*H233+Pts_PY*I233+Pts_PTD*J233+Pts_PI*K233+Pts_P2*L233+Pts_RA*M233+Pts_RY*N233+Pts_RTD*O233+Pts_R2*P233+Pts_Res*Q233+Pts_ReY*R233+Pts_ReTD*S233+Pts_Re2*T233+Pts_FL*U233+Pts_FTD*V233</f>
        <v>3.9</v>
      </c>
      <c r="D233" s="7" t="s">
        <v>60</v>
      </c>
      <c r="E233" s="10" t="s">
        <v>39</v>
      </c>
      <c r="F233" s="9">
        <v>1.0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1.0</v>
      </c>
      <c r="N233" s="7">
        <v>5.0</v>
      </c>
      <c r="O233" s="7">
        <v>0.0</v>
      </c>
      <c r="P233" s="11">
        <v>0.0</v>
      </c>
      <c r="Q233" s="10">
        <v>3.0</v>
      </c>
      <c r="R233" s="7">
        <v>19.0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Braelon Allen</v>
      </c>
      <c r="B234" s="7" t="str">
        <f>IFERROR(__xludf.DUMMYFUNCTION("INDEX(IFNA(REGEXEXTRACT(D234, ""([^ ]+)$"")))"),"NYJ")</f>
        <v>NYJ</v>
      </c>
      <c r="C234" s="7">
        <f>Pts_PA*G234+Pts_PC*H234+Pts_PY*I234+Pts_PTD*J234+Pts_PI*K234+Pts_P2*L234+Pts_RA*M234+Pts_RY*N234+Pts_RTD*O234+Pts_R2*P234+Pts_Res*Q234+Pts_ReY*R234+Pts_ReTD*S234+Pts_Re2*T234+Pts_FL*U234+Pts_FTD*V234</f>
        <v>1.1</v>
      </c>
      <c r="D234" s="7" t="s">
        <v>280</v>
      </c>
      <c r="E234" s="10" t="s">
        <v>425</v>
      </c>
      <c r="F234" s="9">
        <v>0.0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2.0</v>
      </c>
      <c r="N234" s="7">
        <v>4.0</v>
      </c>
      <c r="O234" s="7">
        <v>0.0</v>
      </c>
      <c r="P234" s="11">
        <v>0.0</v>
      </c>
      <c r="Q234" s="10">
        <v>1.0</v>
      </c>
      <c r="R234" s="7">
        <v>2.0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AJ Barner</v>
      </c>
      <c r="B235" s="7" t="str">
        <f>IFERROR(__xludf.DUMMYFUNCTION("INDEX(IFNA(REGEXEXTRACT(D235, ""([^ ]+)$"")))"),"SEA")</f>
        <v>SEA</v>
      </c>
      <c r="C235" s="7">
        <f>Pts_PA*G235+Pts_PC*H235+Pts_PY*I235+Pts_PTD*J235+Pts_PI*K235+Pts_P2*L235+Pts_RA*M235+Pts_RY*N235+Pts_RTD*O235+Pts_R2*P235+Pts_Res*Q235+Pts_ReY*R235+Pts_ReTD*S235+Pts_Re2*T235+Pts_FL*U235+Pts_FTD*V235</f>
        <v>1</v>
      </c>
      <c r="D235" s="7" t="s">
        <v>436</v>
      </c>
      <c r="E235" s="10" t="s">
        <v>96</v>
      </c>
      <c r="F235" s="9">
        <v>0.0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0.0</v>
      </c>
      <c r="N235" s="7">
        <v>0.0</v>
      </c>
      <c r="O235" s="7">
        <v>0.0</v>
      </c>
      <c r="P235" s="11">
        <v>0.0</v>
      </c>
      <c r="Q235" s="10">
        <v>1.0</v>
      </c>
      <c r="R235" s="7">
        <v>5.0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Grant Calcaterra</v>
      </c>
      <c r="B236" s="7" t="str">
        <f>IFERROR(__xludf.DUMMYFUNCTION("INDEX(IFNA(REGEXEXTRACT(D236, ""([^ ]+)$"")))"),"PHI")</f>
        <v>PHI</v>
      </c>
      <c r="C236" s="7">
        <f>Pts_PA*G236+Pts_PC*H236+Pts_PY*I236+Pts_PTD*J236+Pts_PI*K236+Pts_P2*L236+Pts_RA*M236+Pts_RY*N236+Pts_RTD*O236+Pts_R2*P236+Pts_Res*Q236+Pts_ReY*R236+Pts_ReTD*S236+Pts_Re2*T236+Pts_FL*U236+Pts_FTD*V236</f>
        <v>1</v>
      </c>
      <c r="D236" s="7" t="s">
        <v>233</v>
      </c>
      <c r="E236" s="10" t="s">
        <v>53</v>
      </c>
      <c r="F236" s="9">
        <v>0.0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1.0</v>
      </c>
      <c r="R236" s="7">
        <v>5.0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Ty Chandler</v>
      </c>
      <c r="B237" s="7" t="str">
        <f>IFERROR(__xludf.DUMMYFUNCTION("INDEX(IFNA(REGEXEXTRACT(D237, ""([^ ]+)$"")))"),"MIN")</f>
        <v>MIN</v>
      </c>
      <c r="C237" s="7">
        <f>Pts_PA*G237+Pts_PC*H237+Pts_PY*I237+Pts_PTD*J237+Pts_PI*K237+Pts_P2*L237+Pts_RA*M237+Pts_RY*N237+Pts_RTD*O237+Pts_R2*P237+Pts_Res*Q237+Pts_ReY*R237+Pts_ReTD*S237+Pts_Re2*T237+Pts_FL*U237+Pts_FTD*V237</f>
        <v>0.4</v>
      </c>
      <c r="D237" s="7" t="s">
        <v>186</v>
      </c>
      <c r="E237" s="10" t="s">
        <v>422</v>
      </c>
      <c r="F237" s="9">
        <v>0.0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2.0</v>
      </c>
      <c r="N237" s="7">
        <v>4.0</v>
      </c>
      <c r="O237" s="7">
        <v>0.0</v>
      </c>
      <c r="P237" s="11">
        <v>0.0</v>
      </c>
      <c r="Q237" s="10">
        <v>0.0</v>
      </c>
      <c r="R237" s="7">
        <v>0.0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Josh Downs</v>
      </c>
      <c r="B238" s="7" t="str">
        <f>IFERROR(__xludf.DUMMYFUNCTION("INDEX(IFNA(REGEXEXTRACT(D238, ""([^ ]+)$"")))"),"IND")</f>
        <v>IND</v>
      </c>
      <c r="C238" s="7">
        <f>Pts_PA*G238+Pts_PC*H238+Pts_PY*I238+Pts_PTD*J238+Pts_PI*K238+Pts_P2*L238+Pts_RA*M238+Pts_RY*N238+Pts_RTD*O238+Pts_R2*P238+Pts_Res*Q238+Pts_ReY*R238+Pts_ReTD*S238+Pts_Re2*T238+Pts_FL*U238+Pts_FTD*V238</f>
        <v>0.8</v>
      </c>
      <c r="D238" s="7" t="s">
        <v>435</v>
      </c>
      <c r="E238" s="10" t="s">
        <v>421</v>
      </c>
      <c r="F238" s="9">
        <v>0.0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0.0</v>
      </c>
      <c r="N238" s="7">
        <v>0.0</v>
      </c>
      <c r="O238" s="7">
        <v>0.0</v>
      </c>
      <c r="P238" s="11">
        <v>0.0</v>
      </c>
      <c r="Q238" s="10">
        <v>1.0</v>
      </c>
      <c r="R238" s="7">
        <v>3.0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D'Onta Foreman</v>
      </c>
      <c r="B239" s="7" t="str">
        <f>IFERROR(__xludf.DUMMYFUNCTION("INDEX(IFNA(REGEXEXTRACT(D239, ""([^ ]+)$"")))"),"CLE")</f>
        <v>CLE</v>
      </c>
      <c r="C239" s="7">
        <f>Pts_PA*G239+Pts_PC*H239+Pts_PY*I239+Pts_PTD*J239+Pts_PI*K239+Pts_P2*L239+Pts_RA*M239+Pts_RY*N239+Pts_RTD*O239+Pts_R2*P239+Pts_Res*Q239+Pts_ReY*R239+Pts_ReTD*S239+Pts_Re2*T239+Pts_FL*U239+Pts_FTD*V239</f>
        <v>0.5</v>
      </c>
      <c r="D239" s="7" t="s">
        <v>368</v>
      </c>
      <c r="E239" s="10" t="s">
        <v>348</v>
      </c>
      <c r="F239" s="9">
        <v>0.0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2.0</v>
      </c>
      <c r="N239" s="7">
        <v>5.0</v>
      </c>
      <c r="O239" s="7">
        <v>0.0</v>
      </c>
      <c r="P239" s="11">
        <v>0.0</v>
      </c>
      <c r="Q239" s="10">
        <v>0.0</v>
      </c>
      <c r="R239" s="7">
        <v>0.0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Mike Gesicki</v>
      </c>
      <c r="B240" s="7" t="str">
        <f>IFERROR(__xludf.DUMMYFUNCTION("INDEX(IFNA(REGEXEXTRACT(D240, ""([^ ]+)$"")))"),"CIN")</f>
        <v>CIN</v>
      </c>
      <c r="C240" s="7">
        <f>Pts_PA*G240+Pts_PC*H240+Pts_PY*I240+Pts_PTD*J240+Pts_PI*K240+Pts_P2*L240+Pts_RA*M240+Pts_RY*N240+Pts_RTD*O240+Pts_R2*P240+Pts_Res*Q240+Pts_ReY*R240+Pts_ReTD*S240+Pts_Re2*T240+Pts_FL*U240+Pts_FTD*V240</f>
        <v>0.7</v>
      </c>
      <c r="D240" s="7" t="s">
        <v>242</v>
      </c>
      <c r="E240" s="10" t="s">
        <v>85</v>
      </c>
      <c r="F240" s="9">
        <v>0.0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0.0</v>
      </c>
      <c r="N240" s="7">
        <v>0.0</v>
      </c>
      <c r="O240" s="7">
        <v>0.0</v>
      </c>
      <c r="P240" s="11">
        <v>0.0</v>
      </c>
      <c r="Q240" s="10">
        <v>1.0</v>
      </c>
      <c r="R240" s="7">
        <v>2.0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Antonio Gibson</v>
      </c>
      <c r="B241" s="7" t="str">
        <f>IFERROR(__xludf.DUMMYFUNCTION("INDEX(IFNA(REGEXEXTRACT(D241, ""([^ ]+)$"")))"),"NE")</f>
        <v>NE</v>
      </c>
      <c r="C241" s="7">
        <f>Pts_PA*G241+Pts_PC*H241+Pts_PY*I241+Pts_PTD*J241+Pts_PI*K241+Pts_P2*L241+Pts_RA*M241+Pts_RY*N241+Pts_RTD*O241+Pts_R2*P241+Pts_Res*Q241+Pts_ReY*R241+Pts_ReTD*S241+Pts_Re2*T241+Pts_FL*U241+Pts_FTD*V241</f>
        <v>1.8</v>
      </c>
      <c r="D241" s="7" t="s">
        <v>243</v>
      </c>
      <c r="E241" s="10" t="s">
        <v>351</v>
      </c>
      <c r="F241" s="9">
        <v>0.0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3.0</v>
      </c>
      <c r="N241" s="7">
        <v>4.0</v>
      </c>
      <c r="O241" s="7">
        <v>0.0</v>
      </c>
      <c r="P241" s="11">
        <v>0.0</v>
      </c>
      <c r="Q241" s="10">
        <v>1.0</v>
      </c>
      <c r="R241" s="7">
        <v>9.0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Eric Gray</v>
      </c>
      <c r="B242" s="7" t="str">
        <f>IFERROR(__xludf.DUMMYFUNCTION("INDEX(IFNA(REGEXEXTRACT(D242, ""([^ ]+)$"")))"),"NYG")</f>
        <v>NYG</v>
      </c>
      <c r="C242" s="7">
        <f>Pts_PA*G242+Pts_PC*H242+Pts_PY*I242+Pts_PTD*J242+Pts_PI*K242+Pts_P2*L242+Pts_RA*M242+Pts_RY*N242+Pts_RTD*O242+Pts_R2*P242+Pts_Res*Q242+Pts_ReY*R242+Pts_ReTD*S242+Pts_Re2*T242+Pts_FL*U242+Pts_FTD*V242</f>
        <v>1.4</v>
      </c>
      <c r="D242" s="7" t="s">
        <v>296</v>
      </c>
      <c r="E242" s="10" t="s">
        <v>423</v>
      </c>
      <c r="F242" s="9">
        <v>0.0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1.0</v>
      </c>
      <c r="N242" s="7">
        <v>2.0</v>
      </c>
      <c r="O242" s="7">
        <v>0.0</v>
      </c>
      <c r="P242" s="11">
        <v>0.0</v>
      </c>
      <c r="Q242" s="10">
        <v>1.0</v>
      </c>
      <c r="R242" s="7">
        <v>7.0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Isaac Guerendo</v>
      </c>
      <c r="B243" s="7" t="str">
        <f>IFERROR(__xludf.DUMMYFUNCTION("INDEX(IFNA(REGEXEXTRACT(D243, ""([^ ]+)$"")))"),"SF")</f>
        <v>SF</v>
      </c>
      <c r="C243" s="7">
        <f>Pts_PA*G243+Pts_PC*H243+Pts_PY*I243+Pts_PTD*J243+Pts_PI*K243+Pts_P2*L243+Pts_RA*M243+Pts_RY*N243+Pts_RTD*O243+Pts_R2*P243+Pts_Res*Q243+Pts_ReY*R243+Pts_ReTD*S243+Pts_Re2*T243+Pts_FL*U243+Pts_FTD*V243</f>
        <v>1.2</v>
      </c>
      <c r="D243" s="7" t="s">
        <v>406</v>
      </c>
      <c r="E243" s="10" t="s">
        <v>424</v>
      </c>
      <c r="F243" s="9">
        <v>0.0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1.0</v>
      </c>
      <c r="N243" s="7">
        <v>2.0</v>
      </c>
      <c r="O243" s="7">
        <v>0.0</v>
      </c>
      <c r="P243" s="11">
        <v>0.0</v>
      </c>
      <c r="Q243" s="10">
        <v>1.0</v>
      </c>
      <c r="R243" s="7">
        <v>5.0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Hassan Haskins</v>
      </c>
      <c r="B244" s="7" t="str">
        <f>IFERROR(__xludf.DUMMYFUNCTION("INDEX(IFNA(REGEXEXTRACT(D244, ""([^ ]+)$"")))"),"LAC")</f>
        <v>LAC</v>
      </c>
      <c r="C244" s="7">
        <f>Pts_PA*G244+Pts_PC*H244+Pts_PY*I244+Pts_PTD*J244+Pts_PI*K244+Pts_P2*L244+Pts_RA*M244+Pts_RY*N244+Pts_RTD*O244+Pts_R2*P244+Pts_Res*Q244+Pts_ReY*R244+Pts_ReTD*S244+Pts_Re2*T244+Pts_FL*U244+Pts_FTD*V244</f>
        <v>0.2</v>
      </c>
      <c r="D244" s="7" t="s">
        <v>387</v>
      </c>
      <c r="E244" s="10" t="s">
        <v>359</v>
      </c>
      <c r="F244" s="9">
        <v>0.0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2.0</v>
      </c>
      <c r="N244" s="7">
        <v>2.0</v>
      </c>
      <c r="O244" s="7">
        <v>0.0</v>
      </c>
      <c r="P244" s="11">
        <v>0.0</v>
      </c>
      <c r="Q244" s="10">
        <v>0.0</v>
      </c>
      <c r="R244" s="7">
        <v>0.0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Elijah Higgins</v>
      </c>
      <c r="B245" s="7" t="str">
        <f>IFERROR(__xludf.DUMMYFUNCTION("INDEX(IFNA(REGEXEXTRACT(D245, ""([^ ]+)$"")))"),"ARI")</f>
        <v>ARI</v>
      </c>
      <c r="C245" s="7">
        <f>Pts_PA*G245+Pts_PC*H245+Pts_PY*I245+Pts_PTD*J245+Pts_PI*K245+Pts_P2*L245+Pts_RA*M245+Pts_RY*N245+Pts_RTD*O245+Pts_R2*P245+Pts_Res*Q245+Pts_ReY*R245+Pts_ReTD*S245+Pts_Re2*T245+Pts_FL*U245+Pts_FTD*V245</f>
        <v>0.6</v>
      </c>
      <c r="D245" s="7" t="s">
        <v>245</v>
      </c>
      <c r="E245" s="10" t="s">
        <v>361</v>
      </c>
      <c r="F245" s="9">
        <v>0.0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1.0</v>
      </c>
      <c r="R245" s="7">
        <v>1.0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Julian Hill</v>
      </c>
      <c r="B246" s="7" t="str">
        <f>IFERROR(__xludf.DUMMYFUNCTION("INDEX(IFNA(REGEXEXTRACT(D246, ""([^ ]+)$"")))"),"MIA")</f>
        <v>MIA</v>
      </c>
      <c r="C246" s="7">
        <f>Pts_PA*G246+Pts_PC*H246+Pts_PY*I246+Pts_PTD*J246+Pts_PI*K246+Pts_P2*L246+Pts_RA*M246+Pts_RY*N246+Pts_RTD*O246+Pts_R2*P246+Pts_Res*Q246+Pts_ReY*R246+Pts_ReTD*S246+Pts_Re2*T246+Pts_FL*U246+Pts_FTD*V246</f>
        <v>0.9</v>
      </c>
      <c r="D246" s="7" t="s">
        <v>301</v>
      </c>
      <c r="E246" s="10" t="s">
        <v>35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0.0</v>
      </c>
      <c r="N246" s="7">
        <v>0.0</v>
      </c>
      <c r="O246" s="7">
        <v>0.0</v>
      </c>
      <c r="P246" s="11">
        <v>0.0</v>
      </c>
      <c r="Q246" s="10">
        <v>1.0</v>
      </c>
      <c r="R246" s="7">
        <v>4.0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Tyreek Hill</v>
      </c>
      <c r="B247" s="7" t="str">
        <f>IFERROR(__xludf.DUMMYFUNCTION("INDEX(IFNA(REGEXEXTRACT(D247, ""([^ ]+)$"")))"),"MIA")</f>
        <v>MIA</v>
      </c>
      <c r="C247" s="7">
        <f>Pts_PA*G247+Pts_PC*H247+Pts_PY*I247+Pts_PTD*J247+Pts_PI*K247+Pts_P2*L247+Pts_RA*M247+Pts_RY*N247+Pts_RTD*O247+Pts_R2*P247+Pts_Res*Q247+Pts_ReY*R247+Pts_ReTD*S247+Pts_Re2*T247+Pts_FL*U247+Pts_FTD*V247</f>
        <v>1.8</v>
      </c>
      <c r="D247" s="7" t="s">
        <v>47</v>
      </c>
      <c r="E247" s="10" t="s">
        <v>35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1.0</v>
      </c>
      <c r="N247" s="7">
        <v>5.0</v>
      </c>
      <c r="O247" s="7">
        <v>0.0</v>
      </c>
      <c r="P247" s="11">
        <v>0.0</v>
      </c>
      <c r="Q247" s="10">
        <v>1.0</v>
      </c>
      <c r="R247" s="7">
        <v>8.0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DeAndre Hopkins</v>
      </c>
      <c r="B248" s="7" t="str">
        <f>IFERROR(__xludf.DUMMYFUNCTION("INDEX(IFNA(REGEXEXTRACT(D248, ""([^ ]+)$"")))"),"KC")</f>
        <v>KC</v>
      </c>
      <c r="C248" s="7">
        <f>Pts_PA*G248+Pts_PC*H248+Pts_PY*I248+Pts_PTD*J248+Pts_PI*K248+Pts_P2*L248+Pts_RA*M248+Pts_RY*N248+Pts_RTD*O248+Pts_R2*P248+Pts_Res*Q248+Pts_ReY*R248+Pts_ReTD*S248+Pts_Re2*T248+Pts_FL*U248+Pts_FTD*V248</f>
        <v>0.3</v>
      </c>
      <c r="D248" s="7" t="s">
        <v>302</v>
      </c>
      <c r="E248" s="10" t="s">
        <v>65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0.0</v>
      </c>
      <c r="N248" s="7">
        <v>0.0</v>
      </c>
      <c r="O248" s="7">
        <v>0.0</v>
      </c>
      <c r="P248" s="11">
        <v>0.0</v>
      </c>
      <c r="Q248" s="10">
        <v>1.0</v>
      </c>
      <c r="R248" s="7">
        <v>-2.0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Dawson Knox</v>
      </c>
      <c r="B249" s="7" t="str">
        <f>IFERROR(__xludf.DUMMYFUNCTION("INDEX(IFNA(REGEXEXTRACT(D249, ""([^ ]+)$"")))"),"BUF")</f>
        <v>BUF</v>
      </c>
      <c r="C249" s="7">
        <f>Pts_PA*G249+Pts_PC*H249+Pts_PY*I249+Pts_PTD*J249+Pts_PI*K249+Pts_P2*L249+Pts_RA*M249+Pts_RY*N249+Pts_RTD*O249+Pts_R2*P249+Pts_Res*Q249+Pts_ReY*R249+Pts_ReTD*S249+Pts_Re2*T249+Pts_FL*U249+Pts_FTD*V249</f>
        <v>1</v>
      </c>
      <c r="D249" s="7" t="s">
        <v>218</v>
      </c>
      <c r="E249" s="10" t="s">
        <v>157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0.0</v>
      </c>
      <c r="N249" s="7">
        <v>0.0</v>
      </c>
      <c r="O249" s="7">
        <v>0.0</v>
      </c>
      <c r="P249" s="11">
        <v>0.0</v>
      </c>
      <c r="Q249" s="10">
        <v>1.0</v>
      </c>
      <c r="R249" s="7">
        <v>5.0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Xavier Legette</v>
      </c>
      <c r="B250" s="7" t="str">
        <f>IFERROR(__xludf.DUMMYFUNCTION("INDEX(IFNA(REGEXEXTRACT(D250, ""([^ ]+)$"")))"),"CAR")</f>
        <v>CAR</v>
      </c>
      <c r="C250" s="7">
        <f>Pts_PA*G250+Pts_PC*H250+Pts_PY*I250+Pts_PTD*J250+Pts_PI*K250+Pts_P2*L250+Pts_RA*M250+Pts_RY*N250+Pts_RTD*O250+Pts_R2*P250+Pts_Res*Q250+Pts_ReY*R250+Pts_ReTD*S250+Pts_Re2*T250+Pts_FL*U250+Pts_FTD*V250</f>
        <v>1.9</v>
      </c>
      <c r="D250" s="7" t="s">
        <v>196</v>
      </c>
      <c r="E250" s="10" t="s">
        <v>341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1.0</v>
      </c>
      <c r="N250" s="7">
        <v>6.0</v>
      </c>
      <c r="O250" s="7">
        <v>0.0</v>
      </c>
      <c r="P250" s="11">
        <v>0.0</v>
      </c>
      <c r="Q250" s="10">
        <v>2.0</v>
      </c>
      <c r="R250" s="7">
        <v>3.0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Hunter Long</v>
      </c>
      <c r="B251" s="7" t="str">
        <f>IFERROR(__xludf.DUMMYFUNCTION("INDEX(IFNA(REGEXEXTRACT(D251, ""([^ ]+)$"")))"),"LA")</f>
        <v>LA</v>
      </c>
      <c r="C251" s="7">
        <f>Pts_PA*G251+Pts_PC*H251+Pts_PY*I251+Pts_PTD*J251+Pts_PI*K251+Pts_P2*L251+Pts_RA*M251+Pts_RY*N251+Pts_RTD*O251+Pts_R2*P251+Pts_Res*Q251+Pts_ReY*R251+Pts_ReTD*S251+Pts_Re2*T251+Pts_FL*U251+Pts_FTD*V251</f>
        <v>1</v>
      </c>
      <c r="D251" s="7" t="s">
        <v>488</v>
      </c>
      <c r="E251" s="10" t="s">
        <v>46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1.0</v>
      </c>
      <c r="R251" s="7">
        <v>5.0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Will Mallory</v>
      </c>
      <c r="B252" s="7" t="str">
        <f>IFERROR(__xludf.DUMMYFUNCTION("INDEX(IFNA(REGEXEXTRACT(D252, ""([^ ]+)$"")))"),"IND")</f>
        <v>IND</v>
      </c>
      <c r="C252" s="7">
        <f>Pts_PA*G252+Pts_PC*H252+Pts_PY*I252+Pts_PTD*J252+Pts_PI*K252+Pts_P2*L252+Pts_RA*M252+Pts_RY*N252+Pts_RTD*O252+Pts_R2*P252+Pts_Res*Q252+Pts_ReY*R252+Pts_ReTD*S252+Pts_Re2*T252+Pts_FL*U252+Pts_FTD*V252</f>
        <v>1</v>
      </c>
      <c r="D252" s="7" t="s">
        <v>495</v>
      </c>
      <c r="E252" s="10" t="s">
        <v>421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0.0</v>
      </c>
      <c r="N252" s="7">
        <v>0.0</v>
      </c>
      <c r="O252" s="7">
        <v>0.0</v>
      </c>
      <c r="P252" s="11">
        <v>0.0</v>
      </c>
      <c r="Q252" s="10">
        <v>1.0</v>
      </c>
      <c r="R252" s="7">
        <v>5.0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Ray Ray McCloud</v>
      </c>
      <c r="B253" s="7" t="str">
        <f>IFERROR(__xludf.DUMMYFUNCTION("INDEX(IFNA(REGEXEXTRACT(D253, ""([^ ]+)$"")))"),"ATL")</f>
        <v>ATL</v>
      </c>
      <c r="C253" s="7">
        <f>Pts_PA*G253+Pts_PC*H253+Pts_PY*I253+Pts_PTD*J253+Pts_PI*K253+Pts_P2*L253+Pts_RA*M253+Pts_RY*N253+Pts_RTD*O253+Pts_R2*P253+Pts_Res*Q253+Pts_ReY*R253+Pts_ReTD*S253+Pts_Re2*T253+Pts_FL*U253+Pts_FTD*V253</f>
        <v>1.9</v>
      </c>
      <c r="D253" s="7" t="s">
        <v>167</v>
      </c>
      <c r="E253" s="10" t="s">
        <v>353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0.0</v>
      </c>
      <c r="N253" s="7">
        <v>0.0</v>
      </c>
      <c r="O253" s="7">
        <v>0.0</v>
      </c>
      <c r="P253" s="11">
        <v>0.0</v>
      </c>
      <c r="Q253" s="10">
        <v>2.0</v>
      </c>
      <c r="R253" s="7">
        <v>9.0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Kenny McIntosh</v>
      </c>
      <c r="B254" s="7" t="str">
        <f>IFERROR(__xludf.DUMMYFUNCTION("INDEX(IFNA(REGEXEXTRACT(D254, ""([^ ]+)$"")))"),"SEA")</f>
        <v>SEA</v>
      </c>
      <c r="C254" s="7">
        <f>Pts_PA*G254+Pts_PC*H254+Pts_PY*I254+Pts_PTD*J254+Pts_PI*K254+Pts_P2*L254+Pts_RA*M254+Pts_RY*N254+Pts_RTD*O254+Pts_R2*P254+Pts_Res*Q254+Pts_ReY*R254+Pts_ReTD*S254+Pts_Re2*T254+Pts_FL*U254+Pts_FTD*V254</f>
        <v>0.5</v>
      </c>
      <c r="D254" s="7" t="s">
        <v>443</v>
      </c>
      <c r="E254" s="10" t="s">
        <v>96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1.0</v>
      </c>
      <c r="N254" s="7">
        <v>5.0</v>
      </c>
      <c r="O254" s="7">
        <v>0.0</v>
      </c>
      <c r="P254" s="11">
        <v>0.0</v>
      </c>
      <c r="Q254" s="10">
        <v>0.0</v>
      </c>
      <c r="R254" s="7">
        <v>0.0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Bo Melton</v>
      </c>
      <c r="B255" s="7" t="str">
        <f>IFERROR(__xludf.DUMMYFUNCTION("INDEX(IFNA(REGEXEXTRACT(D255, ""([^ ]+)$"")))"),"GB")</f>
        <v>GB</v>
      </c>
      <c r="C255" s="7">
        <f>Pts_PA*G255+Pts_PC*H255+Pts_PY*I255+Pts_PTD*J255+Pts_PI*K255+Pts_P2*L255+Pts_RA*M255+Pts_RY*N255+Pts_RTD*O255+Pts_R2*P255+Pts_Res*Q255+Pts_ReY*R255+Pts_ReTD*S255+Pts_Re2*T255+Pts_FL*U255+Pts_FTD*V255</f>
        <v>1.2</v>
      </c>
      <c r="D255" s="7" t="s">
        <v>409</v>
      </c>
      <c r="E255" s="10" t="s">
        <v>25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1.0</v>
      </c>
      <c r="N255" s="7">
        <v>-1.0</v>
      </c>
      <c r="O255" s="7">
        <v>0.0</v>
      </c>
      <c r="P255" s="11">
        <v>0.0</v>
      </c>
      <c r="Q255" s="10">
        <v>1.0</v>
      </c>
      <c r="R255" s="7">
        <v>8.0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John Mundt</v>
      </c>
      <c r="B256" s="7" t="str">
        <f>IFERROR(__xludf.DUMMYFUNCTION("INDEX(IFNA(REGEXEXTRACT(D256, ""([^ ]+)$"")))"),"MIN")</f>
        <v>MIN</v>
      </c>
      <c r="C256" s="7">
        <f>Pts_PA*G256+Pts_PC*H256+Pts_PY*I256+Pts_PTD*J256+Pts_PI*K256+Pts_P2*L256+Pts_RA*M256+Pts_RY*N256+Pts_RTD*O256+Pts_R2*P256+Pts_Res*Q256+Pts_ReY*R256+Pts_ReTD*S256+Pts_Re2*T256+Pts_FL*U256+Pts_FTD*V256</f>
        <v>2.8</v>
      </c>
      <c r="D256" s="7" t="s">
        <v>260</v>
      </c>
      <c r="E256" s="10" t="s">
        <v>422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0.0</v>
      </c>
      <c r="N256" s="7">
        <v>0.0</v>
      </c>
      <c r="O256" s="7">
        <v>0.0</v>
      </c>
      <c r="P256" s="11">
        <v>0.0</v>
      </c>
      <c r="Q256" s="10">
        <v>4.0</v>
      </c>
      <c r="R256" s="7">
        <v>8.0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Dare Ogunbowale</v>
      </c>
      <c r="B257" s="7" t="str">
        <f>IFERROR(__xludf.DUMMYFUNCTION("INDEX(IFNA(REGEXEXTRACT(D257, ""([^ ]+)$"")))"),"HOU")</f>
        <v>HOU</v>
      </c>
      <c r="C257" s="7">
        <f>Pts_PA*G257+Pts_PC*H257+Pts_PY*I257+Pts_PTD*J257+Pts_PI*K257+Pts_P2*L257+Pts_RA*M257+Pts_RY*N257+Pts_RTD*O257+Pts_R2*P257+Pts_Res*Q257+Pts_ReY*R257+Pts_ReTD*S257+Pts_Re2*T257+Pts_FL*U257+Pts_FTD*V257</f>
        <v>0.6</v>
      </c>
      <c r="D257" s="7" t="s">
        <v>316</v>
      </c>
      <c r="E257" s="10" t="s">
        <v>355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1.0</v>
      </c>
      <c r="N257" s="7">
        <v>6.0</v>
      </c>
      <c r="O257" s="7">
        <v>0.0</v>
      </c>
      <c r="P257" s="11">
        <v>0.0</v>
      </c>
      <c r="Q257" s="10">
        <v>0.0</v>
      </c>
      <c r="R257" s="7">
        <v>0.0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Josh Oliver</v>
      </c>
      <c r="B258" s="7" t="str">
        <f>IFERROR(__xludf.DUMMYFUNCTION("INDEX(IFNA(REGEXEXTRACT(D258, ""([^ ]+)$"")))"),"MIN")</f>
        <v>MIN</v>
      </c>
      <c r="C258" s="7">
        <f>Pts_PA*G258+Pts_PC*H258+Pts_PY*I258+Pts_PTD*J258+Pts_PI*K258+Pts_P2*L258+Pts_RA*M258+Pts_RY*N258+Pts_RTD*O258+Pts_R2*P258+Pts_Res*Q258+Pts_ReY*R258+Pts_ReTD*S258+Pts_Re2*T258+Pts_FL*U258+Pts_FTD*V258</f>
        <v>1</v>
      </c>
      <c r="D258" s="7" t="s">
        <v>220</v>
      </c>
      <c r="E258" s="10" t="s">
        <v>422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0.0</v>
      </c>
      <c r="N258" s="7">
        <v>0.0</v>
      </c>
      <c r="O258" s="7">
        <v>0.0</v>
      </c>
      <c r="P258" s="11">
        <v>0.0</v>
      </c>
      <c r="Q258" s="10">
        <v>1.0</v>
      </c>
      <c r="R258" s="7">
        <v>5.0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Michael Penix</v>
      </c>
      <c r="B259" s="7" t="str">
        <f>IFERROR(__xludf.DUMMYFUNCTION("INDEX(IFNA(REGEXEXTRACT(D259, ""([^ ]+)$"")))"),"ATL")</f>
        <v>ATL</v>
      </c>
      <c r="C259" s="7">
        <f>Pts_PA*G259+Pts_PC*H259+Pts_PY*I259+Pts_PTD*J259+Pts_PI*K259+Pts_P2*L259+Pts_RA*M259+Pts_RY*N259+Pts_RTD*O259+Pts_R2*P259+Pts_Res*Q259+Pts_ReY*R259+Pts_ReTD*S259+Pts_Re2*T259+Pts_FL*U259+Pts_FTD*V259</f>
        <v>0.56</v>
      </c>
      <c r="D259" s="7" t="s">
        <v>533</v>
      </c>
      <c r="E259" s="10" t="s">
        <v>353</v>
      </c>
      <c r="F259" s="9">
        <v>0.0</v>
      </c>
      <c r="G259" s="10">
        <v>1.0</v>
      </c>
      <c r="H259" s="7">
        <v>1.0</v>
      </c>
      <c r="I259" s="7">
        <v>14.0</v>
      </c>
      <c r="J259" s="7">
        <v>0.0</v>
      </c>
      <c r="K259" s="7">
        <v>0.0</v>
      </c>
      <c r="L259" s="11">
        <v>0.0</v>
      </c>
      <c r="M259" s="10">
        <v>0.0</v>
      </c>
      <c r="N259" s="7">
        <v>0.0</v>
      </c>
      <c r="O259" s="7">
        <v>0.0</v>
      </c>
      <c r="P259" s="11">
        <v>0.0</v>
      </c>
      <c r="Q259" s="10">
        <v>0.0</v>
      </c>
      <c r="R259" s="7">
        <v>0.0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Kenny Pickett</v>
      </c>
      <c r="B260" s="7" t="str">
        <f>IFERROR(__xludf.DUMMYFUNCTION("INDEX(IFNA(REGEXEXTRACT(D260, ""([^ ]+)$"")))"),"PHI")</f>
        <v>PHI</v>
      </c>
      <c r="C260" s="7">
        <f>Pts_PA*G260+Pts_PC*H260+Pts_PY*I260+Pts_PTD*J260+Pts_PI*K260+Pts_P2*L260+Pts_RA*M260+Pts_RY*N260+Pts_RTD*O260+Pts_R2*P260+Pts_Res*Q260+Pts_ReY*R260+Pts_ReTD*S260+Pts_Re2*T260+Pts_FL*U260+Pts_FTD*V260</f>
        <v>0</v>
      </c>
      <c r="D260" s="7" t="s">
        <v>534</v>
      </c>
      <c r="E260" s="10" t="s">
        <v>53</v>
      </c>
      <c r="F260" s="9">
        <v>0.0</v>
      </c>
      <c r="G260" s="10">
        <v>1.0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0.0</v>
      </c>
      <c r="N260" s="7">
        <v>0.0</v>
      </c>
      <c r="O260" s="7">
        <v>0.0</v>
      </c>
      <c r="P260" s="11">
        <v>0.0</v>
      </c>
      <c r="Q260" s="10">
        <v>0.0</v>
      </c>
      <c r="R260" s="7">
        <v>0.0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Dameon Pierce</v>
      </c>
      <c r="B261" s="7" t="str">
        <f>IFERROR(__xludf.DUMMYFUNCTION("INDEX(IFNA(REGEXEXTRACT(D261, ""([^ ]+)$"")))"),"HOU")</f>
        <v>HOU</v>
      </c>
      <c r="C261" s="7">
        <f>Pts_PA*G261+Pts_PC*H261+Pts_PY*I261+Pts_PTD*J261+Pts_PI*K261+Pts_P2*L261+Pts_RA*M261+Pts_RY*N261+Pts_RTD*O261+Pts_R2*P261+Pts_Res*Q261+Pts_ReY*R261+Pts_ReTD*S261+Pts_Re2*T261+Pts_FL*U261+Pts_FTD*V261</f>
        <v>0.2</v>
      </c>
      <c r="D261" s="7" t="s">
        <v>267</v>
      </c>
      <c r="E261" s="10" t="s">
        <v>355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2.0</v>
      </c>
      <c r="N261" s="7">
        <v>2.0</v>
      </c>
      <c r="O261" s="7">
        <v>0.0</v>
      </c>
      <c r="P261" s="11">
        <v>0.0</v>
      </c>
      <c r="Q261" s="10">
        <v>0.0</v>
      </c>
      <c r="R261" s="7">
        <v>0.0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Tip Reiman</v>
      </c>
      <c r="B262" s="7" t="str">
        <f>IFERROR(__xludf.DUMMYFUNCTION("INDEX(IFNA(REGEXEXTRACT(D262, ""([^ ]+)$"")))"),"ARI")</f>
        <v>ARI</v>
      </c>
      <c r="C262" s="7">
        <f>Pts_PA*G262+Pts_PC*H262+Pts_PY*I262+Pts_PTD*J262+Pts_PI*K262+Pts_P2*L262+Pts_RA*M262+Pts_RY*N262+Pts_RTD*O262+Pts_R2*P262+Pts_Res*Q262+Pts_ReY*R262+Pts_ReTD*S262+Pts_Re2*T262+Pts_FL*U262+Pts_FTD*V262</f>
        <v>0.6</v>
      </c>
      <c r="D262" s="7" t="s">
        <v>497</v>
      </c>
      <c r="E262" s="10" t="s">
        <v>361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0.0</v>
      </c>
      <c r="N262" s="7">
        <v>0.0</v>
      </c>
      <c r="O262" s="7">
        <v>0.0</v>
      </c>
      <c r="P262" s="11">
        <v>0.0</v>
      </c>
      <c r="Q262" s="10">
        <v>1.0</v>
      </c>
      <c r="R262" s="7">
        <v>1.0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Demarcus Robinson</v>
      </c>
      <c r="B263" s="7" t="str">
        <f>IFERROR(__xludf.DUMMYFUNCTION("INDEX(IFNA(REGEXEXTRACT(D263, ""([^ ]+)$"")))"),"LA")</f>
        <v>LA</v>
      </c>
      <c r="C263" s="7">
        <f>Pts_PA*G263+Pts_PC*H263+Pts_PY*I263+Pts_PTD*J263+Pts_PI*K263+Pts_P2*L263+Pts_RA*M263+Pts_RY*N263+Pts_RTD*O263+Pts_R2*P263+Pts_Res*Q263+Pts_ReY*R263+Pts_ReTD*S263+Pts_Re2*T263+Pts_FL*U263+Pts_FTD*V263</f>
        <v>1.4</v>
      </c>
      <c r="D263" s="7" t="s">
        <v>181</v>
      </c>
      <c r="E263" s="10" t="s">
        <v>46</v>
      </c>
      <c r="F263" s="9">
        <v>0.0</v>
      </c>
      <c r="G263" s="10">
        <v>0.0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0.0</v>
      </c>
      <c r="N263" s="7">
        <v>0.0</v>
      </c>
      <c r="O263" s="7">
        <v>0.0</v>
      </c>
      <c r="P263" s="11">
        <v>0.0</v>
      </c>
      <c r="Q263" s="10">
        <v>1.0</v>
      </c>
      <c r="R263" s="7">
        <v>9.0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Ben Sims</v>
      </c>
      <c r="B264" s="7" t="str">
        <f>IFERROR(__xludf.DUMMYFUNCTION("INDEX(IFNA(REGEXEXTRACT(D264, ""([^ ]+)$"")))"),"GB")</f>
        <v>GB</v>
      </c>
      <c r="C264" s="7">
        <f>Pts_PA*G264+Pts_PC*H264+Pts_PY*I264+Pts_PTD*J264+Pts_PI*K264+Pts_P2*L264+Pts_RA*M264+Pts_RY*N264+Pts_RTD*O264+Pts_R2*P264+Pts_Res*Q264+Pts_ReY*R264+Pts_ReTD*S264+Pts_Re2*T264+Pts_FL*U264+Pts_FTD*V264</f>
        <v>0.7</v>
      </c>
      <c r="D264" s="7" t="s">
        <v>508</v>
      </c>
      <c r="E264" s="10" t="s">
        <v>25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0.0</v>
      </c>
      <c r="N264" s="7">
        <v>0.0</v>
      </c>
      <c r="O264" s="7">
        <v>0.0</v>
      </c>
      <c r="P264" s="11">
        <v>0.0</v>
      </c>
      <c r="Q264" s="10">
        <v>1.0</v>
      </c>
      <c r="R264" s="7">
        <v>2.0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DeVonta Smith</v>
      </c>
      <c r="B265" s="7" t="str">
        <f>IFERROR(__xludf.DUMMYFUNCTION("INDEX(IFNA(REGEXEXTRACT(D265, ""([^ ]+)$"")))"),"PHI")</f>
        <v>PHI</v>
      </c>
      <c r="C265" s="7">
        <f>Pts_PA*G265+Pts_PC*H265+Pts_PY*I265+Pts_PTD*J265+Pts_PI*K265+Pts_P2*L265+Pts_RA*M265+Pts_RY*N265+Pts_RTD*O265+Pts_R2*P265+Pts_Res*Q265+Pts_ReY*R265+Pts_ReTD*S265+Pts_Re2*T265+Pts_FL*U265+Pts_FTD*V265</f>
        <v>0.3</v>
      </c>
      <c r="D265" s="7" t="s">
        <v>138</v>
      </c>
      <c r="E265" s="10" t="s">
        <v>53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0.0</v>
      </c>
      <c r="N265" s="7">
        <v>0.0</v>
      </c>
      <c r="O265" s="7">
        <v>0.0</v>
      </c>
      <c r="P265" s="11">
        <v>0.0</v>
      </c>
      <c r="Q265" s="10">
        <v>1.0</v>
      </c>
      <c r="R265" s="7">
        <v>-2.0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Jarrett Stidham</v>
      </c>
      <c r="B266" s="7" t="str">
        <f>IFERROR(__xludf.DUMMYFUNCTION("INDEX(IFNA(REGEXEXTRACT(D266, ""([^ ]+)$"")))"),"DEN")</f>
        <v>DEN</v>
      </c>
      <c r="C266" s="7">
        <f>Pts_PA*G266+Pts_PC*H266+Pts_PY*I266+Pts_PTD*J266+Pts_PI*K266+Pts_P2*L266+Pts_RA*M266+Pts_RY*N266+Pts_RTD*O266+Pts_R2*P266+Pts_Res*Q266+Pts_ReY*R266+Pts_ReTD*S266+Pts_Re2*T266+Pts_FL*U266+Pts_FTD*V266</f>
        <v>-0.2</v>
      </c>
      <c r="D266" s="7" t="s">
        <v>535</v>
      </c>
      <c r="E266" s="10" t="s">
        <v>129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2.0</v>
      </c>
      <c r="N266" s="7">
        <v>-2.0</v>
      </c>
      <c r="O266" s="7">
        <v>0.0</v>
      </c>
      <c r="P266" s="11">
        <v>0.0</v>
      </c>
      <c r="Q266" s="10">
        <v>0.0</v>
      </c>
      <c r="R266" s="7">
        <v>0.0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Pierre Strong</v>
      </c>
      <c r="B267" s="7" t="str">
        <f>IFERROR(__xludf.DUMMYFUNCTION("INDEX(IFNA(REGEXEXTRACT(D267, ""([^ ]+)$"")))"),"CLE")</f>
        <v>CLE</v>
      </c>
      <c r="C267" s="7">
        <f>Pts_PA*G267+Pts_PC*H267+Pts_PY*I267+Pts_PTD*J267+Pts_PI*K267+Pts_P2*L267+Pts_RA*M267+Pts_RY*N267+Pts_RTD*O267+Pts_R2*P267+Pts_Res*Q267+Pts_ReY*R267+Pts_ReTD*S267+Pts_Re2*T267+Pts_FL*U267+Pts_FTD*V267</f>
        <v>2</v>
      </c>
      <c r="D267" s="7" t="s">
        <v>202</v>
      </c>
      <c r="E267" s="10" t="s">
        <v>348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3.0</v>
      </c>
      <c r="N267" s="7">
        <v>6.0</v>
      </c>
      <c r="O267" s="7">
        <v>0.0</v>
      </c>
      <c r="P267" s="11">
        <v>0.0</v>
      </c>
      <c r="Q267" s="10">
        <v>1.0</v>
      </c>
      <c r="R267" s="7">
        <v>9.0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Ian Thomas</v>
      </c>
      <c r="B268" s="7" t="str">
        <f>IFERROR(__xludf.DUMMYFUNCTION("INDEX(IFNA(REGEXEXTRACT(D268, ""([^ ]+)$"")))"),"CAR")</f>
        <v>CAR</v>
      </c>
      <c r="C268" s="7">
        <f>Pts_PA*G268+Pts_PC*H268+Pts_PY*I268+Pts_PTD*J268+Pts_PI*K268+Pts_P2*L268+Pts_RA*M268+Pts_RY*N268+Pts_RTD*O268+Pts_R2*P268+Pts_Res*Q268+Pts_ReY*R268+Pts_ReTD*S268+Pts_Re2*T268+Pts_FL*U268+Pts_FTD*V268</f>
        <v>1.4</v>
      </c>
      <c r="D268" s="7" t="s">
        <v>536</v>
      </c>
      <c r="E268" s="10" t="s">
        <v>341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0.0</v>
      </c>
      <c r="N268" s="7">
        <v>0.0</v>
      </c>
      <c r="O268" s="7">
        <v>0.0</v>
      </c>
      <c r="P268" s="11">
        <v>0.0</v>
      </c>
      <c r="Q268" s="10">
        <v>2.0</v>
      </c>
      <c r="R268" s="7">
        <v>4.0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Eric Tomlinson</v>
      </c>
      <c r="B269" s="7" t="str">
        <f>IFERROR(__xludf.DUMMYFUNCTION("INDEX(IFNA(REGEXEXTRACT(D269, ""([^ ]+)$"")))"),"LAC")</f>
        <v>LAC</v>
      </c>
      <c r="C269" s="7">
        <f>Pts_PA*G269+Pts_PC*H269+Pts_PY*I269+Pts_PTD*J269+Pts_PI*K269+Pts_P2*L269+Pts_RA*M269+Pts_RY*N269+Pts_RTD*O269+Pts_R2*P269+Pts_Res*Q269+Pts_ReY*R269+Pts_ReTD*S269+Pts_Re2*T269+Pts_FL*U269+Pts_FTD*V269</f>
        <v>1.2</v>
      </c>
      <c r="D269" s="7" t="s">
        <v>537</v>
      </c>
      <c r="E269" s="10" t="s">
        <v>359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0.0</v>
      </c>
      <c r="N269" s="7">
        <v>0.0</v>
      </c>
      <c r="O269" s="7">
        <v>0.0</v>
      </c>
      <c r="P269" s="11">
        <v>0.0</v>
      </c>
      <c r="Q269" s="10">
        <v>1.0</v>
      </c>
      <c r="R269" s="7">
        <v>7.0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Clayton Tune</v>
      </c>
      <c r="B270" s="7" t="str">
        <f>IFERROR(__xludf.DUMMYFUNCTION("INDEX(IFNA(REGEXEXTRACT(D270, ""([^ ]+)$"")))"),"ARI")</f>
        <v>ARI</v>
      </c>
      <c r="C270" s="7">
        <f>Pts_PA*G270+Pts_PC*H270+Pts_PY*I270+Pts_PTD*J270+Pts_PI*K270+Pts_P2*L270+Pts_RA*M270+Pts_RY*N270+Pts_RTD*O270+Pts_R2*P270+Pts_Res*Q270+Pts_ReY*R270+Pts_ReTD*S270+Pts_Re2*T270+Pts_FL*U270+Pts_FTD*V270</f>
        <v>0.2</v>
      </c>
      <c r="D270" s="7" t="s">
        <v>418</v>
      </c>
      <c r="E270" s="10" t="s">
        <v>361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3.0</v>
      </c>
      <c r="N270" s="7">
        <v>2.0</v>
      </c>
      <c r="O270" s="7">
        <v>0.0</v>
      </c>
      <c r="P270" s="11">
        <v>0.0</v>
      </c>
      <c r="Q270" s="10">
        <v>0.0</v>
      </c>
      <c r="R270" s="7">
        <v>0.0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Malik Washington</v>
      </c>
      <c r="B271" s="7" t="str">
        <f>IFERROR(__xludf.DUMMYFUNCTION("INDEX(IFNA(REGEXEXTRACT(D271, ""([^ ]+)$"")))"),"MIA")</f>
        <v>MIA</v>
      </c>
      <c r="C271" s="7">
        <f>Pts_PA*G271+Pts_PC*H271+Pts_PY*I271+Pts_PTD*J271+Pts_PI*K271+Pts_P2*L271+Pts_RA*M271+Pts_RY*N271+Pts_RTD*O271+Pts_R2*P271+Pts_Res*Q271+Pts_ReY*R271+Pts_ReTD*S271+Pts_Re2*T271+Pts_FL*U271+Pts_FTD*V271</f>
        <v>1.9</v>
      </c>
      <c r="D271" s="7" t="s">
        <v>481</v>
      </c>
      <c r="E271" s="10" t="s">
        <v>35</v>
      </c>
      <c r="F271" s="9">
        <v>0.0</v>
      </c>
      <c r="G271" s="10">
        <v>0.0</v>
      </c>
      <c r="H271" s="7">
        <v>0.0</v>
      </c>
      <c r="I271" s="7">
        <v>0.0</v>
      </c>
      <c r="J271" s="7">
        <v>0.0</v>
      </c>
      <c r="K271" s="7">
        <v>0.0</v>
      </c>
      <c r="L271" s="11">
        <v>0.0</v>
      </c>
      <c r="M271" s="10">
        <v>0.0</v>
      </c>
      <c r="N271" s="7">
        <v>0.0</v>
      </c>
      <c r="O271" s="7">
        <v>0.0</v>
      </c>
      <c r="P271" s="11">
        <v>0.0</v>
      </c>
      <c r="Q271" s="10">
        <v>2.0</v>
      </c>
      <c r="R271" s="7">
        <v>9.0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Christian Watson</v>
      </c>
      <c r="B272" s="7" t="str">
        <f>IFERROR(__xludf.DUMMYFUNCTION("INDEX(IFNA(REGEXEXTRACT(D272, ""([^ ]+)$"")))"),"GB")</f>
        <v>GB</v>
      </c>
      <c r="C272" s="7">
        <f>Pts_PA*G272+Pts_PC*H272+Pts_PY*I272+Pts_PTD*J272+Pts_PI*K272+Pts_P2*L272+Pts_RA*M272+Pts_RY*N272+Pts_RTD*O272+Pts_R2*P272+Pts_Res*Q272+Pts_ReY*R272+Pts_ReTD*S272+Pts_Re2*T272+Pts_FL*U272+Pts_FTD*V272</f>
        <v>1</v>
      </c>
      <c r="D272" s="7" t="s">
        <v>148</v>
      </c>
      <c r="E272" s="10" t="s">
        <v>25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1.0</v>
      </c>
      <c r="N272" s="7">
        <v>-4.0</v>
      </c>
      <c r="O272" s="7">
        <v>0.0</v>
      </c>
      <c r="P272" s="11">
        <v>0.0</v>
      </c>
      <c r="Q272" s="10">
        <v>1.0</v>
      </c>
      <c r="R272" s="7">
        <v>9.0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Justin Watson</v>
      </c>
      <c r="B273" s="7" t="str">
        <f>IFERROR(__xludf.DUMMYFUNCTION("INDEX(IFNA(REGEXEXTRACT(D273, ""([^ ]+)$"")))"),"KC")</f>
        <v>KC</v>
      </c>
      <c r="C273" s="7">
        <f>Pts_PA*G273+Pts_PC*H273+Pts_PY*I273+Pts_PTD*J273+Pts_PI*K273+Pts_P2*L273+Pts_RA*M273+Pts_RY*N273+Pts_RTD*O273+Pts_R2*P273+Pts_Res*Q273+Pts_ReY*R273+Pts_ReTD*S273+Pts_Re2*T273+Pts_FL*U273+Pts_FTD*V273</f>
        <v>1.3</v>
      </c>
      <c r="D273" s="7" t="s">
        <v>226</v>
      </c>
      <c r="E273" s="10" t="s">
        <v>39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0.0</v>
      </c>
      <c r="N273" s="7">
        <v>0.0</v>
      </c>
      <c r="O273" s="7">
        <v>0.0</v>
      </c>
      <c r="P273" s="11">
        <v>0.0</v>
      </c>
      <c r="Q273" s="10">
        <v>1.0</v>
      </c>
      <c r="R273" s="7">
        <v>8.0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Jameson Williams</v>
      </c>
      <c r="B274" s="7" t="str">
        <f>IFERROR(__xludf.DUMMYFUNCTION("INDEX(IFNA(REGEXEXTRACT(D274, ""([^ ]+)$"")))"),"DET")</f>
        <v>DET</v>
      </c>
      <c r="C274" s="7">
        <f>Pts_PA*G274+Pts_PC*H274+Pts_PY*I274+Pts_PTD*J274+Pts_PI*K274+Pts_P2*L274+Pts_RA*M274+Pts_RY*N274+Pts_RTD*O274+Pts_R2*P274+Pts_Res*Q274+Pts_ReY*R274+Pts_ReTD*S274+Pts_Re2*T274+Pts_FL*U274+Pts_FTD*V274</f>
        <v>0.1</v>
      </c>
      <c r="D274" s="7" t="s">
        <v>50</v>
      </c>
      <c r="E274" s="10" t="s">
        <v>349</v>
      </c>
      <c r="F274" s="9">
        <v>0.0</v>
      </c>
      <c r="G274" s="10">
        <v>0.0</v>
      </c>
      <c r="H274" s="7">
        <v>0.0</v>
      </c>
      <c r="I274" s="7">
        <v>0.0</v>
      </c>
      <c r="J274" s="7">
        <v>0.0</v>
      </c>
      <c r="K274" s="7">
        <v>0.0</v>
      </c>
      <c r="L274" s="11">
        <v>0.0</v>
      </c>
      <c r="M274" s="10">
        <v>0.0</v>
      </c>
      <c r="N274" s="7">
        <v>0.0</v>
      </c>
      <c r="O274" s="7">
        <v>0.0</v>
      </c>
      <c r="P274" s="11">
        <v>0.0</v>
      </c>
      <c r="Q274" s="10">
        <v>1.0</v>
      </c>
      <c r="R274" s="7">
        <v>-4.0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Bryce Young</v>
      </c>
      <c r="B275" s="7" t="str">
        <f>IFERROR(__xludf.DUMMYFUNCTION("INDEX(IFNA(REGEXEXTRACT(D275, ""([^ ]+)$"")))"),"CAR")</f>
        <v>CAR</v>
      </c>
      <c r="C275" s="7">
        <f>Pts_PA*G275+Pts_PC*H275+Pts_PY*I275+Pts_PTD*J275+Pts_PI*K275+Pts_P2*L275+Pts_RA*M275+Pts_RY*N275+Pts_RTD*O275+Pts_R2*P275+Pts_Res*Q275+Pts_ReY*R275+Pts_ReTD*S275+Pts_Re2*T275+Pts_FL*U275+Pts_FTD*V275</f>
        <v>-0.16</v>
      </c>
      <c r="D275" s="7" t="s">
        <v>128</v>
      </c>
      <c r="E275" s="10" t="s">
        <v>341</v>
      </c>
      <c r="F275" s="9">
        <v>0.0</v>
      </c>
      <c r="G275" s="10">
        <v>2.0</v>
      </c>
      <c r="H275" s="7">
        <v>2.0</v>
      </c>
      <c r="I275" s="7">
        <v>-4.0</v>
      </c>
      <c r="J275" s="7">
        <v>0.0</v>
      </c>
      <c r="K275" s="7">
        <v>0.0</v>
      </c>
      <c r="L275" s="11">
        <v>0.0</v>
      </c>
      <c r="M275" s="10">
        <v>0.0</v>
      </c>
      <c r="N275" s="7">
        <v>0.0</v>
      </c>
      <c r="O275" s="7">
        <v>0.0</v>
      </c>
      <c r="P275" s="11">
        <v>0.0</v>
      </c>
      <c r="Q275" s="10">
        <v>0.0</v>
      </c>
      <c r="R275" s="7">
        <v>0.0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Andy Dalton</v>
      </c>
      <c r="B276" s="7" t="str">
        <f>IFERROR(__xludf.DUMMYFUNCTION("INDEX(IFNA(REGEXEXTRACT(D276, ""([^ ]+)$"")))"),"CAR")</f>
        <v>CAR</v>
      </c>
      <c r="C276" s="7">
        <f>Pts_PA*G276+Pts_PC*H276+Pts_PY*I276+Pts_PTD*J276+Pts_PI*K276+Pts_P2*L276+Pts_RA*M276+Pts_RY*N276+Pts_RTD*O276+Pts_R2*P276+Pts_Res*Q276+Pts_ReY*R276+Pts_ReTD*S276+Pts_Re2*T276+Pts_FL*U276+Pts_FTD*V276</f>
        <v>0.02</v>
      </c>
      <c r="D276" s="7" t="s">
        <v>290</v>
      </c>
      <c r="E276" s="10" t="s">
        <v>341</v>
      </c>
      <c r="F276" s="9">
        <v>-1.0</v>
      </c>
      <c r="G276" s="10">
        <v>16.0</v>
      </c>
      <c r="H276" s="7">
        <v>11.0</v>
      </c>
      <c r="I276" s="7">
        <v>93.0</v>
      </c>
      <c r="J276" s="7">
        <v>0.0</v>
      </c>
      <c r="K276" s="7">
        <v>2.0</v>
      </c>
      <c r="L276" s="11">
        <v>0.0</v>
      </c>
      <c r="M276" s="10">
        <v>2.0</v>
      </c>
      <c r="N276" s="7">
        <v>3.0</v>
      </c>
      <c r="O276" s="7">
        <v>0.0</v>
      </c>
      <c r="P276" s="11">
        <v>0.0</v>
      </c>
      <c r="Q276" s="10">
        <v>0.0</v>
      </c>
      <c r="R276" s="7">
        <v>0.0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Gardner Minshew</v>
      </c>
      <c r="B277" s="7" t="str">
        <f>IFERROR(__xludf.DUMMYFUNCTION("INDEX(IFNA(REGEXEXTRACT(D277, ""([^ ]+)$"")))"),"LV")</f>
        <v>LV</v>
      </c>
      <c r="C277" s="7">
        <f>Pts_PA*G277+Pts_PC*H277+Pts_PY*I277+Pts_PTD*J277+Pts_PI*K277+Pts_P2*L277+Pts_RA*M277+Pts_RY*N277+Pts_RTD*O277+Pts_R2*P277+Pts_Res*Q277+Pts_ReY*R277+Pts_ReTD*S277+Pts_Re2*T277+Pts_FL*U277+Pts_FTD*V277</f>
        <v>-1.64</v>
      </c>
      <c r="D277" s="7" t="s">
        <v>81</v>
      </c>
      <c r="E277" s="10" t="s">
        <v>419</v>
      </c>
      <c r="F277" s="9">
        <v>-1.0</v>
      </c>
      <c r="G277" s="10">
        <v>34.0</v>
      </c>
      <c r="H277" s="7">
        <v>15.0</v>
      </c>
      <c r="I277" s="7">
        <v>154.0</v>
      </c>
      <c r="J277" s="7">
        <v>0.0</v>
      </c>
      <c r="K277" s="7">
        <v>3.0</v>
      </c>
      <c r="L277" s="11">
        <v>0.0</v>
      </c>
      <c r="M277" s="10">
        <v>1.0</v>
      </c>
      <c r="N277" s="7">
        <v>2.0</v>
      </c>
      <c r="O277" s="7">
        <v>0.0</v>
      </c>
      <c r="P277" s="11">
        <v>0.0</v>
      </c>
      <c r="Q277" s="10">
        <v>0.0</v>
      </c>
      <c r="R277" s="7">
        <v>0.0</v>
      </c>
      <c r="S277" s="7">
        <v>0.0</v>
      </c>
      <c r="T277" s="11">
        <v>0.0</v>
      </c>
      <c r="U277" s="10">
        <v>1.0</v>
      </c>
      <c r="V277" s="11">
        <v>0.0</v>
      </c>
    </row>
    <row r="278">
      <c r="A278" s="7"/>
      <c r="B278" s="7"/>
      <c r="C278" s="7"/>
      <c r="D278" s="7"/>
      <c r="E278" s="10"/>
      <c r="F278" s="9"/>
      <c r="G278" s="10"/>
      <c r="H278" s="7"/>
      <c r="I278" s="7"/>
      <c r="J278" s="7"/>
      <c r="K278" s="7"/>
      <c r="L278" s="11"/>
      <c r="M278" s="10"/>
      <c r="N278" s="7"/>
      <c r="O278" s="7"/>
      <c r="P278" s="11"/>
      <c r="Q278" s="10"/>
      <c r="R278" s="7"/>
      <c r="S278" s="7"/>
      <c r="T278" s="11"/>
      <c r="U278" s="10"/>
      <c r="V278" s="11"/>
    </row>
    <row r="279">
      <c r="A279" s="7"/>
      <c r="B279" s="7"/>
      <c r="C279" s="7"/>
      <c r="D279" s="7"/>
      <c r="E279" s="10"/>
      <c r="F279" s="9"/>
      <c r="G279" s="10"/>
      <c r="H279" s="7"/>
      <c r="I279" s="7"/>
      <c r="J279" s="7"/>
      <c r="K279" s="7"/>
      <c r="L279" s="11"/>
      <c r="M279" s="10"/>
      <c r="N279" s="7"/>
      <c r="O279" s="7"/>
      <c r="P279" s="11"/>
      <c r="Q279" s="10"/>
      <c r="R279" s="7"/>
      <c r="S279" s="7"/>
      <c r="T279" s="11"/>
      <c r="U279" s="10"/>
      <c r="V279" s="11"/>
    </row>
    <row r="280">
      <c r="A280" s="7"/>
      <c r="B280" s="7"/>
      <c r="C280" s="7"/>
      <c r="D280" s="7"/>
      <c r="E280" s="10"/>
      <c r="F280" s="9"/>
      <c r="G280" s="10"/>
      <c r="H280" s="7"/>
      <c r="I280" s="7"/>
      <c r="J280" s="7"/>
      <c r="K280" s="7"/>
      <c r="L280" s="11"/>
      <c r="M280" s="10"/>
      <c r="N280" s="7"/>
      <c r="O280" s="7"/>
      <c r="P280" s="11"/>
      <c r="Q280" s="10"/>
      <c r="R280" s="7"/>
      <c r="S280" s="7"/>
      <c r="T280" s="11"/>
      <c r="U280" s="10"/>
      <c r="V280" s="11"/>
    </row>
    <row r="281">
      <c r="A281" s="7"/>
      <c r="B281" s="7"/>
      <c r="C281" s="7"/>
      <c r="D281" s="7"/>
      <c r="E281" s="10"/>
      <c r="F281" s="9"/>
      <c r="G281" s="10"/>
      <c r="H281" s="7"/>
      <c r="I281" s="7"/>
      <c r="J281" s="7"/>
      <c r="K281" s="7"/>
      <c r="L281" s="11"/>
      <c r="M281" s="10"/>
      <c r="N281" s="7"/>
      <c r="O281" s="7"/>
      <c r="P281" s="11"/>
      <c r="Q281" s="10"/>
      <c r="R281" s="7"/>
      <c r="S281" s="7"/>
      <c r="T281" s="11"/>
      <c r="U281" s="10"/>
      <c r="V281" s="11"/>
    </row>
    <row r="282">
      <c r="A282" s="7"/>
      <c r="B282" s="7"/>
      <c r="C282" s="7"/>
      <c r="E282" s="14"/>
      <c r="F282" s="14"/>
      <c r="G282" s="14"/>
      <c r="H282" s="13"/>
      <c r="I282" s="13"/>
      <c r="J282" s="13"/>
      <c r="K282" s="13"/>
      <c r="L282" s="15"/>
      <c r="M282" s="14"/>
      <c r="N282" s="13"/>
      <c r="O282" s="13"/>
      <c r="P282" s="15"/>
      <c r="Q282" s="14"/>
      <c r="R282" s="13"/>
      <c r="S282" s="13"/>
      <c r="T282" s="15"/>
      <c r="U282" s="14"/>
      <c r="V282" s="15"/>
    </row>
    <row r="283">
      <c r="A283" s="7"/>
      <c r="B283" s="7"/>
      <c r="C283" s="7"/>
      <c r="E283" s="14"/>
      <c r="F283" s="14"/>
      <c r="G283" s="14"/>
      <c r="H283" s="13"/>
      <c r="I283" s="13"/>
      <c r="J283" s="13"/>
      <c r="K283" s="13"/>
      <c r="L283" s="15"/>
      <c r="M283" s="14"/>
      <c r="N283" s="13"/>
      <c r="O283" s="13"/>
      <c r="P283" s="15"/>
      <c r="Q283" s="14"/>
      <c r="R283" s="13"/>
      <c r="S283" s="13"/>
      <c r="T283" s="15"/>
      <c r="U283" s="14"/>
      <c r="V283" s="15"/>
    </row>
    <row r="284">
      <c r="A284" s="7"/>
      <c r="B284" s="7"/>
      <c r="C284" s="7"/>
      <c r="E284" s="14"/>
      <c r="F284" s="14"/>
      <c r="G284" s="14"/>
      <c r="H284" s="13"/>
      <c r="I284" s="13"/>
      <c r="J284" s="13"/>
      <c r="K284" s="13"/>
      <c r="L284" s="15"/>
      <c r="M284" s="14"/>
      <c r="N284" s="13"/>
      <c r="O284" s="13"/>
      <c r="P284" s="15"/>
      <c r="Q284" s="14"/>
      <c r="R284" s="13"/>
      <c r="S284" s="13"/>
      <c r="T284" s="15"/>
      <c r="U284" s="14"/>
      <c r="V284" s="15"/>
    </row>
    <row r="285">
      <c r="A285" s="7"/>
      <c r="B285" s="7"/>
      <c r="C285" s="7"/>
      <c r="E285" s="14"/>
      <c r="F285" s="14"/>
      <c r="G285" s="14"/>
      <c r="H285" s="13"/>
      <c r="I285" s="13"/>
      <c r="J285" s="13"/>
      <c r="K285" s="13"/>
      <c r="L285" s="15"/>
      <c r="M285" s="14"/>
      <c r="N285" s="13"/>
      <c r="O285" s="13"/>
      <c r="P285" s="15"/>
      <c r="Q285" s="14"/>
      <c r="R285" s="13"/>
      <c r="S285" s="13"/>
      <c r="T285" s="15"/>
      <c r="U285" s="14"/>
      <c r="V285" s="15"/>
    </row>
    <row r="286">
      <c r="A286" s="7"/>
      <c r="B286" s="7"/>
      <c r="C286" s="7"/>
      <c r="E286" s="14"/>
      <c r="F286" s="14"/>
      <c r="G286" s="14"/>
      <c r="H286" s="13"/>
      <c r="I286" s="13"/>
      <c r="J286" s="13"/>
      <c r="K286" s="13"/>
      <c r="L286" s="15"/>
      <c r="M286" s="14"/>
      <c r="N286" s="13"/>
      <c r="O286" s="13"/>
      <c r="P286" s="15"/>
      <c r="Q286" s="14"/>
      <c r="R286" s="13"/>
      <c r="S286" s="13"/>
      <c r="T286" s="15"/>
      <c r="U286" s="14"/>
      <c r="V286" s="15"/>
    </row>
    <row r="287">
      <c r="A287" s="7"/>
      <c r="B287" s="7"/>
      <c r="C287" s="7"/>
      <c r="E287" s="14"/>
      <c r="F287" s="14"/>
      <c r="G287" s="14"/>
      <c r="H287" s="13"/>
      <c r="I287" s="13"/>
      <c r="J287" s="13"/>
      <c r="K287" s="13"/>
      <c r="L287" s="15"/>
      <c r="M287" s="14"/>
      <c r="N287" s="13"/>
      <c r="O287" s="13"/>
      <c r="P287" s="15"/>
      <c r="Q287" s="14"/>
      <c r="R287" s="13"/>
      <c r="S287" s="13"/>
      <c r="T287" s="15"/>
      <c r="U287" s="14"/>
      <c r="V287" s="15"/>
    </row>
    <row r="288">
      <c r="A288" s="7"/>
      <c r="B288" s="7"/>
      <c r="C288" s="7"/>
      <c r="E288" s="14"/>
      <c r="F288" s="14"/>
      <c r="G288" s="14"/>
      <c r="H288" s="13"/>
      <c r="I288" s="13"/>
      <c r="J288" s="13"/>
      <c r="K288" s="13"/>
      <c r="L288" s="15"/>
      <c r="M288" s="14"/>
      <c r="N288" s="13"/>
      <c r="O288" s="13"/>
      <c r="P288" s="15"/>
      <c r="Q288" s="14"/>
      <c r="R288" s="13"/>
      <c r="S288" s="13"/>
      <c r="T288" s="15"/>
      <c r="U288" s="14"/>
      <c r="V288" s="15"/>
    </row>
    <row r="289">
      <c r="A289" s="7"/>
      <c r="B289" s="7"/>
      <c r="C289" s="7"/>
      <c r="E289" s="14"/>
      <c r="F289" s="14"/>
      <c r="G289" s="14"/>
      <c r="H289" s="13"/>
      <c r="I289" s="13"/>
      <c r="J289" s="13"/>
      <c r="K289" s="13"/>
      <c r="L289" s="15"/>
      <c r="M289" s="14"/>
      <c r="N289" s="13"/>
      <c r="O289" s="13"/>
      <c r="P289" s="15"/>
      <c r="Q289" s="14"/>
      <c r="R289" s="13"/>
      <c r="S289" s="13"/>
      <c r="T289" s="15"/>
      <c r="U289" s="14"/>
      <c r="V289" s="15"/>
    </row>
    <row r="290">
      <c r="A290" s="7"/>
      <c r="B290" s="7"/>
      <c r="C290" s="7"/>
      <c r="D290" s="13"/>
      <c r="E290" s="14"/>
      <c r="F290" s="14"/>
      <c r="G290" s="14"/>
      <c r="H290" s="13"/>
      <c r="I290" s="13"/>
      <c r="J290" s="13"/>
      <c r="K290" s="13"/>
      <c r="L290" s="15"/>
      <c r="M290" s="14"/>
      <c r="N290" s="13"/>
      <c r="O290" s="13"/>
      <c r="P290" s="15"/>
      <c r="Q290" s="14"/>
      <c r="R290" s="13"/>
      <c r="S290" s="13"/>
      <c r="T290" s="15"/>
      <c r="U290" s="14"/>
      <c r="V290" s="15"/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81"/>
  <mergeCells count="4">
    <mergeCell ref="G1:L1"/>
    <mergeCell ref="M1:P1"/>
    <mergeCell ref="Q1:T1"/>
    <mergeCell ref="U1:V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77" si="1">LEFT(D3,LEN(D3)-LEN(B3)-1)</f>
        <v>Copy from https://www.footballdb.com/fantasy-football/</v>
      </c>
      <c r="B3" s="7" t="str">
        <f>IFERROR(__xludf.DUMMYFUNCTION("INDEX(IFNA(REGEXEXTRACT(D3, ""([^ ]+)$"")))"),"here")</f>
        <v>here</v>
      </c>
      <c r="C3" s="7">
        <f>Pts_PA*G3+Pts_PC*H3+Pts_PY*I3+Pts_PTD*J3+Pts_PI*K3+Pts_P2*L3+Pts_RA*M3+Pts_RY*N3+Pts_RTD*O3+Pts_R2*P3+Pts_Res*Q3+Pts_ReY*R3+Pts_ReTD*S3+Pts_Re2*T3+Pts_FL*U3+Pts_FTD*V3</f>
        <v>0</v>
      </c>
      <c r="D3" s="16" t="s">
        <v>538</v>
      </c>
      <c r="E3" s="10"/>
      <c r="F3" s="9"/>
      <c r="G3" s="10"/>
      <c r="H3" s="7"/>
      <c r="I3" s="7"/>
      <c r="J3" s="7"/>
      <c r="K3" s="7"/>
      <c r="L3" s="11"/>
      <c r="M3" s="10"/>
      <c r="N3" s="7"/>
      <c r="O3" s="7"/>
      <c r="P3" s="11"/>
      <c r="Q3" s="10"/>
      <c r="R3" s="7"/>
      <c r="S3" s="7"/>
      <c r="T3" s="11"/>
      <c r="U3" s="10"/>
      <c r="V3" s="11"/>
    </row>
    <row r="4">
      <c r="A4" s="7" t="str">
        <f t="shared" si="1"/>
        <v>#VALUE!</v>
      </c>
      <c r="B4" s="7" t="str">
        <f>IFERROR(__xludf.DUMMYFUNCTION("INDEX(IFNA(REGEXEXTRACT(D4, ""([^ ]+)$"")))"),"")</f>
        <v/>
      </c>
      <c r="C4" s="7">
        <f>Pts_PA*G4+Pts_PC*H4+Pts_PY*I4+Pts_PTD*J4+Pts_PI*K4+Pts_P2*L4+Pts_RA*M4+Pts_RY*N4+Pts_RTD*O4+Pts_R2*P4+Pts_Res*Q4+Pts_ReY*R4+Pts_ReTD*S4+Pts_Re2*T4+Pts_FL*U4+Pts_FTD*V4</f>
        <v>0</v>
      </c>
      <c r="D4" s="7"/>
      <c r="E4" s="10"/>
      <c r="F4" s="9"/>
      <c r="G4" s="10"/>
      <c r="H4" s="7"/>
      <c r="I4" s="7"/>
      <c r="J4" s="7"/>
      <c r="K4" s="7"/>
      <c r="L4" s="11"/>
      <c r="M4" s="10"/>
      <c r="N4" s="7"/>
      <c r="O4" s="7"/>
      <c r="P4" s="11"/>
      <c r="Q4" s="10"/>
      <c r="R4" s="7"/>
      <c r="S4" s="7"/>
      <c r="T4" s="11"/>
      <c r="U4" s="10"/>
      <c r="V4" s="11"/>
    </row>
    <row r="5">
      <c r="A5" s="7" t="str">
        <f t="shared" si="1"/>
        <v>#VALUE!</v>
      </c>
      <c r="B5" s="7" t="str">
        <f>IFERROR(__xludf.DUMMYFUNCTION("INDEX(IFNA(REGEXEXTRACT(D5, ""([^ ]+)$"")))"),"")</f>
        <v/>
      </c>
      <c r="C5" s="7">
        <f>Pts_PA*G5+Pts_PC*H5+Pts_PY*I5+Pts_PTD*J5+Pts_PI*K5+Pts_P2*L5+Pts_RA*M5+Pts_RY*N5+Pts_RTD*O5+Pts_R2*P5+Pts_Res*Q5+Pts_ReY*R5+Pts_ReTD*S5+Pts_Re2*T5+Pts_FL*U5+Pts_FTD*V5</f>
        <v>0</v>
      </c>
      <c r="D5" s="7"/>
      <c r="E5" s="10"/>
      <c r="F5" s="9"/>
      <c r="G5" s="10"/>
      <c r="H5" s="7"/>
      <c r="I5" s="7"/>
      <c r="J5" s="7"/>
      <c r="K5" s="7"/>
      <c r="L5" s="11"/>
      <c r="M5" s="10"/>
      <c r="N5" s="7"/>
      <c r="O5" s="7"/>
      <c r="P5" s="11"/>
      <c r="Q5" s="10"/>
      <c r="R5" s="7"/>
      <c r="S5" s="7"/>
      <c r="T5" s="11"/>
      <c r="U5" s="10"/>
      <c r="V5" s="11"/>
    </row>
    <row r="6">
      <c r="A6" s="7" t="str">
        <f t="shared" si="1"/>
        <v>#VALUE!</v>
      </c>
      <c r="B6" s="7" t="str">
        <f>IFERROR(__xludf.DUMMYFUNCTION("INDEX(IFNA(REGEXEXTRACT(D6, ""([^ ]+)$"")))"),"")</f>
        <v/>
      </c>
      <c r="C6" s="7">
        <f>Pts_PA*G6+Pts_PC*H6+Pts_PY*I6+Pts_PTD*J6+Pts_PI*K6+Pts_P2*L6+Pts_RA*M6+Pts_RY*N6+Pts_RTD*O6+Pts_R2*P6+Pts_Res*Q6+Pts_ReY*R6+Pts_ReTD*S6+Pts_Re2*T6+Pts_FL*U6+Pts_FTD*V6</f>
        <v>0</v>
      </c>
      <c r="D6" s="7"/>
      <c r="E6" s="10"/>
      <c r="F6" s="9"/>
      <c r="G6" s="10"/>
      <c r="H6" s="7"/>
      <c r="I6" s="7"/>
      <c r="J6" s="7"/>
      <c r="K6" s="7"/>
      <c r="L6" s="11"/>
      <c r="M6" s="10"/>
      <c r="N6" s="7"/>
      <c r="O6" s="7"/>
      <c r="P6" s="11"/>
      <c r="Q6" s="10"/>
      <c r="R6" s="7"/>
      <c r="S6" s="7"/>
      <c r="T6" s="11"/>
      <c r="U6" s="10"/>
      <c r="V6" s="11"/>
    </row>
    <row r="7">
      <c r="A7" s="7" t="str">
        <f t="shared" si="1"/>
        <v>#VALUE!</v>
      </c>
      <c r="B7" s="7" t="str">
        <f>IFERROR(__xludf.DUMMYFUNCTION("INDEX(IFNA(REGEXEXTRACT(D7, ""([^ ]+)$"")))"),"")</f>
        <v/>
      </c>
      <c r="C7" s="7">
        <f>Pts_PA*G7+Pts_PC*H7+Pts_PY*I7+Pts_PTD*J7+Pts_PI*K7+Pts_P2*L7+Pts_RA*M7+Pts_RY*N7+Pts_RTD*O7+Pts_R2*P7+Pts_Res*Q7+Pts_ReY*R7+Pts_ReTD*S7+Pts_Re2*T7+Pts_FL*U7+Pts_FTD*V7</f>
        <v>0</v>
      </c>
      <c r="D7" s="7"/>
      <c r="E7" s="10"/>
      <c r="F7" s="9"/>
      <c r="G7" s="10"/>
      <c r="H7" s="7"/>
      <c r="I7" s="7"/>
      <c r="J7" s="7"/>
      <c r="K7" s="7"/>
      <c r="L7" s="11"/>
      <c r="M7" s="10"/>
      <c r="N7" s="7"/>
      <c r="O7" s="7"/>
      <c r="P7" s="11"/>
      <c r="Q7" s="10"/>
      <c r="R7" s="7"/>
      <c r="S7" s="7"/>
      <c r="T7" s="11"/>
      <c r="U7" s="10"/>
      <c r="V7" s="11"/>
    </row>
    <row r="8">
      <c r="A8" s="7" t="str">
        <f t="shared" si="1"/>
        <v>#VALUE!</v>
      </c>
      <c r="B8" s="7" t="str">
        <f>IFERROR(__xludf.DUMMYFUNCTION("INDEX(IFNA(REGEXEXTRACT(D8, ""([^ ]+)$"")))"),"")</f>
        <v/>
      </c>
      <c r="C8" s="7">
        <f>Pts_PA*G8+Pts_PC*H8+Pts_PY*I8+Pts_PTD*J8+Pts_PI*K8+Pts_P2*L8+Pts_RA*M8+Pts_RY*N8+Pts_RTD*O8+Pts_R2*P8+Pts_Res*Q8+Pts_ReY*R8+Pts_ReTD*S8+Pts_Re2*T8+Pts_FL*U8+Pts_FTD*V8</f>
        <v>0</v>
      </c>
      <c r="D8" s="7"/>
      <c r="E8" s="10"/>
      <c r="F8" s="9"/>
      <c r="G8" s="10"/>
      <c r="H8" s="7"/>
      <c r="I8" s="7"/>
      <c r="J8" s="7"/>
      <c r="K8" s="7"/>
      <c r="L8" s="11"/>
      <c r="M8" s="10"/>
      <c r="N8" s="7"/>
      <c r="O8" s="7"/>
      <c r="P8" s="11"/>
      <c r="Q8" s="10"/>
      <c r="R8" s="7"/>
      <c r="S8" s="7"/>
      <c r="T8" s="11"/>
      <c r="U8" s="10"/>
      <c r="V8" s="11"/>
    </row>
    <row r="9">
      <c r="A9" s="7" t="str">
        <f t="shared" si="1"/>
        <v>#VALUE!</v>
      </c>
      <c r="B9" s="7" t="str">
        <f>IFERROR(__xludf.DUMMYFUNCTION("INDEX(IFNA(REGEXEXTRACT(D9, ""([^ ]+)$"")))"),"")</f>
        <v/>
      </c>
      <c r="C9" s="7">
        <f>Pts_PA*G9+Pts_PC*H9+Pts_PY*I9+Pts_PTD*J9+Pts_PI*K9+Pts_P2*L9+Pts_RA*M9+Pts_RY*N9+Pts_RTD*O9+Pts_R2*P9+Pts_Res*Q9+Pts_ReY*R9+Pts_ReTD*S9+Pts_Re2*T9+Pts_FL*U9+Pts_FTD*V9</f>
        <v>0</v>
      </c>
      <c r="D9" s="7"/>
      <c r="E9" s="10"/>
      <c r="F9" s="9"/>
      <c r="G9" s="10"/>
      <c r="H9" s="7"/>
      <c r="I9" s="7"/>
      <c r="J9" s="7"/>
      <c r="K9" s="7"/>
      <c r="L9" s="11"/>
      <c r="M9" s="10"/>
      <c r="N9" s="7"/>
      <c r="O9" s="7"/>
      <c r="P9" s="11"/>
      <c r="Q9" s="10"/>
      <c r="R9" s="7"/>
      <c r="S9" s="7"/>
      <c r="T9" s="11"/>
      <c r="U9" s="10"/>
      <c r="V9" s="11"/>
    </row>
    <row r="10">
      <c r="A10" s="7" t="str">
        <f t="shared" si="1"/>
        <v>#VALUE!</v>
      </c>
      <c r="B10" s="7" t="str">
        <f>IFERROR(__xludf.DUMMYFUNCTION("INDEX(IFNA(REGEXEXTRACT(D10, ""([^ ]+)$"")))"),"")</f>
        <v/>
      </c>
      <c r="C10" s="7">
        <f>Pts_PA*G10+Pts_PC*H10+Pts_PY*I10+Pts_PTD*J10+Pts_PI*K10+Pts_P2*L10+Pts_RA*M10+Pts_RY*N10+Pts_RTD*O10+Pts_R2*P10+Pts_Res*Q10+Pts_ReY*R10+Pts_ReTD*S10+Pts_Re2*T10+Pts_FL*U10+Pts_FTD*V10</f>
        <v>0</v>
      </c>
      <c r="D10" s="7"/>
      <c r="E10" s="10"/>
      <c r="F10" s="9"/>
      <c r="G10" s="10"/>
      <c r="H10" s="7"/>
      <c r="I10" s="7"/>
      <c r="J10" s="7"/>
      <c r="K10" s="7"/>
      <c r="L10" s="11"/>
      <c r="M10" s="10"/>
      <c r="N10" s="7"/>
      <c r="O10" s="7"/>
      <c r="P10" s="11"/>
      <c r="Q10" s="10"/>
      <c r="R10" s="7"/>
      <c r="S10" s="7"/>
      <c r="T10" s="11"/>
      <c r="U10" s="10"/>
      <c r="V10" s="11"/>
    </row>
    <row r="11">
      <c r="A11" s="7" t="str">
        <f t="shared" si="1"/>
        <v>#VALUE!</v>
      </c>
      <c r="B11" s="7" t="str">
        <f>IFERROR(__xludf.DUMMYFUNCTION("INDEX(IFNA(REGEXEXTRACT(D11, ""([^ ]+)$"")))"),"")</f>
        <v/>
      </c>
      <c r="C11" s="7">
        <f>Pts_PA*G11+Pts_PC*H11+Pts_PY*I11+Pts_PTD*J11+Pts_PI*K11+Pts_P2*L11+Pts_RA*M11+Pts_RY*N11+Pts_RTD*O11+Pts_R2*P11+Pts_Res*Q11+Pts_ReY*R11+Pts_ReTD*S11+Pts_Re2*T11+Pts_FL*U11+Pts_FTD*V11</f>
        <v>0</v>
      </c>
      <c r="D11" s="7"/>
      <c r="E11" s="10"/>
      <c r="F11" s="9"/>
      <c r="G11" s="10"/>
      <c r="H11" s="7"/>
      <c r="I11" s="7"/>
      <c r="J11" s="7"/>
      <c r="K11" s="7"/>
      <c r="L11" s="11"/>
      <c r="M11" s="10"/>
      <c r="N11" s="7"/>
      <c r="O11" s="7"/>
      <c r="P11" s="11"/>
      <c r="Q11" s="10"/>
      <c r="R11" s="7"/>
      <c r="S11" s="7"/>
      <c r="T11" s="11"/>
      <c r="U11" s="10"/>
      <c r="V11" s="11"/>
    </row>
    <row r="12">
      <c r="A12" s="7" t="str">
        <f t="shared" si="1"/>
        <v>#VALUE!</v>
      </c>
      <c r="B12" s="7" t="str">
        <f>IFERROR(__xludf.DUMMYFUNCTION("INDEX(IFNA(REGEXEXTRACT(D12, ""([^ ]+)$"")))"),"")</f>
        <v/>
      </c>
      <c r="C12" s="7">
        <f>Pts_PA*G12+Pts_PC*H12+Pts_PY*I12+Pts_PTD*J12+Pts_PI*K12+Pts_P2*L12+Pts_RA*M12+Pts_RY*N12+Pts_RTD*O12+Pts_R2*P12+Pts_Res*Q12+Pts_ReY*R12+Pts_ReTD*S12+Pts_Re2*T12+Pts_FL*U12+Pts_FTD*V12</f>
        <v>0</v>
      </c>
      <c r="D12" s="7"/>
      <c r="E12" s="10"/>
      <c r="F12" s="9"/>
      <c r="G12" s="10"/>
      <c r="H12" s="7"/>
      <c r="I12" s="7"/>
      <c r="J12" s="7"/>
      <c r="K12" s="7"/>
      <c r="L12" s="11"/>
      <c r="M12" s="10"/>
      <c r="N12" s="7"/>
      <c r="O12" s="7"/>
      <c r="P12" s="11"/>
      <c r="Q12" s="10"/>
      <c r="R12" s="7"/>
      <c r="S12" s="7"/>
      <c r="T12" s="11"/>
      <c r="U12" s="10"/>
      <c r="V12" s="11"/>
    </row>
    <row r="13">
      <c r="A13" s="7" t="str">
        <f t="shared" si="1"/>
        <v>#VALUE!</v>
      </c>
      <c r="B13" s="7" t="str">
        <f>IFERROR(__xludf.DUMMYFUNCTION("INDEX(IFNA(REGEXEXTRACT(D13, ""([^ ]+)$"")))"),"")</f>
        <v/>
      </c>
      <c r="C13" s="7">
        <f>Pts_PA*G13+Pts_PC*H13+Pts_PY*I13+Pts_PTD*J13+Pts_PI*K13+Pts_P2*L13+Pts_RA*M13+Pts_RY*N13+Pts_RTD*O13+Pts_R2*P13+Pts_Res*Q13+Pts_ReY*R13+Pts_ReTD*S13+Pts_Re2*T13+Pts_FL*U13+Pts_FTD*V13</f>
        <v>0</v>
      </c>
      <c r="D13" s="7"/>
      <c r="E13" s="10"/>
      <c r="F13" s="9"/>
      <c r="G13" s="10"/>
      <c r="H13" s="7"/>
      <c r="I13" s="7"/>
      <c r="J13" s="7"/>
      <c r="K13" s="7"/>
      <c r="L13" s="11"/>
      <c r="M13" s="10"/>
      <c r="N13" s="7"/>
      <c r="O13" s="7"/>
      <c r="P13" s="11"/>
      <c r="Q13" s="10"/>
      <c r="R13" s="7"/>
      <c r="S13" s="7"/>
      <c r="T13" s="11"/>
      <c r="U13" s="10"/>
      <c r="V13" s="11"/>
    </row>
    <row r="14">
      <c r="A14" s="7" t="str">
        <f t="shared" si="1"/>
        <v>#VALUE!</v>
      </c>
      <c r="B14" s="7" t="str">
        <f>IFERROR(__xludf.DUMMYFUNCTION("INDEX(IFNA(REGEXEXTRACT(D14, ""([^ ]+)$"")))"),"")</f>
        <v/>
      </c>
      <c r="C14" s="7">
        <f>Pts_PA*G14+Pts_PC*H14+Pts_PY*I14+Pts_PTD*J14+Pts_PI*K14+Pts_P2*L14+Pts_RA*M14+Pts_RY*N14+Pts_RTD*O14+Pts_R2*P14+Pts_Res*Q14+Pts_ReY*R14+Pts_ReTD*S14+Pts_Re2*T14+Pts_FL*U14+Pts_FTD*V14</f>
        <v>0</v>
      </c>
      <c r="D14" s="7"/>
      <c r="E14" s="10"/>
      <c r="F14" s="9"/>
      <c r="G14" s="10"/>
      <c r="H14" s="7"/>
      <c r="I14" s="7"/>
      <c r="J14" s="7"/>
      <c r="K14" s="7"/>
      <c r="L14" s="11"/>
      <c r="M14" s="10"/>
      <c r="N14" s="7"/>
      <c r="O14" s="7"/>
      <c r="P14" s="11"/>
      <c r="Q14" s="10"/>
      <c r="R14" s="7"/>
      <c r="S14" s="7"/>
      <c r="T14" s="11"/>
      <c r="U14" s="10"/>
      <c r="V14" s="11"/>
    </row>
    <row r="15">
      <c r="A15" s="7" t="str">
        <f t="shared" si="1"/>
        <v>#VALUE!</v>
      </c>
      <c r="B15" s="7" t="str">
        <f>IFERROR(__xludf.DUMMYFUNCTION("INDEX(IFNA(REGEXEXTRACT(D15, ""([^ ]+)$"")))"),"")</f>
        <v/>
      </c>
      <c r="C15" s="7">
        <f>Pts_PA*G15+Pts_PC*H15+Pts_PY*I15+Pts_PTD*J15+Pts_PI*K15+Pts_P2*L15+Pts_RA*M15+Pts_RY*N15+Pts_RTD*O15+Pts_R2*P15+Pts_Res*Q15+Pts_ReY*R15+Pts_ReTD*S15+Pts_Re2*T15+Pts_FL*U15+Pts_FTD*V15</f>
        <v>0</v>
      </c>
      <c r="D15" s="7"/>
      <c r="E15" s="10"/>
      <c r="F15" s="9"/>
      <c r="G15" s="10"/>
      <c r="H15" s="7"/>
      <c r="I15" s="7"/>
      <c r="J15" s="7"/>
      <c r="K15" s="7"/>
      <c r="L15" s="11"/>
      <c r="M15" s="10"/>
      <c r="N15" s="7"/>
      <c r="O15" s="7"/>
      <c r="P15" s="11"/>
      <c r="Q15" s="10"/>
      <c r="R15" s="7"/>
      <c r="S15" s="7"/>
      <c r="T15" s="11"/>
      <c r="U15" s="10"/>
      <c r="V15" s="11"/>
    </row>
    <row r="16">
      <c r="A16" s="7" t="str">
        <f t="shared" si="1"/>
        <v>#VALUE!</v>
      </c>
      <c r="B16" s="7" t="str">
        <f>IFERROR(__xludf.DUMMYFUNCTION("INDEX(IFNA(REGEXEXTRACT(D16, ""([^ ]+)$"")))"),"")</f>
        <v/>
      </c>
      <c r="C16" s="7">
        <f>Pts_PA*G16+Pts_PC*H16+Pts_PY*I16+Pts_PTD*J16+Pts_PI*K16+Pts_P2*L16+Pts_RA*M16+Pts_RY*N16+Pts_RTD*O16+Pts_R2*P16+Pts_Res*Q16+Pts_ReY*R16+Pts_ReTD*S16+Pts_Re2*T16+Pts_FL*U16+Pts_FTD*V16</f>
        <v>0</v>
      </c>
      <c r="D16" s="7"/>
      <c r="E16" s="10"/>
      <c r="F16" s="9"/>
      <c r="G16" s="10"/>
      <c r="H16" s="7"/>
      <c r="I16" s="7"/>
      <c r="J16" s="7"/>
      <c r="K16" s="7"/>
      <c r="L16" s="11"/>
      <c r="M16" s="10"/>
      <c r="N16" s="7"/>
      <c r="O16" s="7"/>
      <c r="P16" s="11"/>
      <c r="Q16" s="10"/>
      <c r="R16" s="7"/>
      <c r="S16" s="7"/>
      <c r="T16" s="11"/>
      <c r="U16" s="10"/>
      <c r="V16" s="11"/>
    </row>
    <row r="17">
      <c r="A17" s="7" t="str">
        <f t="shared" si="1"/>
        <v>#VALUE!</v>
      </c>
      <c r="B17" s="7" t="str">
        <f>IFERROR(__xludf.DUMMYFUNCTION("INDEX(IFNA(REGEXEXTRACT(D17, ""([^ ]+)$"")))"),"")</f>
        <v/>
      </c>
      <c r="C17" s="7">
        <f>Pts_PA*G17+Pts_PC*H17+Pts_PY*I17+Pts_PTD*J17+Pts_PI*K17+Pts_P2*L17+Pts_RA*M17+Pts_RY*N17+Pts_RTD*O17+Pts_R2*P17+Pts_Res*Q17+Pts_ReY*R17+Pts_ReTD*S17+Pts_Re2*T17+Pts_FL*U17+Pts_FTD*V17</f>
        <v>0</v>
      </c>
      <c r="D17" s="7"/>
      <c r="E17" s="10"/>
      <c r="F17" s="9"/>
      <c r="G17" s="10"/>
      <c r="H17" s="7"/>
      <c r="I17" s="7"/>
      <c r="J17" s="7"/>
      <c r="K17" s="7"/>
      <c r="L17" s="11"/>
      <c r="M17" s="10"/>
      <c r="N17" s="7"/>
      <c r="O17" s="7"/>
      <c r="P17" s="11"/>
      <c r="Q17" s="10"/>
      <c r="R17" s="7"/>
      <c r="S17" s="7"/>
      <c r="T17" s="11"/>
      <c r="U17" s="10"/>
      <c r="V17" s="11"/>
    </row>
    <row r="18">
      <c r="A18" s="7" t="str">
        <f t="shared" si="1"/>
        <v>#VALUE!</v>
      </c>
      <c r="B18" s="7" t="str">
        <f>IFERROR(__xludf.DUMMYFUNCTION("INDEX(IFNA(REGEXEXTRACT(D18, ""([^ ]+)$"")))"),"")</f>
        <v/>
      </c>
      <c r="C18" s="7">
        <f>Pts_PA*G18+Pts_PC*H18+Pts_PY*I18+Pts_PTD*J18+Pts_PI*K18+Pts_P2*L18+Pts_RA*M18+Pts_RY*N18+Pts_RTD*O18+Pts_R2*P18+Pts_Res*Q18+Pts_ReY*R18+Pts_ReTD*S18+Pts_Re2*T18+Pts_FL*U18+Pts_FTD*V18</f>
        <v>0</v>
      </c>
      <c r="D18" s="7"/>
      <c r="E18" s="10"/>
      <c r="F18" s="9"/>
      <c r="G18" s="10"/>
      <c r="H18" s="7"/>
      <c r="I18" s="7"/>
      <c r="J18" s="7"/>
      <c r="K18" s="7"/>
      <c r="L18" s="11"/>
      <c r="M18" s="10"/>
      <c r="N18" s="7"/>
      <c r="O18" s="7"/>
      <c r="P18" s="11"/>
      <c r="Q18" s="10"/>
      <c r="R18" s="7"/>
      <c r="S18" s="7"/>
      <c r="T18" s="11"/>
      <c r="U18" s="10"/>
      <c r="V18" s="11"/>
    </row>
    <row r="19">
      <c r="A19" s="7" t="str">
        <f t="shared" si="1"/>
        <v>#VALUE!</v>
      </c>
      <c r="B19" s="7" t="str">
        <f>IFERROR(__xludf.DUMMYFUNCTION("INDEX(IFNA(REGEXEXTRACT(D19, ""([^ ]+)$"")))"),"")</f>
        <v/>
      </c>
      <c r="C19" s="7">
        <f>Pts_PA*G19+Pts_PC*H19+Pts_PY*I19+Pts_PTD*J19+Pts_PI*K19+Pts_P2*L19+Pts_RA*M19+Pts_RY*N19+Pts_RTD*O19+Pts_R2*P19+Pts_Res*Q19+Pts_ReY*R19+Pts_ReTD*S19+Pts_Re2*T19+Pts_FL*U19+Pts_FTD*V19</f>
        <v>0</v>
      </c>
      <c r="D19" s="7"/>
      <c r="E19" s="10"/>
      <c r="F19" s="9"/>
      <c r="G19" s="10"/>
      <c r="H19" s="7"/>
      <c r="I19" s="7"/>
      <c r="J19" s="7"/>
      <c r="K19" s="7"/>
      <c r="L19" s="11"/>
      <c r="M19" s="10"/>
      <c r="N19" s="7"/>
      <c r="O19" s="7"/>
      <c r="P19" s="11"/>
      <c r="Q19" s="10"/>
      <c r="R19" s="7"/>
      <c r="S19" s="7"/>
      <c r="T19" s="11"/>
      <c r="U19" s="10"/>
      <c r="V19" s="11"/>
    </row>
    <row r="20">
      <c r="A20" s="7" t="str">
        <f t="shared" si="1"/>
        <v>#VALUE!</v>
      </c>
      <c r="B20" s="7" t="str">
        <f>IFERROR(__xludf.DUMMYFUNCTION("INDEX(IFNA(REGEXEXTRACT(D20, ""([^ ]+)$"")))"),"")</f>
        <v/>
      </c>
      <c r="C20" s="7">
        <f>Pts_PA*G20+Pts_PC*H20+Pts_PY*I20+Pts_PTD*J20+Pts_PI*K20+Pts_P2*L20+Pts_RA*M20+Pts_RY*N20+Pts_RTD*O20+Pts_R2*P20+Pts_Res*Q20+Pts_ReY*R20+Pts_ReTD*S20+Pts_Re2*T20+Pts_FL*U20+Pts_FTD*V20</f>
        <v>0</v>
      </c>
      <c r="D20" s="7"/>
      <c r="E20" s="10"/>
      <c r="F20" s="9"/>
      <c r="G20" s="10"/>
      <c r="H20" s="7"/>
      <c r="I20" s="7"/>
      <c r="J20" s="7"/>
      <c r="K20" s="7"/>
      <c r="L20" s="11"/>
      <c r="M20" s="10"/>
      <c r="N20" s="7"/>
      <c r="O20" s="7"/>
      <c r="P20" s="11"/>
      <c r="Q20" s="10"/>
      <c r="R20" s="7"/>
      <c r="S20" s="7"/>
      <c r="T20" s="11"/>
      <c r="U20" s="10"/>
      <c r="V20" s="11"/>
    </row>
    <row r="21">
      <c r="A21" s="7" t="str">
        <f t="shared" si="1"/>
        <v>#VALUE!</v>
      </c>
      <c r="B21" s="7" t="str">
        <f>IFERROR(__xludf.DUMMYFUNCTION("INDEX(IFNA(REGEXEXTRACT(D21, ""([^ ]+)$"")))"),"")</f>
        <v/>
      </c>
      <c r="C21" s="7">
        <f>Pts_PA*G21+Pts_PC*H21+Pts_PY*I21+Pts_PTD*J21+Pts_PI*K21+Pts_P2*L21+Pts_RA*M21+Pts_RY*N21+Pts_RTD*O21+Pts_R2*P21+Pts_Res*Q21+Pts_ReY*R21+Pts_ReTD*S21+Pts_Re2*T21+Pts_FL*U21+Pts_FTD*V21</f>
        <v>0</v>
      </c>
      <c r="D21" s="7"/>
      <c r="E21" s="10"/>
      <c r="F21" s="9"/>
      <c r="G21" s="10"/>
      <c r="H21" s="7"/>
      <c r="I21" s="7"/>
      <c r="J21" s="7"/>
      <c r="K21" s="7"/>
      <c r="L21" s="11"/>
      <c r="M21" s="10"/>
      <c r="N21" s="7"/>
      <c r="O21" s="7"/>
      <c r="P21" s="11"/>
      <c r="Q21" s="10"/>
      <c r="R21" s="7"/>
      <c r="S21" s="7"/>
      <c r="T21" s="11"/>
      <c r="U21" s="10"/>
      <c r="V21" s="11"/>
    </row>
    <row r="22">
      <c r="A22" s="7" t="str">
        <f t="shared" si="1"/>
        <v>#VALUE!</v>
      </c>
      <c r="B22" s="7" t="str">
        <f>IFERROR(__xludf.DUMMYFUNCTION("INDEX(IFNA(REGEXEXTRACT(D22, ""([^ ]+)$"")))"),"")</f>
        <v/>
      </c>
      <c r="C22" s="7">
        <f>Pts_PA*G22+Pts_PC*H22+Pts_PY*I22+Pts_PTD*J22+Pts_PI*K22+Pts_P2*L22+Pts_RA*M22+Pts_RY*N22+Pts_RTD*O22+Pts_R2*P22+Pts_Res*Q22+Pts_ReY*R22+Pts_ReTD*S22+Pts_Re2*T22+Pts_FL*U22+Pts_FTD*V22</f>
        <v>0</v>
      </c>
      <c r="D22" s="7"/>
      <c r="E22" s="10"/>
      <c r="F22" s="9"/>
      <c r="G22" s="10"/>
      <c r="H22" s="7"/>
      <c r="I22" s="7"/>
      <c r="J22" s="7"/>
      <c r="K22" s="7"/>
      <c r="L22" s="11"/>
      <c r="M22" s="10"/>
      <c r="N22" s="7"/>
      <c r="O22" s="7"/>
      <c r="P22" s="11"/>
      <c r="Q22" s="10"/>
      <c r="R22" s="7"/>
      <c r="S22" s="7"/>
      <c r="T22" s="11"/>
      <c r="U22" s="10"/>
      <c r="V22" s="11"/>
    </row>
    <row r="23">
      <c r="A23" s="7" t="str">
        <f t="shared" si="1"/>
        <v>#VALUE!</v>
      </c>
      <c r="B23" s="7" t="str">
        <f>IFERROR(__xludf.DUMMYFUNCTION("INDEX(IFNA(REGEXEXTRACT(D23, ""([^ ]+)$"")))"),"")</f>
        <v/>
      </c>
      <c r="C23" s="7">
        <f>Pts_PA*G23+Pts_PC*H23+Pts_PY*I23+Pts_PTD*J23+Pts_PI*K23+Pts_P2*L23+Pts_RA*M23+Pts_RY*N23+Pts_RTD*O23+Pts_R2*P23+Pts_Res*Q23+Pts_ReY*R23+Pts_ReTD*S23+Pts_Re2*T23+Pts_FL*U23+Pts_FTD*V23</f>
        <v>0</v>
      </c>
      <c r="D23" s="7"/>
      <c r="E23" s="10"/>
      <c r="F23" s="9"/>
      <c r="G23" s="10"/>
      <c r="H23" s="7"/>
      <c r="I23" s="7"/>
      <c r="J23" s="7"/>
      <c r="K23" s="7"/>
      <c r="L23" s="11"/>
      <c r="M23" s="10"/>
      <c r="N23" s="7"/>
      <c r="O23" s="7"/>
      <c r="P23" s="11"/>
      <c r="Q23" s="10"/>
      <c r="R23" s="7"/>
      <c r="S23" s="7"/>
      <c r="T23" s="11"/>
      <c r="U23" s="10"/>
      <c r="V23" s="11"/>
    </row>
    <row r="24">
      <c r="A24" s="7" t="str">
        <f t="shared" si="1"/>
        <v>#VALUE!</v>
      </c>
      <c r="B24" s="7" t="str">
        <f>IFERROR(__xludf.DUMMYFUNCTION("INDEX(IFNA(REGEXEXTRACT(D24, ""([^ ]+)$"")))"),"")</f>
        <v/>
      </c>
      <c r="C24" s="7">
        <f>Pts_PA*G24+Pts_PC*H24+Pts_PY*I24+Pts_PTD*J24+Pts_PI*K24+Pts_P2*L24+Pts_RA*M24+Pts_RY*N24+Pts_RTD*O24+Pts_R2*P24+Pts_Res*Q24+Pts_ReY*R24+Pts_ReTD*S24+Pts_Re2*T24+Pts_FL*U24+Pts_FTD*V24</f>
        <v>0</v>
      </c>
      <c r="D24" s="7"/>
      <c r="E24" s="10"/>
      <c r="F24" s="9"/>
      <c r="G24" s="10"/>
      <c r="H24" s="7"/>
      <c r="I24" s="7"/>
      <c r="J24" s="7"/>
      <c r="K24" s="7"/>
      <c r="L24" s="11"/>
      <c r="M24" s="10"/>
      <c r="N24" s="7"/>
      <c r="O24" s="7"/>
      <c r="P24" s="11"/>
      <c r="Q24" s="10"/>
      <c r="R24" s="7"/>
      <c r="S24" s="7"/>
      <c r="T24" s="11"/>
      <c r="U24" s="10"/>
      <c r="V24" s="11"/>
    </row>
    <row r="25">
      <c r="A25" s="7" t="str">
        <f t="shared" si="1"/>
        <v>#VALUE!</v>
      </c>
      <c r="B25" s="7" t="str">
        <f>IFERROR(__xludf.DUMMYFUNCTION("INDEX(IFNA(REGEXEXTRACT(D25, ""([^ ]+)$"")))"),"")</f>
        <v/>
      </c>
      <c r="C25" s="7">
        <f>Pts_PA*G25+Pts_PC*H25+Pts_PY*I25+Pts_PTD*J25+Pts_PI*K25+Pts_P2*L25+Pts_RA*M25+Pts_RY*N25+Pts_RTD*O25+Pts_R2*P25+Pts_Res*Q25+Pts_ReY*R25+Pts_ReTD*S25+Pts_Re2*T25+Pts_FL*U25+Pts_FTD*V25</f>
        <v>0</v>
      </c>
      <c r="D25" s="7"/>
      <c r="E25" s="10"/>
      <c r="F25" s="9"/>
      <c r="G25" s="10"/>
      <c r="H25" s="7"/>
      <c r="I25" s="7"/>
      <c r="J25" s="7"/>
      <c r="K25" s="7"/>
      <c r="L25" s="11"/>
      <c r="M25" s="10"/>
      <c r="N25" s="7"/>
      <c r="O25" s="7"/>
      <c r="P25" s="11"/>
      <c r="Q25" s="10"/>
      <c r="R25" s="7"/>
      <c r="S25" s="7"/>
      <c r="T25" s="11"/>
      <c r="U25" s="10"/>
      <c r="V25" s="11"/>
    </row>
    <row r="26">
      <c r="A26" s="7" t="str">
        <f t="shared" si="1"/>
        <v>#VALUE!</v>
      </c>
      <c r="B26" s="7" t="str">
        <f>IFERROR(__xludf.DUMMYFUNCTION("INDEX(IFNA(REGEXEXTRACT(D26, ""([^ ]+)$"")))"),"")</f>
        <v/>
      </c>
      <c r="C26" s="7">
        <f>Pts_PA*G26+Pts_PC*H26+Pts_PY*I26+Pts_PTD*J26+Pts_PI*K26+Pts_P2*L26+Pts_RA*M26+Pts_RY*N26+Pts_RTD*O26+Pts_R2*P26+Pts_Res*Q26+Pts_ReY*R26+Pts_ReTD*S26+Pts_Re2*T26+Pts_FL*U26+Pts_FTD*V26</f>
        <v>0</v>
      </c>
      <c r="D26" s="7"/>
      <c r="E26" s="10"/>
      <c r="F26" s="9"/>
      <c r="G26" s="10"/>
      <c r="H26" s="7"/>
      <c r="I26" s="7"/>
      <c r="J26" s="7"/>
      <c r="K26" s="7"/>
      <c r="L26" s="11"/>
      <c r="M26" s="10"/>
      <c r="N26" s="7"/>
      <c r="O26" s="7"/>
      <c r="P26" s="11"/>
      <c r="Q26" s="10"/>
      <c r="R26" s="7"/>
      <c r="S26" s="7"/>
      <c r="T26" s="11"/>
      <c r="U26" s="10"/>
      <c r="V26" s="11"/>
    </row>
    <row r="27">
      <c r="A27" s="7" t="str">
        <f t="shared" si="1"/>
        <v>#VALUE!</v>
      </c>
      <c r="B27" s="7" t="str">
        <f>IFERROR(__xludf.DUMMYFUNCTION("INDEX(IFNA(REGEXEXTRACT(D27, ""([^ ]+)$"")))"),"")</f>
        <v/>
      </c>
      <c r="C27" s="7">
        <f>Pts_PA*G27+Pts_PC*H27+Pts_PY*I27+Pts_PTD*J27+Pts_PI*K27+Pts_P2*L27+Pts_RA*M27+Pts_RY*N27+Pts_RTD*O27+Pts_R2*P27+Pts_Res*Q27+Pts_ReY*R27+Pts_ReTD*S27+Pts_Re2*T27+Pts_FL*U27+Pts_FTD*V27</f>
        <v>0</v>
      </c>
      <c r="D27" s="7"/>
      <c r="E27" s="10"/>
      <c r="F27" s="9"/>
      <c r="G27" s="10"/>
      <c r="H27" s="7"/>
      <c r="I27" s="7"/>
      <c r="J27" s="7"/>
      <c r="K27" s="7"/>
      <c r="L27" s="11"/>
      <c r="M27" s="10"/>
      <c r="N27" s="7"/>
      <c r="O27" s="7"/>
      <c r="P27" s="11"/>
      <c r="Q27" s="10"/>
      <c r="R27" s="7"/>
      <c r="S27" s="7"/>
      <c r="T27" s="11"/>
      <c r="U27" s="10"/>
      <c r="V27" s="11"/>
    </row>
    <row r="28">
      <c r="A28" s="7" t="str">
        <f t="shared" si="1"/>
        <v>#VALUE!</v>
      </c>
      <c r="B28" s="7" t="str">
        <f>IFERROR(__xludf.DUMMYFUNCTION("INDEX(IFNA(REGEXEXTRACT(D28, ""([^ ]+)$"")))"),"")</f>
        <v/>
      </c>
      <c r="C28" s="7">
        <f>Pts_PA*G28+Pts_PC*H28+Pts_PY*I28+Pts_PTD*J28+Pts_PI*K28+Pts_P2*L28+Pts_RA*M28+Pts_RY*N28+Pts_RTD*O28+Pts_R2*P28+Pts_Res*Q28+Pts_ReY*R28+Pts_ReTD*S28+Pts_Re2*T28+Pts_FL*U28+Pts_FTD*V28</f>
        <v>0</v>
      </c>
      <c r="D28" s="7"/>
      <c r="E28" s="10"/>
      <c r="F28" s="9"/>
      <c r="G28" s="10"/>
      <c r="H28" s="7"/>
      <c r="I28" s="7"/>
      <c r="J28" s="7"/>
      <c r="K28" s="7"/>
      <c r="L28" s="11"/>
      <c r="M28" s="10"/>
      <c r="N28" s="7"/>
      <c r="O28" s="7"/>
      <c r="P28" s="11"/>
      <c r="Q28" s="10"/>
      <c r="R28" s="7"/>
      <c r="S28" s="7"/>
      <c r="T28" s="11"/>
      <c r="U28" s="10"/>
      <c r="V28" s="11"/>
    </row>
    <row r="29">
      <c r="A29" s="7" t="str">
        <f t="shared" si="1"/>
        <v>#VALUE!</v>
      </c>
      <c r="B29" s="7" t="str">
        <f>IFERROR(__xludf.DUMMYFUNCTION("INDEX(IFNA(REGEXEXTRACT(D29, ""([^ ]+)$"")))"),"")</f>
        <v/>
      </c>
      <c r="C29" s="7">
        <f>Pts_PA*G29+Pts_PC*H29+Pts_PY*I29+Pts_PTD*J29+Pts_PI*K29+Pts_P2*L29+Pts_RA*M29+Pts_RY*N29+Pts_RTD*O29+Pts_R2*P29+Pts_Res*Q29+Pts_ReY*R29+Pts_ReTD*S29+Pts_Re2*T29+Pts_FL*U29+Pts_FTD*V29</f>
        <v>0</v>
      </c>
      <c r="D29" s="7"/>
      <c r="E29" s="10"/>
      <c r="F29" s="9"/>
      <c r="G29" s="10"/>
      <c r="H29" s="7"/>
      <c r="I29" s="7"/>
      <c r="J29" s="7"/>
      <c r="K29" s="7"/>
      <c r="L29" s="11"/>
      <c r="M29" s="10"/>
      <c r="N29" s="7"/>
      <c r="O29" s="7"/>
      <c r="P29" s="11"/>
      <c r="Q29" s="10"/>
      <c r="R29" s="7"/>
      <c r="S29" s="7"/>
      <c r="T29" s="11"/>
      <c r="U29" s="10"/>
      <c r="V29" s="11"/>
    </row>
    <row r="30">
      <c r="A30" s="7" t="str">
        <f t="shared" si="1"/>
        <v>#VALUE!</v>
      </c>
      <c r="B30" s="7" t="str">
        <f>IFERROR(__xludf.DUMMYFUNCTION("INDEX(IFNA(REGEXEXTRACT(D30, ""([^ ]+)$"")))"),"")</f>
        <v/>
      </c>
      <c r="C30" s="7">
        <f>Pts_PA*G30+Pts_PC*H30+Pts_PY*I30+Pts_PTD*J30+Pts_PI*K30+Pts_P2*L30+Pts_RA*M30+Pts_RY*N30+Pts_RTD*O30+Pts_R2*P30+Pts_Res*Q30+Pts_ReY*R30+Pts_ReTD*S30+Pts_Re2*T30+Pts_FL*U30+Pts_FTD*V30</f>
        <v>0</v>
      </c>
      <c r="D30" s="7"/>
      <c r="E30" s="10"/>
      <c r="F30" s="9"/>
      <c r="G30" s="10"/>
      <c r="H30" s="7"/>
      <c r="I30" s="7"/>
      <c r="J30" s="7"/>
      <c r="K30" s="7"/>
      <c r="L30" s="11"/>
      <c r="M30" s="10"/>
      <c r="N30" s="7"/>
      <c r="O30" s="7"/>
      <c r="P30" s="11"/>
      <c r="Q30" s="10"/>
      <c r="R30" s="7"/>
      <c r="S30" s="7"/>
      <c r="T30" s="11"/>
      <c r="U30" s="10"/>
      <c r="V30" s="11"/>
    </row>
    <row r="31">
      <c r="A31" s="7" t="str">
        <f t="shared" si="1"/>
        <v>#VALUE!</v>
      </c>
      <c r="B31" s="7" t="str">
        <f>IFERROR(__xludf.DUMMYFUNCTION("INDEX(IFNA(REGEXEXTRACT(D31, ""([^ ]+)$"")))"),"")</f>
        <v/>
      </c>
      <c r="C31" s="7">
        <f>Pts_PA*G31+Pts_PC*H31+Pts_PY*I31+Pts_PTD*J31+Pts_PI*K31+Pts_P2*L31+Pts_RA*M31+Pts_RY*N31+Pts_RTD*O31+Pts_R2*P31+Pts_Res*Q31+Pts_ReY*R31+Pts_ReTD*S31+Pts_Re2*T31+Pts_FL*U31+Pts_FTD*V31</f>
        <v>0</v>
      </c>
      <c r="D31" s="7"/>
      <c r="E31" s="10"/>
      <c r="F31" s="9"/>
      <c r="G31" s="10"/>
      <c r="H31" s="7"/>
      <c r="I31" s="7"/>
      <c r="J31" s="7"/>
      <c r="K31" s="7"/>
      <c r="L31" s="11"/>
      <c r="M31" s="10"/>
      <c r="N31" s="7"/>
      <c r="O31" s="7"/>
      <c r="P31" s="11"/>
      <c r="Q31" s="10"/>
      <c r="R31" s="7"/>
      <c r="S31" s="7"/>
      <c r="T31" s="11"/>
      <c r="U31" s="10"/>
      <c r="V31" s="11"/>
    </row>
    <row r="32">
      <c r="A32" s="7" t="str">
        <f t="shared" si="1"/>
        <v>#VALUE!</v>
      </c>
      <c r="B32" s="7" t="str">
        <f>IFERROR(__xludf.DUMMYFUNCTION("INDEX(IFNA(REGEXEXTRACT(D32, ""([^ ]+)$"")))"),"")</f>
        <v/>
      </c>
      <c r="C32" s="7">
        <f>Pts_PA*G32+Pts_PC*H32+Pts_PY*I32+Pts_PTD*J32+Pts_PI*K32+Pts_P2*L32+Pts_RA*M32+Pts_RY*N32+Pts_RTD*O32+Pts_R2*P32+Pts_Res*Q32+Pts_ReY*R32+Pts_ReTD*S32+Pts_Re2*T32+Pts_FL*U32+Pts_FTD*V32</f>
        <v>0</v>
      </c>
      <c r="D32" s="7"/>
      <c r="E32" s="10"/>
      <c r="F32" s="9"/>
      <c r="G32" s="10"/>
      <c r="H32" s="7"/>
      <c r="I32" s="7"/>
      <c r="J32" s="7"/>
      <c r="K32" s="7"/>
      <c r="L32" s="11"/>
      <c r="M32" s="10"/>
      <c r="N32" s="7"/>
      <c r="O32" s="7"/>
      <c r="P32" s="11"/>
      <c r="Q32" s="10"/>
      <c r="R32" s="7"/>
      <c r="S32" s="7"/>
      <c r="T32" s="11"/>
      <c r="U32" s="10"/>
      <c r="V32" s="11"/>
    </row>
    <row r="33">
      <c r="A33" s="7" t="str">
        <f t="shared" si="1"/>
        <v>#VALUE!</v>
      </c>
      <c r="B33" s="7" t="str">
        <f>IFERROR(__xludf.DUMMYFUNCTION("INDEX(IFNA(REGEXEXTRACT(D33, ""([^ ]+)$"")))"),"")</f>
        <v/>
      </c>
      <c r="C33" s="7">
        <f>Pts_PA*G33+Pts_PC*H33+Pts_PY*I33+Pts_PTD*J33+Pts_PI*K33+Pts_P2*L33+Pts_RA*M33+Pts_RY*N33+Pts_RTD*O33+Pts_R2*P33+Pts_Res*Q33+Pts_ReY*R33+Pts_ReTD*S33+Pts_Re2*T33+Pts_FL*U33+Pts_FTD*V33</f>
        <v>0</v>
      </c>
      <c r="D33" s="7"/>
      <c r="E33" s="10"/>
      <c r="F33" s="9"/>
      <c r="G33" s="10"/>
      <c r="H33" s="7"/>
      <c r="I33" s="7"/>
      <c r="J33" s="7"/>
      <c r="K33" s="7"/>
      <c r="L33" s="11"/>
      <c r="M33" s="10"/>
      <c r="N33" s="7"/>
      <c r="O33" s="7"/>
      <c r="P33" s="11"/>
      <c r="Q33" s="10"/>
      <c r="R33" s="7"/>
      <c r="S33" s="7"/>
      <c r="T33" s="11"/>
      <c r="U33" s="10"/>
      <c r="V33" s="11"/>
    </row>
    <row r="34">
      <c r="A34" s="7" t="str">
        <f t="shared" si="1"/>
        <v>#VALUE!</v>
      </c>
      <c r="B34" s="7" t="str">
        <f>IFERROR(__xludf.DUMMYFUNCTION("INDEX(IFNA(REGEXEXTRACT(D34, ""([^ ]+)$"")))"),"")</f>
        <v/>
      </c>
      <c r="C34" s="7">
        <f>Pts_PA*G34+Pts_PC*H34+Pts_PY*I34+Pts_PTD*J34+Pts_PI*K34+Pts_P2*L34+Pts_RA*M34+Pts_RY*N34+Pts_RTD*O34+Pts_R2*P34+Pts_Res*Q34+Pts_ReY*R34+Pts_ReTD*S34+Pts_Re2*T34+Pts_FL*U34+Pts_FTD*V34</f>
        <v>0</v>
      </c>
      <c r="D34" s="7"/>
      <c r="E34" s="10"/>
      <c r="F34" s="9"/>
      <c r="G34" s="10"/>
      <c r="H34" s="7"/>
      <c r="I34" s="7"/>
      <c r="J34" s="7"/>
      <c r="K34" s="7"/>
      <c r="L34" s="11"/>
      <c r="M34" s="10"/>
      <c r="N34" s="7"/>
      <c r="O34" s="7"/>
      <c r="P34" s="11"/>
      <c r="Q34" s="10"/>
      <c r="R34" s="7"/>
      <c r="S34" s="7"/>
      <c r="T34" s="11"/>
      <c r="U34" s="10"/>
      <c r="V34" s="11"/>
    </row>
    <row r="35">
      <c r="A35" s="7" t="str">
        <f t="shared" si="1"/>
        <v>#VALUE!</v>
      </c>
      <c r="B35" s="7" t="str">
        <f>IFERROR(__xludf.DUMMYFUNCTION("INDEX(IFNA(REGEXEXTRACT(D35, ""([^ ]+)$"")))"),"")</f>
        <v/>
      </c>
      <c r="C35" s="7">
        <f>Pts_PA*G35+Pts_PC*H35+Pts_PY*I35+Pts_PTD*J35+Pts_PI*K35+Pts_P2*L35+Pts_RA*M35+Pts_RY*N35+Pts_RTD*O35+Pts_R2*P35+Pts_Res*Q35+Pts_ReY*R35+Pts_ReTD*S35+Pts_Re2*T35+Pts_FL*U35+Pts_FTD*V35</f>
        <v>0</v>
      </c>
      <c r="D35" s="7"/>
      <c r="E35" s="10"/>
      <c r="F35" s="9"/>
      <c r="G35" s="10"/>
      <c r="H35" s="7"/>
      <c r="I35" s="7"/>
      <c r="J35" s="7"/>
      <c r="K35" s="7"/>
      <c r="L35" s="11"/>
      <c r="M35" s="10"/>
      <c r="N35" s="7"/>
      <c r="O35" s="7"/>
      <c r="P35" s="11"/>
      <c r="Q35" s="10"/>
      <c r="R35" s="7"/>
      <c r="S35" s="7"/>
      <c r="T35" s="11"/>
      <c r="U35" s="10"/>
      <c r="V35" s="11"/>
    </row>
    <row r="36">
      <c r="A36" s="7" t="str">
        <f t="shared" si="1"/>
        <v>#VALUE!</v>
      </c>
      <c r="B36" s="7" t="str">
        <f>IFERROR(__xludf.DUMMYFUNCTION("INDEX(IFNA(REGEXEXTRACT(D36, ""([^ ]+)$"")))"),"")</f>
        <v/>
      </c>
      <c r="C36" s="7">
        <f>Pts_PA*G36+Pts_PC*H36+Pts_PY*I36+Pts_PTD*J36+Pts_PI*K36+Pts_P2*L36+Pts_RA*M36+Pts_RY*N36+Pts_RTD*O36+Pts_R2*P36+Pts_Res*Q36+Pts_ReY*R36+Pts_ReTD*S36+Pts_Re2*T36+Pts_FL*U36+Pts_FTD*V36</f>
        <v>0</v>
      </c>
      <c r="D36" s="7"/>
      <c r="E36" s="10"/>
      <c r="F36" s="9"/>
      <c r="G36" s="10"/>
      <c r="H36" s="7"/>
      <c r="I36" s="7"/>
      <c r="J36" s="7"/>
      <c r="K36" s="7"/>
      <c r="L36" s="11"/>
      <c r="M36" s="10"/>
      <c r="N36" s="7"/>
      <c r="O36" s="7"/>
      <c r="P36" s="11"/>
      <c r="Q36" s="10"/>
      <c r="R36" s="7"/>
      <c r="S36" s="7"/>
      <c r="T36" s="11"/>
      <c r="U36" s="10"/>
      <c r="V36" s="11"/>
    </row>
    <row r="37">
      <c r="A37" s="7" t="str">
        <f t="shared" si="1"/>
        <v>#VALUE!</v>
      </c>
      <c r="B37" s="7" t="str">
        <f>IFERROR(__xludf.DUMMYFUNCTION("INDEX(IFNA(REGEXEXTRACT(D37, ""([^ ]+)$"")))"),"")</f>
        <v/>
      </c>
      <c r="C37" s="7">
        <f>Pts_PA*G37+Pts_PC*H37+Pts_PY*I37+Pts_PTD*J37+Pts_PI*K37+Pts_P2*L37+Pts_RA*M37+Pts_RY*N37+Pts_RTD*O37+Pts_R2*P37+Pts_Res*Q37+Pts_ReY*R37+Pts_ReTD*S37+Pts_Re2*T37+Pts_FL*U37+Pts_FTD*V37</f>
        <v>0</v>
      </c>
      <c r="D37" s="7"/>
      <c r="E37" s="10"/>
      <c r="F37" s="9"/>
      <c r="G37" s="10"/>
      <c r="H37" s="7"/>
      <c r="I37" s="7"/>
      <c r="J37" s="7"/>
      <c r="K37" s="7"/>
      <c r="L37" s="11"/>
      <c r="M37" s="10"/>
      <c r="N37" s="7"/>
      <c r="O37" s="7"/>
      <c r="P37" s="11"/>
      <c r="Q37" s="10"/>
      <c r="R37" s="7"/>
      <c r="S37" s="7"/>
      <c r="T37" s="11"/>
      <c r="U37" s="10"/>
      <c r="V37" s="11"/>
    </row>
    <row r="38">
      <c r="A38" s="7" t="str">
        <f t="shared" si="1"/>
        <v>#VALUE!</v>
      </c>
      <c r="B38" s="7" t="str">
        <f>IFERROR(__xludf.DUMMYFUNCTION("INDEX(IFNA(REGEXEXTRACT(D38, ""([^ ]+)$"")))"),"")</f>
        <v/>
      </c>
      <c r="C38" s="7">
        <f>Pts_PA*G38+Pts_PC*H38+Pts_PY*I38+Pts_PTD*J38+Pts_PI*K38+Pts_P2*L38+Pts_RA*M38+Pts_RY*N38+Pts_RTD*O38+Pts_R2*P38+Pts_Res*Q38+Pts_ReY*R38+Pts_ReTD*S38+Pts_Re2*T38+Pts_FL*U38+Pts_FTD*V38</f>
        <v>0</v>
      </c>
      <c r="D38" s="7"/>
      <c r="E38" s="10"/>
      <c r="F38" s="9"/>
      <c r="G38" s="10"/>
      <c r="H38" s="7"/>
      <c r="I38" s="7"/>
      <c r="J38" s="7"/>
      <c r="K38" s="7"/>
      <c r="L38" s="11"/>
      <c r="M38" s="10"/>
      <c r="N38" s="7"/>
      <c r="O38" s="7"/>
      <c r="P38" s="11"/>
      <c r="Q38" s="10"/>
      <c r="R38" s="7"/>
      <c r="S38" s="7"/>
      <c r="T38" s="11"/>
      <c r="U38" s="10"/>
      <c r="V38" s="11"/>
    </row>
    <row r="39">
      <c r="A39" s="7" t="str">
        <f t="shared" si="1"/>
        <v>#VALUE!</v>
      </c>
      <c r="B39" s="7" t="str">
        <f>IFERROR(__xludf.DUMMYFUNCTION("INDEX(IFNA(REGEXEXTRACT(D39, ""([^ ]+)$"")))"),"")</f>
        <v/>
      </c>
      <c r="C39" s="7">
        <f>Pts_PA*G39+Pts_PC*H39+Pts_PY*I39+Pts_PTD*J39+Pts_PI*K39+Pts_P2*L39+Pts_RA*M39+Pts_RY*N39+Pts_RTD*O39+Pts_R2*P39+Pts_Res*Q39+Pts_ReY*R39+Pts_ReTD*S39+Pts_Re2*T39+Pts_FL*U39+Pts_FTD*V39</f>
        <v>0</v>
      </c>
      <c r="D39" s="7"/>
      <c r="E39" s="10"/>
      <c r="F39" s="9"/>
      <c r="G39" s="10"/>
      <c r="H39" s="7"/>
      <c r="I39" s="7"/>
      <c r="J39" s="7"/>
      <c r="K39" s="7"/>
      <c r="L39" s="11"/>
      <c r="M39" s="10"/>
      <c r="N39" s="7"/>
      <c r="O39" s="7"/>
      <c r="P39" s="11"/>
      <c r="Q39" s="10"/>
      <c r="R39" s="7"/>
      <c r="S39" s="7"/>
      <c r="T39" s="11"/>
      <c r="U39" s="10"/>
      <c r="V39" s="11"/>
    </row>
    <row r="40">
      <c r="A40" s="7" t="str">
        <f t="shared" si="1"/>
        <v>#VALUE!</v>
      </c>
      <c r="B40" s="7" t="str">
        <f>IFERROR(__xludf.DUMMYFUNCTION("INDEX(IFNA(REGEXEXTRACT(D40, ""([^ ]+)$"")))"),"")</f>
        <v/>
      </c>
      <c r="C40" s="7">
        <f>Pts_PA*G40+Pts_PC*H40+Pts_PY*I40+Pts_PTD*J40+Pts_PI*K40+Pts_P2*L40+Pts_RA*M40+Pts_RY*N40+Pts_RTD*O40+Pts_R2*P40+Pts_Res*Q40+Pts_ReY*R40+Pts_ReTD*S40+Pts_Re2*T40+Pts_FL*U40+Pts_FTD*V40</f>
        <v>0</v>
      </c>
      <c r="D40" s="7"/>
      <c r="E40" s="10"/>
      <c r="F40" s="9"/>
      <c r="G40" s="10"/>
      <c r="H40" s="7"/>
      <c r="I40" s="7"/>
      <c r="J40" s="7"/>
      <c r="K40" s="7"/>
      <c r="L40" s="11"/>
      <c r="M40" s="10"/>
      <c r="N40" s="7"/>
      <c r="O40" s="7"/>
      <c r="P40" s="11"/>
      <c r="Q40" s="10"/>
      <c r="R40" s="7"/>
      <c r="S40" s="7"/>
      <c r="T40" s="11"/>
      <c r="U40" s="10"/>
      <c r="V40" s="11"/>
    </row>
    <row r="41">
      <c r="A41" s="7" t="str">
        <f t="shared" si="1"/>
        <v>#VALUE!</v>
      </c>
      <c r="B41" s="7" t="str">
        <f>IFERROR(__xludf.DUMMYFUNCTION("INDEX(IFNA(REGEXEXTRACT(D41, ""([^ ]+)$"")))"),"")</f>
        <v/>
      </c>
      <c r="C41" s="7">
        <f>Pts_PA*G41+Pts_PC*H41+Pts_PY*I41+Pts_PTD*J41+Pts_PI*K41+Pts_P2*L41+Pts_RA*M41+Pts_RY*N41+Pts_RTD*O41+Pts_R2*P41+Pts_Res*Q41+Pts_ReY*R41+Pts_ReTD*S41+Pts_Re2*T41+Pts_FL*U41+Pts_FTD*V41</f>
        <v>0</v>
      </c>
      <c r="D41" s="7"/>
      <c r="E41" s="10"/>
      <c r="F41" s="9"/>
      <c r="G41" s="10"/>
      <c r="H41" s="7"/>
      <c r="I41" s="7"/>
      <c r="J41" s="7"/>
      <c r="K41" s="7"/>
      <c r="L41" s="11"/>
      <c r="M41" s="10"/>
      <c r="N41" s="7"/>
      <c r="O41" s="7"/>
      <c r="P41" s="11"/>
      <c r="Q41" s="10"/>
      <c r="R41" s="7"/>
      <c r="S41" s="7"/>
      <c r="T41" s="11"/>
      <c r="U41" s="10"/>
      <c r="V41" s="11"/>
    </row>
    <row r="42">
      <c r="A42" s="7" t="str">
        <f t="shared" si="1"/>
        <v>#VALUE!</v>
      </c>
      <c r="B42" s="7" t="str">
        <f>IFERROR(__xludf.DUMMYFUNCTION("INDEX(IFNA(REGEXEXTRACT(D42, ""([^ ]+)$"")))"),"")</f>
        <v/>
      </c>
      <c r="C42" s="7">
        <f>Pts_PA*G42+Pts_PC*H42+Pts_PY*I42+Pts_PTD*J42+Pts_PI*K42+Pts_P2*L42+Pts_RA*M42+Pts_RY*N42+Pts_RTD*O42+Pts_R2*P42+Pts_Res*Q42+Pts_ReY*R42+Pts_ReTD*S42+Pts_Re2*T42+Pts_FL*U42+Pts_FTD*V42</f>
        <v>0</v>
      </c>
      <c r="D42" s="7"/>
      <c r="E42" s="10"/>
      <c r="F42" s="9"/>
      <c r="G42" s="10"/>
      <c r="H42" s="7"/>
      <c r="I42" s="7"/>
      <c r="J42" s="7"/>
      <c r="K42" s="7"/>
      <c r="L42" s="11"/>
      <c r="M42" s="10"/>
      <c r="N42" s="7"/>
      <c r="O42" s="7"/>
      <c r="P42" s="11"/>
      <c r="Q42" s="10"/>
      <c r="R42" s="7"/>
      <c r="S42" s="7"/>
      <c r="T42" s="11"/>
      <c r="U42" s="10"/>
      <c r="V42" s="11"/>
    </row>
    <row r="43">
      <c r="A43" s="7" t="str">
        <f t="shared" si="1"/>
        <v>#VALUE!</v>
      </c>
      <c r="B43" s="7" t="str">
        <f>IFERROR(__xludf.DUMMYFUNCTION("INDEX(IFNA(REGEXEXTRACT(D43, ""([^ ]+)$"")))"),"")</f>
        <v/>
      </c>
      <c r="C43" s="7">
        <f>Pts_PA*G43+Pts_PC*H43+Pts_PY*I43+Pts_PTD*J43+Pts_PI*K43+Pts_P2*L43+Pts_RA*M43+Pts_RY*N43+Pts_RTD*O43+Pts_R2*P43+Pts_Res*Q43+Pts_ReY*R43+Pts_ReTD*S43+Pts_Re2*T43+Pts_FL*U43+Pts_FTD*V43</f>
        <v>0</v>
      </c>
      <c r="D43" s="7"/>
      <c r="E43" s="10"/>
      <c r="F43" s="9"/>
      <c r="G43" s="10"/>
      <c r="H43" s="7"/>
      <c r="I43" s="7"/>
      <c r="J43" s="7"/>
      <c r="K43" s="7"/>
      <c r="L43" s="11"/>
      <c r="M43" s="10"/>
      <c r="N43" s="7"/>
      <c r="O43" s="7"/>
      <c r="P43" s="11"/>
      <c r="Q43" s="10"/>
      <c r="R43" s="7"/>
      <c r="S43" s="7"/>
      <c r="T43" s="11"/>
      <c r="U43" s="10"/>
      <c r="V43" s="11"/>
    </row>
    <row r="44">
      <c r="A44" s="7" t="str">
        <f t="shared" si="1"/>
        <v>#VALUE!</v>
      </c>
      <c r="B44" s="7" t="str">
        <f>IFERROR(__xludf.DUMMYFUNCTION("INDEX(IFNA(REGEXEXTRACT(D44, ""([^ ]+)$"")))"),"")</f>
        <v/>
      </c>
      <c r="C44" s="7">
        <f>Pts_PA*G44+Pts_PC*H44+Pts_PY*I44+Pts_PTD*J44+Pts_PI*K44+Pts_P2*L44+Pts_RA*M44+Pts_RY*N44+Pts_RTD*O44+Pts_R2*P44+Pts_Res*Q44+Pts_ReY*R44+Pts_ReTD*S44+Pts_Re2*T44+Pts_FL*U44+Pts_FTD*V44</f>
        <v>0</v>
      </c>
      <c r="D44" s="7"/>
      <c r="E44" s="10"/>
      <c r="F44" s="9"/>
      <c r="G44" s="10"/>
      <c r="H44" s="7"/>
      <c r="I44" s="7"/>
      <c r="J44" s="7"/>
      <c r="K44" s="7"/>
      <c r="L44" s="11"/>
      <c r="M44" s="10"/>
      <c r="N44" s="7"/>
      <c r="O44" s="7"/>
      <c r="P44" s="11"/>
      <c r="Q44" s="10"/>
      <c r="R44" s="7"/>
      <c r="S44" s="7"/>
      <c r="T44" s="11"/>
      <c r="U44" s="10"/>
      <c r="V44" s="11"/>
    </row>
    <row r="45">
      <c r="A45" s="7" t="str">
        <f t="shared" si="1"/>
        <v>#VALUE!</v>
      </c>
      <c r="B45" s="7" t="str">
        <f>IFERROR(__xludf.DUMMYFUNCTION("INDEX(IFNA(REGEXEXTRACT(D45, ""([^ ]+)$"")))"),"")</f>
        <v/>
      </c>
      <c r="C45" s="7">
        <f>Pts_PA*G45+Pts_PC*H45+Pts_PY*I45+Pts_PTD*J45+Pts_PI*K45+Pts_P2*L45+Pts_RA*M45+Pts_RY*N45+Pts_RTD*O45+Pts_R2*P45+Pts_Res*Q45+Pts_ReY*R45+Pts_ReTD*S45+Pts_Re2*T45+Pts_FL*U45+Pts_FTD*V45</f>
        <v>0</v>
      </c>
      <c r="D45" s="7"/>
      <c r="E45" s="10"/>
      <c r="F45" s="9"/>
      <c r="G45" s="10"/>
      <c r="H45" s="7"/>
      <c r="I45" s="7"/>
      <c r="J45" s="7"/>
      <c r="K45" s="7"/>
      <c r="L45" s="11"/>
      <c r="M45" s="10"/>
      <c r="N45" s="7"/>
      <c r="O45" s="7"/>
      <c r="P45" s="11"/>
      <c r="Q45" s="10"/>
      <c r="R45" s="7"/>
      <c r="S45" s="7"/>
      <c r="T45" s="11"/>
      <c r="U45" s="10"/>
      <c r="V45" s="11"/>
    </row>
    <row r="46">
      <c r="A46" s="7" t="str">
        <f t="shared" si="1"/>
        <v>#VALUE!</v>
      </c>
      <c r="B46" s="7" t="str">
        <f>IFERROR(__xludf.DUMMYFUNCTION("INDEX(IFNA(REGEXEXTRACT(D46, ""([^ ]+)$"")))"),"")</f>
        <v/>
      </c>
      <c r="C46" s="7">
        <f>Pts_PA*G46+Pts_PC*H46+Pts_PY*I46+Pts_PTD*J46+Pts_PI*K46+Pts_P2*L46+Pts_RA*M46+Pts_RY*N46+Pts_RTD*O46+Pts_R2*P46+Pts_Res*Q46+Pts_ReY*R46+Pts_ReTD*S46+Pts_Re2*T46+Pts_FL*U46+Pts_FTD*V46</f>
        <v>0</v>
      </c>
      <c r="D46" s="7"/>
      <c r="E46" s="10"/>
      <c r="F46" s="9"/>
      <c r="G46" s="10"/>
      <c r="H46" s="7"/>
      <c r="I46" s="7"/>
      <c r="J46" s="7"/>
      <c r="K46" s="7"/>
      <c r="L46" s="11"/>
      <c r="M46" s="10"/>
      <c r="N46" s="7"/>
      <c r="O46" s="7"/>
      <c r="P46" s="11"/>
      <c r="Q46" s="10"/>
      <c r="R46" s="7"/>
      <c r="S46" s="7"/>
      <c r="T46" s="11"/>
      <c r="U46" s="10"/>
      <c r="V46" s="11"/>
    </row>
    <row r="47">
      <c r="A47" s="7" t="str">
        <f t="shared" si="1"/>
        <v>#VALUE!</v>
      </c>
      <c r="B47" s="7" t="str">
        <f>IFERROR(__xludf.DUMMYFUNCTION("INDEX(IFNA(REGEXEXTRACT(D47, ""([^ ]+)$"")))"),"")</f>
        <v/>
      </c>
      <c r="C47" s="7">
        <f>Pts_PA*G47+Pts_PC*H47+Pts_PY*I47+Pts_PTD*J47+Pts_PI*K47+Pts_P2*L47+Pts_RA*M47+Pts_RY*N47+Pts_RTD*O47+Pts_R2*P47+Pts_Res*Q47+Pts_ReY*R47+Pts_ReTD*S47+Pts_Re2*T47+Pts_FL*U47+Pts_FTD*V47</f>
        <v>0</v>
      </c>
      <c r="D47" s="7"/>
      <c r="E47" s="10"/>
      <c r="F47" s="9"/>
      <c r="G47" s="10"/>
      <c r="H47" s="7"/>
      <c r="I47" s="7"/>
      <c r="J47" s="7"/>
      <c r="K47" s="7"/>
      <c r="L47" s="11"/>
      <c r="M47" s="10"/>
      <c r="N47" s="7"/>
      <c r="O47" s="7"/>
      <c r="P47" s="11"/>
      <c r="Q47" s="10"/>
      <c r="R47" s="7"/>
      <c r="S47" s="7"/>
      <c r="T47" s="11"/>
      <c r="U47" s="10"/>
      <c r="V47" s="11"/>
    </row>
    <row r="48">
      <c r="A48" s="7" t="str">
        <f t="shared" si="1"/>
        <v>#VALUE!</v>
      </c>
      <c r="B48" s="7" t="str">
        <f>IFERROR(__xludf.DUMMYFUNCTION("INDEX(IFNA(REGEXEXTRACT(D48, ""([^ ]+)$"")))"),"")</f>
        <v/>
      </c>
      <c r="C48" s="7">
        <f>Pts_PA*G48+Pts_PC*H48+Pts_PY*I48+Pts_PTD*J48+Pts_PI*K48+Pts_P2*L48+Pts_RA*M48+Pts_RY*N48+Pts_RTD*O48+Pts_R2*P48+Pts_Res*Q48+Pts_ReY*R48+Pts_ReTD*S48+Pts_Re2*T48+Pts_FL*U48+Pts_FTD*V48</f>
        <v>0</v>
      </c>
      <c r="D48" s="7"/>
      <c r="E48" s="10"/>
      <c r="F48" s="9"/>
      <c r="G48" s="10"/>
      <c r="H48" s="7"/>
      <c r="I48" s="7"/>
      <c r="J48" s="7"/>
      <c r="K48" s="7"/>
      <c r="L48" s="11"/>
      <c r="M48" s="10"/>
      <c r="N48" s="7"/>
      <c r="O48" s="7"/>
      <c r="P48" s="11"/>
      <c r="Q48" s="10"/>
      <c r="R48" s="7"/>
      <c r="S48" s="7"/>
      <c r="T48" s="11"/>
      <c r="U48" s="10"/>
      <c r="V48" s="11"/>
    </row>
    <row r="49">
      <c r="A49" s="7" t="str">
        <f t="shared" si="1"/>
        <v>#VALUE!</v>
      </c>
      <c r="B49" s="7" t="str">
        <f>IFERROR(__xludf.DUMMYFUNCTION("INDEX(IFNA(REGEXEXTRACT(D49, ""([^ ]+)$"")))"),"")</f>
        <v/>
      </c>
      <c r="C49" s="7">
        <f>Pts_PA*G49+Pts_PC*H49+Pts_PY*I49+Pts_PTD*J49+Pts_PI*K49+Pts_P2*L49+Pts_RA*M49+Pts_RY*N49+Pts_RTD*O49+Pts_R2*P49+Pts_Res*Q49+Pts_ReY*R49+Pts_ReTD*S49+Pts_Re2*T49+Pts_FL*U49+Pts_FTD*V49</f>
        <v>0</v>
      </c>
      <c r="D49" s="7"/>
      <c r="E49" s="10"/>
      <c r="F49" s="9"/>
      <c r="G49" s="10"/>
      <c r="H49" s="7"/>
      <c r="I49" s="7"/>
      <c r="J49" s="7"/>
      <c r="K49" s="7"/>
      <c r="L49" s="11"/>
      <c r="M49" s="10"/>
      <c r="N49" s="7"/>
      <c r="O49" s="7"/>
      <c r="P49" s="11"/>
      <c r="Q49" s="10"/>
      <c r="R49" s="7"/>
      <c r="S49" s="7"/>
      <c r="T49" s="11"/>
      <c r="U49" s="10"/>
      <c r="V49" s="11"/>
    </row>
    <row r="50">
      <c r="A50" s="7" t="str">
        <f t="shared" si="1"/>
        <v>#VALUE!</v>
      </c>
      <c r="B50" s="7" t="str">
        <f>IFERROR(__xludf.DUMMYFUNCTION("INDEX(IFNA(REGEXEXTRACT(D50, ""([^ ]+)$"")))"),"")</f>
        <v/>
      </c>
      <c r="C50" s="7">
        <f>Pts_PA*G50+Pts_PC*H50+Pts_PY*I50+Pts_PTD*J50+Pts_PI*K50+Pts_P2*L50+Pts_RA*M50+Pts_RY*N50+Pts_RTD*O50+Pts_R2*P50+Pts_Res*Q50+Pts_ReY*R50+Pts_ReTD*S50+Pts_Re2*T50+Pts_FL*U50+Pts_FTD*V50</f>
        <v>0</v>
      </c>
      <c r="D50" s="7"/>
      <c r="E50" s="10"/>
      <c r="F50" s="9"/>
      <c r="G50" s="10"/>
      <c r="H50" s="7"/>
      <c r="I50" s="7"/>
      <c r="J50" s="7"/>
      <c r="K50" s="7"/>
      <c r="L50" s="11"/>
      <c r="M50" s="10"/>
      <c r="N50" s="7"/>
      <c r="O50" s="7"/>
      <c r="P50" s="11"/>
      <c r="Q50" s="10"/>
      <c r="R50" s="7"/>
      <c r="S50" s="7"/>
      <c r="T50" s="11"/>
      <c r="U50" s="10"/>
      <c r="V50" s="11"/>
    </row>
    <row r="51">
      <c r="A51" s="7" t="str">
        <f t="shared" si="1"/>
        <v>#VALUE!</v>
      </c>
      <c r="B51" s="7" t="str">
        <f>IFERROR(__xludf.DUMMYFUNCTION("INDEX(IFNA(REGEXEXTRACT(D51, ""([^ ]+)$"")))"),"")</f>
        <v/>
      </c>
      <c r="C51" s="7">
        <f>Pts_PA*G51+Pts_PC*H51+Pts_PY*I51+Pts_PTD*J51+Pts_PI*K51+Pts_P2*L51+Pts_RA*M51+Pts_RY*N51+Pts_RTD*O51+Pts_R2*P51+Pts_Res*Q51+Pts_ReY*R51+Pts_ReTD*S51+Pts_Re2*T51+Pts_FL*U51+Pts_FTD*V51</f>
        <v>0</v>
      </c>
      <c r="D51" s="7"/>
      <c r="E51" s="10"/>
      <c r="F51" s="9"/>
      <c r="G51" s="10"/>
      <c r="H51" s="7"/>
      <c r="I51" s="7"/>
      <c r="J51" s="7"/>
      <c r="K51" s="7"/>
      <c r="L51" s="11"/>
      <c r="M51" s="10"/>
      <c r="N51" s="7"/>
      <c r="O51" s="7"/>
      <c r="P51" s="11"/>
      <c r="Q51" s="10"/>
      <c r="R51" s="7"/>
      <c r="S51" s="7"/>
      <c r="T51" s="11"/>
      <c r="U51" s="10"/>
      <c r="V51" s="11"/>
    </row>
    <row r="52">
      <c r="A52" s="7" t="str">
        <f t="shared" si="1"/>
        <v>#VALUE!</v>
      </c>
      <c r="B52" s="7" t="str">
        <f>IFERROR(__xludf.DUMMYFUNCTION("INDEX(IFNA(REGEXEXTRACT(D52, ""([^ ]+)$"")))"),"")</f>
        <v/>
      </c>
      <c r="C52" s="7">
        <f>Pts_PA*G52+Pts_PC*H52+Pts_PY*I52+Pts_PTD*J52+Pts_PI*K52+Pts_P2*L52+Pts_RA*M52+Pts_RY*N52+Pts_RTD*O52+Pts_R2*P52+Pts_Res*Q52+Pts_ReY*R52+Pts_ReTD*S52+Pts_Re2*T52+Pts_FL*U52+Pts_FTD*V52</f>
        <v>0</v>
      </c>
      <c r="D52" s="7"/>
      <c r="E52" s="10"/>
      <c r="F52" s="9"/>
      <c r="G52" s="10"/>
      <c r="H52" s="7"/>
      <c r="I52" s="7"/>
      <c r="J52" s="7"/>
      <c r="K52" s="7"/>
      <c r="L52" s="11"/>
      <c r="M52" s="10"/>
      <c r="N52" s="7"/>
      <c r="O52" s="7"/>
      <c r="P52" s="11"/>
      <c r="Q52" s="10"/>
      <c r="R52" s="7"/>
      <c r="S52" s="7"/>
      <c r="T52" s="11"/>
      <c r="U52" s="10"/>
      <c r="V52" s="11"/>
    </row>
    <row r="53">
      <c r="A53" s="7" t="str">
        <f t="shared" si="1"/>
        <v>#VALUE!</v>
      </c>
      <c r="B53" s="7" t="str">
        <f>IFERROR(__xludf.DUMMYFUNCTION("INDEX(IFNA(REGEXEXTRACT(D53, ""([^ ]+)$"")))"),"")</f>
        <v/>
      </c>
      <c r="C53" s="7">
        <f>Pts_PA*G53+Pts_PC*H53+Pts_PY*I53+Pts_PTD*J53+Pts_PI*K53+Pts_P2*L53+Pts_RA*M53+Pts_RY*N53+Pts_RTD*O53+Pts_R2*P53+Pts_Res*Q53+Pts_ReY*R53+Pts_ReTD*S53+Pts_Re2*T53+Pts_FL*U53+Pts_FTD*V53</f>
        <v>0</v>
      </c>
      <c r="D53" s="7"/>
      <c r="E53" s="10"/>
      <c r="F53" s="9"/>
      <c r="G53" s="10"/>
      <c r="H53" s="7"/>
      <c r="I53" s="7"/>
      <c r="J53" s="7"/>
      <c r="K53" s="7"/>
      <c r="L53" s="11"/>
      <c r="M53" s="10"/>
      <c r="N53" s="7"/>
      <c r="O53" s="7"/>
      <c r="P53" s="11"/>
      <c r="Q53" s="10"/>
      <c r="R53" s="7"/>
      <c r="S53" s="7"/>
      <c r="T53" s="11"/>
      <c r="U53" s="10"/>
      <c r="V53" s="11"/>
    </row>
    <row r="54">
      <c r="A54" s="7" t="str">
        <f t="shared" si="1"/>
        <v>#VALUE!</v>
      </c>
      <c r="B54" s="7" t="str">
        <f>IFERROR(__xludf.DUMMYFUNCTION("INDEX(IFNA(REGEXEXTRACT(D54, ""([^ ]+)$"")))"),"")</f>
        <v/>
      </c>
      <c r="C54" s="7">
        <f>Pts_PA*G54+Pts_PC*H54+Pts_PY*I54+Pts_PTD*J54+Pts_PI*K54+Pts_P2*L54+Pts_RA*M54+Pts_RY*N54+Pts_RTD*O54+Pts_R2*P54+Pts_Res*Q54+Pts_ReY*R54+Pts_ReTD*S54+Pts_Re2*T54+Pts_FL*U54+Pts_FTD*V54</f>
        <v>0</v>
      </c>
      <c r="D54" s="7"/>
      <c r="E54" s="10"/>
      <c r="F54" s="9"/>
      <c r="G54" s="10"/>
      <c r="H54" s="7"/>
      <c r="I54" s="7"/>
      <c r="J54" s="7"/>
      <c r="K54" s="7"/>
      <c r="L54" s="11"/>
      <c r="M54" s="10"/>
      <c r="N54" s="7"/>
      <c r="O54" s="7"/>
      <c r="P54" s="11"/>
      <c r="Q54" s="10"/>
      <c r="R54" s="7"/>
      <c r="S54" s="7"/>
      <c r="T54" s="11"/>
      <c r="U54" s="10"/>
      <c r="V54" s="11"/>
    </row>
    <row r="55">
      <c r="A55" s="7" t="str">
        <f t="shared" si="1"/>
        <v>#VALUE!</v>
      </c>
      <c r="B55" s="7" t="str">
        <f>IFERROR(__xludf.DUMMYFUNCTION("INDEX(IFNA(REGEXEXTRACT(D55, ""([^ ]+)$"")))"),"")</f>
        <v/>
      </c>
      <c r="C55" s="7">
        <f>Pts_PA*G55+Pts_PC*H55+Pts_PY*I55+Pts_PTD*J55+Pts_PI*K55+Pts_P2*L55+Pts_RA*M55+Pts_RY*N55+Pts_RTD*O55+Pts_R2*P55+Pts_Res*Q55+Pts_ReY*R55+Pts_ReTD*S55+Pts_Re2*T55+Pts_FL*U55+Pts_FTD*V55</f>
        <v>0</v>
      </c>
      <c r="D55" s="7"/>
      <c r="E55" s="10"/>
      <c r="F55" s="9"/>
      <c r="G55" s="10"/>
      <c r="H55" s="7"/>
      <c r="I55" s="7"/>
      <c r="J55" s="7"/>
      <c r="K55" s="7"/>
      <c r="L55" s="11"/>
      <c r="M55" s="10"/>
      <c r="N55" s="7"/>
      <c r="O55" s="7"/>
      <c r="P55" s="11"/>
      <c r="Q55" s="10"/>
      <c r="R55" s="7"/>
      <c r="S55" s="7"/>
      <c r="T55" s="11"/>
      <c r="U55" s="10"/>
      <c r="V55" s="11"/>
    </row>
    <row r="56">
      <c r="A56" s="7" t="str">
        <f t="shared" si="1"/>
        <v>#VALUE!</v>
      </c>
      <c r="B56" s="7" t="str">
        <f>IFERROR(__xludf.DUMMYFUNCTION("INDEX(IFNA(REGEXEXTRACT(D56, ""([^ ]+)$"")))"),"")</f>
        <v/>
      </c>
      <c r="C56" s="7">
        <f>Pts_PA*G56+Pts_PC*H56+Pts_PY*I56+Pts_PTD*J56+Pts_PI*K56+Pts_P2*L56+Pts_RA*M56+Pts_RY*N56+Pts_RTD*O56+Pts_R2*P56+Pts_Res*Q56+Pts_ReY*R56+Pts_ReTD*S56+Pts_Re2*T56+Pts_FL*U56+Pts_FTD*V56</f>
        <v>0</v>
      </c>
      <c r="D56" s="7"/>
      <c r="E56" s="10"/>
      <c r="F56" s="9"/>
      <c r="G56" s="10"/>
      <c r="H56" s="7"/>
      <c r="I56" s="7"/>
      <c r="J56" s="7"/>
      <c r="K56" s="7"/>
      <c r="L56" s="11"/>
      <c r="M56" s="10"/>
      <c r="N56" s="7"/>
      <c r="O56" s="7"/>
      <c r="P56" s="11"/>
      <c r="Q56" s="10"/>
      <c r="R56" s="7"/>
      <c r="S56" s="7"/>
      <c r="T56" s="11"/>
      <c r="U56" s="10"/>
      <c r="V56" s="11"/>
    </row>
    <row r="57">
      <c r="A57" s="7" t="str">
        <f t="shared" si="1"/>
        <v>#VALUE!</v>
      </c>
      <c r="B57" s="7" t="str">
        <f>IFERROR(__xludf.DUMMYFUNCTION("INDEX(IFNA(REGEXEXTRACT(D57, ""([^ ]+)$"")))"),"")</f>
        <v/>
      </c>
      <c r="C57" s="7">
        <f>Pts_PA*G57+Pts_PC*H57+Pts_PY*I57+Pts_PTD*J57+Pts_PI*K57+Pts_P2*L57+Pts_RA*M57+Pts_RY*N57+Pts_RTD*O57+Pts_R2*P57+Pts_Res*Q57+Pts_ReY*R57+Pts_ReTD*S57+Pts_Re2*T57+Pts_FL*U57+Pts_FTD*V57</f>
        <v>0</v>
      </c>
      <c r="D57" s="7"/>
      <c r="E57" s="10"/>
      <c r="F57" s="9"/>
      <c r="G57" s="10"/>
      <c r="H57" s="7"/>
      <c r="I57" s="7"/>
      <c r="J57" s="7"/>
      <c r="K57" s="7"/>
      <c r="L57" s="11"/>
      <c r="M57" s="10"/>
      <c r="N57" s="7"/>
      <c r="O57" s="7"/>
      <c r="P57" s="11"/>
      <c r="Q57" s="10"/>
      <c r="R57" s="7"/>
      <c r="S57" s="7"/>
      <c r="T57" s="11"/>
      <c r="U57" s="10"/>
      <c r="V57" s="11"/>
    </row>
    <row r="58">
      <c r="A58" s="7" t="str">
        <f t="shared" si="1"/>
        <v>#VALUE!</v>
      </c>
      <c r="B58" s="7" t="str">
        <f>IFERROR(__xludf.DUMMYFUNCTION("INDEX(IFNA(REGEXEXTRACT(D58, ""([^ ]+)$"")))"),"")</f>
        <v/>
      </c>
      <c r="C58" s="7">
        <f>Pts_PA*G58+Pts_PC*H58+Pts_PY*I58+Pts_PTD*J58+Pts_PI*K58+Pts_P2*L58+Pts_RA*M58+Pts_RY*N58+Pts_RTD*O58+Pts_R2*P58+Pts_Res*Q58+Pts_ReY*R58+Pts_ReTD*S58+Pts_Re2*T58+Pts_FL*U58+Pts_FTD*V58</f>
        <v>0</v>
      </c>
      <c r="D58" s="7"/>
      <c r="E58" s="10"/>
      <c r="F58" s="9"/>
      <c r="G58" s="10"/>
      <c r="H58" s="7"/>
      <c r="I58" s="7"/>
      <c r="J58" s="7"/>
      <c r="K58" s="7"/>
      <c r="L58" s="11"/>
      <c r="M58" s="10"/>
      <c r="N58" s="7"/>
      <c r="O58" s="7"/>
      <c r="P58" s="11"/>
      <c r="Q58" s="10"/>
      <c r="R58" s="7"/>
      <c r="S58" s="7"/>
      <c r="T58" s="11"/>
      <c r="U58" s="10"/>
      <c r="V58" s="11"/>
    </row>
    <row r="59">
      <c r="A59" s="7" t="str">
        <f t="shared" si="1"/>
        <v>#VALUE!</v>
      </c>
      <c r="B59" s="7" t="str">
        <f>IFERROR(__xludf.DUMMYFUNCTION("INDEX(IFNA(REGEXEXTRACT(D59, ""([^ ]+)$"")))"),"")</f>
        <v/>
      </c>
      <c r="C59" s="7">
        <f>Pts_PA*G59+Pts_PC*H59+Pts_PY*I59+Pts_PTD*J59+Pts_PI*K59+Pts_P2*L59+Pts_RA*M59+Pts_RY*N59+Pts_RTD*O59+Pts_R2*P59+Pts_Res*Q59+Pts_ReY*R59+Pts_ReTD*S59+Pts_Re2*T59+Pts_FL*U59+Pts_FTD*V59</f>
        <v>0</v>
      </c>
      <c r="D59" s="7"/>
      <c r="E59" s="10"/>
      <c r="F59" s="9"/>
      <c r="G59" s="10"/>
      <c r="H59" s="7"/>
      <c r="I59" s="7"/>
      <c r="J59" s="7"/>
      <c r="K59" s="7"/>
      <c r="L59" s="11"/>
      <c r="M59" s="10"/>
      <c r="N59" s="7"/>
      <c r="O59" s="7"/>
      <c r="P59" s="11"/>
      <c r="Q59" s="10"/>
      <c r="R59" s="7"/>
      <c r="S59" s="7"/>
      <c r="T59" s="11"/>
      <c r="U59" s="10"/>
      <c r="V59" s="11"/>
    </row>
    <row r="60">
      <c r="A60" s="7" t="str">
        <f t="shared" si="1"/>
        <v>#VALUE!</v>
      </c>
      <c r="B60" s="7" t="str">
        <f>IFERROR(__xludf.DUMMYFUNCTION("INDEX(IFNA(REGEXEXTRACT(D60, ""([^ ]+)$"")))"),"")</f>
        <v/>
      </c>
      <c r="C60" s="7">
        <f>Pts_PA*G60+Pts_PC*H60+Pts_PY*I60+Pts_PTD*J60+Pts_PI*K60+Pts_P2*L60+Pts_RA*M60+Pts_RY*N60+Pts_RTD*O60+Pts_R2*P60+Pts_Res*Q60+Pts_ReY*R60+Pts_ReTD*S60+Pts_Re2*T60+Pts_FL*U60+Pts_FTD*V60</f>
        <v>0</v>
      </c>
      <c r="D60" s="7"/>
      <c r="E60" s="10"/>
      <c r="F60" s="9"/>
      <c r="G60" s="10"/>
      <c r="H60" s="7"/>
      <c r="I60" s="7"/>
      <c r="J60" s="7"/>
      <c r="K60" s="7"/>
      <c r="L60" s="11"/>
      <c r="M60" s="10"/>
      <c r="N60" s="7"/>
      <c r="O60" s="7"/>
      <c r="P60" s="11"/>
      <c r="Q60" s="10"/>
      <c r="R60" s="7"/>
      <c r="S60" s="7"/>
      <c r="T60" s="11"/>
      <c r="U60" s="10"/>
      <c r="V60" s="11"/>
    </row>
    <row r="61">
      <c r="A61" s="7" t="str">
        <f t="shared" si="1"/>
        <v>#VALUE!</v>
      </c>
      <c r="B61" s="7" t="str">
        <f>IFERROR(__xludf.DUMMYFUNCTION("INDEX(IFNA(REGEXEXTRACT(D61, ""([^ ]+)$"")))"),"")</f>
        <v/>
      </c>
      <c r="C61" s="7">
        <f>Pts_PA*G61+Pts_PC*H61+Pts_PY*I61+Pts_PTD*J61+Pts_PI*K61+Pts_P2*L61+Pts_RA*M61+Pts_RY*N61+Pts_RTD*O61+Pts_R2*P61+Pts_Res*Q61+Pts_ReY*R61+Pts_ReTD*S61+Pts_Re2*T61+Pts_FL*U61+Pts_FTD*V61</f>
        <v>0</v>
      </c>
      <c r="D61" s="7"/>
      <c r="E61" s="10"/>
      <c r="F61" s="9"/>
      <c r="G61" s="10"/>
      <c r="H61" s="7"/>
      <c r="I61" s="7"/>
      <c r="J61" s="7"/>
      <c r="K61" s="7"/>
      <c r="L61" s="11"/>
      <c r="M61" s="10"/>
      <c r="N61" s="7"/>
      <c r="O61" s="7"/>
      <c r="P61" s="11"/>
      <c r="Q61" s="10"/>
      <c r="R61" s="7"/>
      <c r="S61" s="7"/>
      <c r="T61" s="11"/>
      <c r="U61" s="10"/>
      <c r="V61" s="11"/>
    </row>
    <row r="62">
      <c r="A62" s="7" t="str">
        <f t="shared" si="1"/>
        <v>#VALUE!</v>
      </c>
      <c r="B62" s="7" t="str">
        <f>IFERROR(__xludf.DUMMYFUNCTION("INDEX(IFNA(REGEXEXTRACT(D62, ""([^ ]+)$"")))"),"")</f>
        <v/>
      </c>
      <c r="C62" s="7">
        <f>Pts_PA*G62+Pts_PC*H62+Pts_PY*I62+Pts_PTD*J62+Pts_PI*K62+Pts_P2*L62+Pts_RA*M62+Pts_RY*N62+Pts_RTD*O62+Pts_R2*P62+Pts_Res*Q62+Pts_ReY*R62+Pts_ReTD*S62+Pts_Re2*T62+Pts_FL*U62+Pts_FTD*V62</f>
        <v>0</v>
      </c>
      <c r="D62" s="7"/>
      <c r="E62" s="10"/>
      <c r="F62" s="9"/>
      <c r="G62" s="10"/>
      <c r="H62" s="7"/>
      <c r="I62" s="7"/>
      <c r="J62" s="7"/>
      <c r="K62" s="7"/>
      <c r="L62" s="11"/>
      <c r="M62" s="10"/>
      <c r="N62" s="7"/>
      <c r="O62" s="7"/>
      <c r="P62" s="11"/>
      <c r="Q62" s="10"/>
      <c r="R62" s="7"/>
      <c r="S62" s="7"/>
      <c r="T62" s="11"/>
      <c r="U62" s="10"/>
      <c r="V62" s="11"/>
    </row>
    <row r="63">
      <c r="A63" s="7" t="str">
        <f t="shared" si="1"/>
        <v>#VALUE!</v>
      </c>
      <c r="B63" s="7" t="str">
        <f>IFERROR(__xludf.DUMMYFUNCTION("INDEX(IFNA(REGEXEXTRACT(D63, ""([^ ]+)$"")))"),"")</f>
        <v/>
      </c>
      <c r="C63" s="7">
        <f>Pts_PA*G63+Pts_PC*H63+Pts_PY*I63+Pts_PTD*J63+Pts_PI*K63+Pts_P2*L63+Pts_RA*M63+Pts_RY*N63+Pts_RTD*O63+Pts_R2*P63+Pts_Res*Q63+Pts_ReY*R63+Pts_ReTD*S63+Pts_Re2*T63+Pts_FL*U63+Pts_FTD*V63</f>
        <v>0</v>
      </c>
      <c r="D63" s="7"/>
      <c r="E63" s="10"/>
      <c r="F63" s="9"/>
      <c r="G63" s="10"/>
      <c r="H63" s="7"/>
      <c r="I63" s="7"/>
      <c r="J63" s="7"/>
      <c r="K63" s="7"/>
      <c r="L63" s="11"/>
      <c r="M63" s="10"/>
      <c r="N63" s="7"/>
      <c r="O63" s="7"/>
      <c r="P63" s="11"/>
      <c r="Q63" s="10"/>
      <c r="R63" s="7"/>
      <c r="S63" s="7"/>
      <c r="T63" s="11"/>
      <c r="U63" s="10"/>
      <c r="V63" s="11"/>
    </row>
    <row r="64">
      <c r="A64" s="7" t="str">
        <f t="shared" si="1"/>
        <v>#VALUE!</v>
      </c>
      <c r="B64" s="7" t="str">
        <f>IFERROR(__xludf.DUMMYFUNCTION("INDEX(IFNA(REGEXEXTRACT(D64, ""([^ ]+)$"")))"),"")</f>
        <v/>
      </c>
      <c r="C64" s="7">
        <f>Pts_PA*G64+Pts_PC*H64+Pts_PY*I64+Pts_PTD*J64+Pts_PI*K64+Pts_P2*L64+Pts_RA*M64+Pts_RY*N64+Pts_RTD*O64+Pts_R2*P64+Pts_Res*Q64+Pts_ReY*R64+Pts_ReTD*S64+Pts_Re2*T64+Pts_FL*U64+Pts_FTD*V64</f>
        <v>0</v>
      </c>
      <c r="D64" s="7"/>
      <c r="E64" s="10"/>
      <c r="F64" s="9"/>
      <c r="G64" s="10"/>
      <c r="H64" s="7"/>
      <c r="I64" s="7"/>
      <c r="J64" s="7"/>
      <c r="K64" s="7"/>
      <c r="L64" s="11"/>
      <c r="M64" s="10"/>
      <c r="N64" s="7"/>
      <c r="O64" s="7"/>
      <c r="P64" s="11"/>
      <c r="Q64" s="10"/>
      <c r="R64" s="7"/>
      <c r="S64" s="7"/>
      <c r="T64" s="11"/>
      <c r="U64" s="10"/>
      <c r="V64" s="11"/>
    </row>
    <row r="65">
      <c r="A65" s="7" t="str">
        <f t="shared" si="1"/>
        <v>#VALUE!</v>
      </c>
      <c r="B65" s="7" t="str">
        <f>IFERROR(__xludf.DUMMYFUNCTION("INDEX(IFNA(REGEXEXTRACT(D65, ""([^ ]+)$"")))"),"")</f>
        <v/>
      </c>
      <c r="C65" s="7">
        <f>Pts_PA*G65+Pts_PC*H65+Pts_PY*I65+Pts_PTD*J65+Pts_PI*K65+Pts_P2*L65+Pts_RA*M65+Pts_RY*N65+Pts_RTD*O65+Pts_R2*P65+Pts_Res*Q65+Pts_ReY*R65+Pts_ReTD*S65+Pts_Re2*T65+Pts_FL*U65+Pts_FTD*V65</f>
        <v>0</v>
      </c>
      <c r="D65" s="7"/>
      <c r="E65" s="10"/>
      <c r="F65" s="9"/>
      <c r="G65" s="10"/>
      <c r="H65" s="7"/>
      <c r="I65" s="7"/>
      <c r="J65" s="7"/>
      <c r="K65" s="7"/>
      <c r="L65" s="11"/>
      <c r="M65" s="10"/>
      <c r="N65" s="7"/>
      <c r="O65" s="7"/>
      <c r="P65" s="11"/>
      <c r="Q65" s="10"/>
      <c r="R65" s="7"/>
      <c r="S65" s="7"/>
      <c r="T65" s="11"/>
      <c r="U65" s="10"/>
      <c r="V65" s="11"/>
    </row>
    <row r="66">
      <c r="A66" s="7" t="str">
        <f t="shared" si="1"/>
        <v>#VALUE!</v>
      </c>
      <c r="B66" s="7" t="str">
        <f>IFERROR(__xludf.DUMMYFUNCTION("INDEX(IFNA(REGEXEXTRACT(D66, ""([^ ]+)$"")))"),"")</f>
        <v/>
      </c>
      <c r="C66" s="7">
        <f>Pts_PA*G66+Pts_PC*H66+Pts_PY*I66+Pts_PTD*J66+Pts_PI*K66+Pts_P2*L66+Pts_RA*M66+Pts_RY*N66+Pts_RTD*O66+Pts_R2*P66+Pts_Res*Q66+Pts_ReY*R66+Pts_ReTD*S66+Pts_Re2*T66+Pts_FL*U66+Pts_FTD*V66</f>
        <v>0</v>
      </c>
      <c r="D66" s="7"/>
      <c r="E66" s="10"/>
      <c r="F66" s="9"/>
      <c r="G66" s="10"/>
      <c r="H66" s="7"/>
      <c r="I66" s="7"/>
      <c r="J66" s="7"/>
      <c r="K66" s="7"/>
      <c r="L66" s="11"/>
      <c r="M66" s="10"/>
      <c r="N66" s="7"/>
      <c r="O66" s="7"/>
      <c r="P66" s="11"/>
      <c r="Q66" s="10"/>
      <c r="R66" s="7"/>
      <c r="S66" s="7"/>
      <c r="T66" s="11"/>
      <c r="U66" s="10"/>
      <c r="V66" s="11"/>
    </row>
    <row r="67">
      <c r="A67" s="7" t="str">
        <f t="shared" si="1"/>
        <v>#VALUE!</v>
      </c>
      <c r="B67" s="7" t="str">
        <f>IFERROR(__xludf.DUMMYFUNCTION("INDEX(IFNA(REGEXEXTRACT(D67, ""([^ ]+)$"")))"),"")</f>
        <v/>
      </c>
      <c r="C67" s="7">
        <f>Pts_PA*G67+Pts_PC*H67+Pts_PY*I67+Pts_PTD*J67+Pts_PI*K67+Pts_P2*L67+Pts_RA*M67+Pts_RY*N67+Pts_RTD*O67+Pts_R2*P67+Pts_Res*Q67+Pts_ReY*R67+Pts_ReTD*S67+Pts_Re2*T67+Pts_FL*U67+Pts_FTD*V67</f>
        <v>0</v>
      </c>
      <c r="D67" s="7"/>
      <c r="E67" s="10"/>
      <c r="F67" s="9"/>
      <c r="G67" s="10"/>
      <c r="H67" s="7"/>
      <c r="I67" s="7"/>
      <c r="J67" s="7"/>
      <c r="K67" s="7"/>
      <c r="L67" s="11"/>
      <c r="M67" s="10"/>
      <c r="N67" s="7"/>
      <c r="O67" s="7"/>
      <c r="P67" s="11"/>
      <c r="Q67" s="10"/>
      <c r="R67" s="7"/>
      <c r="S67" s="7"/>
      <c r="T67" s="11"/>
      <c r="U67" s="10"/>
      <c r="V67" s="11"/>
    </row>
    <row r="68">
      <c r="A68" s="7" t="str">
        <f t="shared" si="1"/>
        <v>#VALUE!</v>
      </c>
      <c r="B68" s="7" t="str">
        <f>IFERROR(__xludf.DUMMYFUNCTION("INDEX(IFNA(REGEXEXTRACT(D68, ""([^ ]+)$"")))"),"")</f>
        <v/>
      </c>
      <c r="C68" s="7">
        <f>Pts_PA*G68+Pts_PC*H68+Pts_PY*I68+Pts_PTD*J68+Pts_PI*K68+Pts_P2*L68+Pts_RA*M68+Pts_RY*N68+Pts_RTD*O68+Pts_R2*P68+Pts_Res*Q68+Pts_ReY*R68+Pts_ReTD*S68+Pts_Re2*T68+Pts_FL*U68+Pts_FTD*V68</f>
        <v>0</v>
      </c>
      <c r="D68" s="7"/>
      <c r="E68" s="10"/>
      <c r="F68" s="9"/>
      <c r="G68" s="10"/>
      <c r="H68" s="7"/>
      <c r="I68" s="7"/>
      <c r="J68" s="7"/>
      <c r="K68" s="7"/>
      <c r="L68" s="11"/>
      <c r="M68" s="10"/>
      <c r="N68" s="7"/>
      <c r="O68" s="7"/>
      <c r="P68" s="11"/>
      <c r="Q68" s="10"/>
      <c r="R68" s="7"/>
      <c r="S68" s="7"/>
      <c r="T68" s="11"/>
      <c r="U68" s="10"/>
      <c r="V68" s="11"/>
    </row>
    <row r="69">
      <c r="A69" s="7" t="str">
        <f t="shared" si="1"/>
        <v>#VALUE!</v>
      </c>
      <c r="B69" s="7" t="str">
        <f>IFERROR(__xludf.DUMMYFUNCTION("INDEX(IFNA(REGEXEXTRACT(D69, ""([^ ]+)$"")))"),"")</f>
        <v/>
      </c>
      <c r="C69" s="7">
        <f>Pts_PA*G69+Pts_PC*H69+Pts_PY*I69+Pts_PTD*J69+Pts_PI*K69+Pts_P2*L69+Pts_RA*M69+Pts_RY*N69+Pts_RTD*O69+Pts_R2*P69+Pts_Res*Q69+Pts_ReY*R69+Pts_ReTD*S69+Pts_Re2*T69+Pts_FL*U69+Pts_FTD*V69</f>
        <v>0</v>
      </c>
      <c r="D69" s="7"/>
      <c r="E69" s="10"/>
      <c r="F69" s="9"/>
      <c r="G69" s="10"/>
      <c r="H69" s="7"/>
      <c r="I69" s="7"/>
      <c r="J69" s="7"/>
      <c r="K69" s="7"/>
      <c r="L69" s="11"/>
      <c r="M69" s="10"/>
      <c r="N69" s="7"/>
      <c r="O69" s="7"/>
      <c r="P69" s="11"/>
      <c r="Q69" s="10"/>
      <c r="R69" s="7"/>
      <c r="S69" s="7"/>
      <c r="T69" s="11"/>
      <c r="U69" s="10"/>
      <c r="V69" s="11"/>
    </row>
    <row r="70">
      <c r="A70" s="7" t="str">
        <f t="shared" si="1"/>
        <v>#VALUE!</v>
      </c>
      <c r="B70" s="7" t="str">
        <f>IFERROR(__xludf.DUMMYFUNCTION("INDEX(IFNA(REGEXEXTRACT(D70, ""([^ ]+)$"")))"),"")</f>
        <v/>
      </c>
      <c r="C70" s="7">
        <f>Pts_PA*G70+Pts_PC*H70+Pts_PY*I70+Pts_PTD*J70+Pts_PI*K70+Pts_P2*L70+Pts_RA*M70+Pts_RY*N70+Pts_RTD*O70+Pts_R2*P70+Pts_Res*Q70+Pts_ReY*R70+Pts_ReTD*S70+Pts_Re2*T70+Pts_FL*U70+Pts_FTD*V70</f>
        <v>0</v>
      </c>
      <c r="D70" s="7"/>
      <c r="E70" s="10"/>
      <c r="F70" s="9"/>
      <c r="G70" s="10"/>
      <c r="H70" s="7"/>
      <c r="I70" s="7"/>
      <c r="J70" s="7"/>
      <c r="K70" s="7"/>
      <c r="L70" s="11"/>
      <c r="M70" s="10"/>
      <c r="N70" s="7"/>
      <c r="O70" s="7"/>
      <c r="P70" s="11"/>
      <c r="Q70" s="10"/>
      <c r="R70" s="7"/>
      <c r="S70" s="7"/>
      <c r="T70" s="11"/>
      <c r="U70" s="10"/>
      <c r="V70" s="11"/>
    </row>
    <row r="71">
      <c r="A71" s="7" t="str">
        <f t="shared" si="1"/>
        <v>#VALUE!</v>
      </c>
      <c r="B71" s="7" t="str">
        <f>IFERROR(__xludf.DUMMYFUNCTION("INDEX(IFNA(REGEXEXTRACT(D71, ""([^ ]+)$"")))"),"")</f>
        <v/>
      </c>
      <c r="C71" s="7">
        <f>Pts_PA*G71+Pts_PC*H71+Pts_PY*I71+Pts_PTD*J71+Pts_PI*K71+Pts_P2*L71+Pts_RA*M71+Pts_RY*N71+Pts_RTD*O71+Pts_R2*P71+Pts_Res*Q71+Pts_ReY*R71+Pts_ReTD*S71+Pts_Re2*T71+Pts_FL*U71+Pts_FTD*V71</f>
        <v>0</v>
      </c>
      <c r="D71" s="7"/>
      <c r="E71" s="10"/>
      <c r="F71" s="9"/>
      <c r="G71" s="10"/>
      <c r="H71" s="7"/>
      <c r="I71" s="7"/>
      <c r="J71" s="7"/>
      <c r="K71" s="7"/>
      <c r="L71" s="11"/>
      <c r="M71" s="10"/>
      <c r="N71" s="7"/>
      <c r="O71" s="7"/>
      <c r="P71" s="11"/>
      <c r="Q71" s="10"/>
      <c r="R71" s="7"/>
      <c r="S71" s="7"/>
      <c r="T71" s="11"/>
      <c r="U71" s="10"/>
      <c r="V71" s="11"/>
    </row>
    <row r="72">
      <c r="A72" s="7" t="str">
        <f t="shared" si="1"/>
        <v>#VALUE!</v>
      </c>
      <c r="B72" s="7" t="str">
        <f>IFERROR(__xludf.DUMMYFUNCTION("INDEX(IFNA(REGEXEXTRACT(D72, ""([^ ]+)$"")))"),"")</f>
        <v/>
      </c>
      <c r="C72" s="7">
        <f>Pts_PA*G72+Pts_PC*H72+Pts_PY*I72+Pts_PTD*J72+Pts_PI*K72+Pts_P2*L72+Pts_RA*M72+Pts_RY*N72+Pts_RTD*O72+Pts_R2*P72+Pts_Res*Q72+Pts_ReY*R72+Pts_ReTD*S72+Pts_Re2*T72+Pts_FL*U72+Pts_FTD*V72</f>
        <v>0</v>
      </c>
      <c r="D72" s="7"/>
      <c r="E72" s="10"/>
      <c r="F72" s="9"/>
      <c r="G72" s="10"/>
      <c r="H72" s="7"/>
      <c r="I72" s="7"/>
      <c r="J72" s="7"/>
      <c r="K72" s="7"/>
      <c r="L72" s="11"/>
      <c r="M72" s="10"/>
      <c r="N72" s="7"/>
      <c r="O72" s="7"/>
      <c r="P72" s="11"/>
      <c r="Q72" s="10"/>
      <c r="R72" s="7"/>
      <c r="S72" s="7"/>
      <c r="T72" s="11"/>
      <c r="U72" s="10"/>
      <c r="V72" s="11"/>
    </row>
    <row r="73">
      <c r="A73" s="7" t="str">
        <f t="shared" si="1"/>
        <v>#VALUE!</v>
      </c>
      <c r="B73" s="7" t="str">
        <f>IFERROR(__xludf.DUMMYFUNCTION("INDEX(IFNA(REGEXEXTRACT(D73, ""([^ ]+)$"")))"),"")</f>
        <v/>
      </c>
      <c r="C73" s="7">
        <f>Pts_PA*G73+Pts_PC*H73+Pts_PY*I73+Pts_PTD*J73+Pts_PI*K73+Pts_P2*L73+Pts_RA*M73+Pts_RY*N73+Pts_RTD*O73+Pts_R2*P73+Pts_Res*Q73+Pts_ReY*R73+Pts_ReTD*S73+Pts_Re2*T73+Pts_FL*U73+Pts_FTD*V73</f>
        <v>0</v>
      </c>
      <c r="D73" s="7"/>
      <c r="E73" s="10"/>
      <c r="F73" s="9"/>
      <c r="G73" s="10"/>
      <c r="H73" s="7"/>
      <c r="I73" s="7"/>
      <c r="J73" s="7"/>
      <c r="K73" s="7"/>
      <c r="L73" s="11"/>
      <c r="M73" s="10"/>
      <c r="N73" s="7"/>
      <c r="O73" s="7"/>
      <c r="P73" s="11"/>
      <c r="Q73" s="10"/>
      <c r="R73" s="7"/>
      <c r="S73" s="7"/>
      <c r="T73" s="11"/>
      <c r="U73" s="10"/>
      <c r="V73" s="11"/>
    </row>
    <row r="74">
      <c r="A74" s="7" t="str">
        <f t="shared" si="1"/>
        <v>#VALUE!</v>
      </c>
      <c r="B74" s="7" t="str">
        <f>IFERROR(__xludf.DUMMYFUNCTION("INDEX(IFNA(REGEXEXTRACT(D74, ""([^ ]+)$"")))"),"")</f>
        <v/>
      </c>
      <c r="C74" s="7">
        <f>Pts_PA*G74+Pts_PC*H74+Pts_PY*I74+Pts_PTD*J74+Pts_PI*K74+Pts_P2*L74+Pts_RA*M74+Pts_RY*N74+Pts_RTD*O74+Pts_R2*P74+Pts_Res*Q74+Pts_ReY*R74+Pts_ReTD*S74+Pts_Re2*T74+Pts_FL*U74+Pts_FTD*V74</f>
        <v>0</v>
      </c>
      <c r="D74" s="7"/>
      <c r="E74" s="10"/>
      <c r="F74" s="9"/>
      <c r="G74" s="10"/>
      <c r="H74" s="7"/>
      <c r="I74" s="7"/>
      <c r="J74" s="7"/>
      <c r="K74" s="7"/>
      <c r="L74" s="11"/>
      <c r="M74" s="10"/>
      <c r="N74" s="7"/>
      <c r="O74" s="7"/>
      <c r="P74" s="11"/>
      <c r="Q74" s="10"/>
      <c r="R74" s="7"/>
      <c r="S74" s="7"/>
      <c r="T74" s="11"/>
      <c r="U74" s="10"/>
      <c r="V74" s="11"/>
    </row>
    <row r="75">
      <c r="A75" s="7" t="str">
        <f t="shared" si="1"/>
        <v>#VALUE!</v>
      </c>
      <c r="B75" s="7" t="str">
        <f>IFERROR(__xludf.DUMMYFUNCTION("INDEX(IFNA(REGEXEXTRACT(D75, ""([^ ]+)$"")))"),"")</f>
        <v/>
      </c>
      <c r="C75" s="7">
        <f>Pts_PA*G75+Pts_PC*H75+Pts_PY*I75+Pts_PTD*J75+Pts_PI*K75+Pts_P2*L75+Pts_RA*M75+Pts_RY*N75+Pts_RTD*O75+Pts_R2*P75+Pts_Res*Q75+Pts_ReY*R75+Pts_ReTD*S75+Pts_Re2*T75+Pts_FL*U75+Pts_FTD*V75</f>
        <v>0</v>
      </c>
      <c r="D75" s="7"/>
      <c r="E75" s="10"/>
      <c r="F75" s="9"/>
      <c r="G75" s="10"/>
      <c r="H75" s="7"/>
      <c r="I75" s="7"/>
      <c r="J75" s="7"/>
      <c r="K75" s="7"/>
      <c r="L75" s="11"/>
      <c r="M75" s="10"/>
      <c r="N75" s="7"/>
      <c r="O75" s="7"/>
      <c r="P75" s="11"/>
      <c r="Q75" s="10"/>
      <c r="R75" s="7"/>
      <c r="S75" s="7"/>
      <c r="T75" s="11"/>
      <c r="U75" s="10"/>
      <c r="V75" s="11"/>
    </row>
    <row r="76">
      <c r="A76" s="7" t="str">
        <f t="shared" si="1"/>
        <v>#VALUE!</v>
      </c>
      <c r="B76" s="7" t="str">
        <f>IFERROR(__xludf.DUMMYFUNCTION("INDEX(IFNA(REGEXEXTRACT(D76, ""([^ ]+)$"")))"),"")</f>
        <v/>
      </c>
      <c r="C76" s="7">
        <f>Pts_PA*G76+Pts_PC*H76+Pts_PY*I76+Pts_PTD*J76+Pts_PI*K76+Pts_P2*L76+Pts_RA*M76+Pts_RY*N76+Pts_RTD*O76+Pts_R2*P76+Pts_Res*Q76+Pts_ReY*R76+Pts_ReTD*S76+Pts_Re2*T76+Pts_FL*U76+Pts_FTD*V76</f>
        <v>0</v>
      </c>
      <c r="D76" s="7"/>
      <c r="E76" s="10"/>
      <c r="F76" s="9"/>
      <c r="G76" s="10"/>
      <c r="H76" s="7"/>
      <c r="I76" s="7"/>
      <c r="J76" s="7"/>
      <c r="K76" s="7"/>
      <c r="L76" s="11"/>
      <c r="M76" s="10"/>
      <c r="N76" s="7"/>
      <c r="O76" s="7"/>
      <c r="P76" s="11"/>
      <c r="Q76" s="10"/>
      <c r="R76" s="7"/>
      <c r="S76" s="7"/>
      <c r="T76" s="11"/>
      <c r="U76" s="10"/>
      <c r="V76" s="11"/>
    </row>
    <row r="77">
      <c r="A77" s="7" t="str">
        <f t="shared" si="1"/>
        <v>#VALUE!</v>
      </c>
      <c r="B77" s="7" t="str">
        <f>IFERROR(__xludf.DUMMYFUNCTION("INDEX(IFNA(REGEXEXTRACT(D77, ""([^ ]+)$"")))"),"")</f>
        <v/>
      </c>
      <c r="C77" s="7">
        <f>Pts_PA*G77+Pts_PC*H77+Pts_PY*I77+Pts_PTD*J77+Pts_PI*K77+Pts_P2*L77+Pts_RA*M77+Pts_RY*N77+Pts_RTD*O77+Pts_R2*P77+Pts_Res*Q77+Pts_ReY*R77+Pts_ReTD*S77+Pts_Re2*T77+Pts_FL*U77+Pts_FTD*V77</f>
        <v>0</v>
      </c>
      <c r="D77" s="7"/>
      <c r="E77" s="10"/>
      <c r="F77" s="9"/>
      <c r="G77" s="10"/>
      <c r="H77" s="7"/>
      <c r="I77" s="7"/>
      <c r="J77" s="7"/>
      <c r="K77" s="7"/>
      <c r="L77" s="11"/>
      <c r="M77" s="10"/>
      <c r="N77" s="7"/>
      <c r="O77" s="7"/>
      <c r="P77" s="11"/>
      <c r="Q77" s="10"/>
      <c r="R77" s="7"/>
      <c r="S77" s="7"/>
      <c r="T77" s="11"/>
      <c r="U77" s="10"/>
      <c r="V77" s="11"/>
    </row>
    <row r="78">
      <c r="A78" s="7" t="str">
        <f t="shared" si="1"/>
        <v>#VALUE!</v>
      </c>
      <c r="B78" s="7" t="str">
        <f>IFERROR(__xludf.DUMMYFUNCTION("INDEX(IFNA(REGEXEXTRACT(D78, ""([^ ]+)$"")))"),"")</f>
        <v/>
      </c>
      <c r="C78" s="7">
        <f>Pts_PA*G78+Pts_PC*H78+Pts_PY*I78+Pts_PTD*J78+Pts_PI*K78+Pts_P2*L78+Pts_RA*M78+Pts_RY*N78+Pts_RTD*O78+Pts_R2*P78+Pts_Res*Q78+Pts_ReY*R78+Pts_ReTD*S78+Pts_Re2*T78+Pts_FL*U78+Pts_FTD*V78</f>
        <v>0</v>
      </c>
      <c r="D78" s="7"/>
      <c r="E78" s="10"/>
      <c r="F78" s="9"/>
      <c r="G78" s="10"/>
      <c r="H78" s="7"/>
      <c r="I78" s="7"/>
      <c r="J78" s="7"/>
      <c r="K78" s="7"/>
      <c r="L78" s="11"/>
      <c r="M78" s="10"/>
      <c r="N78" s="7"/>
      <c r="O78" s="7"/>
      <c r="P78" s="11"/>
      <c r="Q78" s="10"/>
      <c r="R78" s="7"/>
      <c r="S78" s="7"/>
      <c r="T78" s="11"/>
      <c r="U78" s="10"/>
      <c r="V78" s="11"/>
    </row>
    <row r="79">
      <c r="A79" s="7" t="str">
        <f t="shared" si="1"/>
        <v>#VALUE!</v>
      </c>
      <c r="B79" s="7" t="str">
        <f>IFERROR(__xludf.DUMMYFUNCTION("INDEX(IFNA(REGEXEXTRACT(D79, ""([^ ]+)$"")))"),"")</f>
        <v/>
      </c>
      <c r="C79" s="7">
        <f>Pts_PA*G79+Pts_PC*H79+Pts_PY*I79+Pts_PTD*J79+Pts_PI*K79+Pts_P2*L79+Pts_RA*M79+Pts_RY*N79+Pts_RTD*O79+Pts_R2*P79+Pts_Res*Q79+Pts_ReY*R79+Pts_ReTD*S79+Pts_Re2*T79+Pts_FL*U79+Pts_FTD*V79</f>
        <v>0</v>
      </c>
      <c r="D79" s="7"/>
      <c r="E79" s="10"/>
      <c r="F79" s="9"/>
      <c r="G79" s="10"/>
      <c r="H79" s="7"/>
      <c r="I79" s="7"/>
      <c r="J79" s="7"/>
      <c r="K79" s="7"/>
      <c r="L79" s="11"/>
      <c r="M79" s="10"/>
      <c r="N79" s="7"/>
      <c r="O79" s="7"/>
      <c r="P79" s="11"/>
      <c r="Q79" s="10"/>
      <c r="R79" s="7"/>
      <c r="S79" s="7"/>
      <c r="T79" s="11"/>
      <c r="U79" s="10"/>
      <c r="V79" s="11"/>
    </row>
    <row r="80">
      <c r="A80" s="7" t="str">
        <f t="shared" si="1"/>
        <v>#VALUE!</v>
      </c>
      <c r="B80" s="7" t="str">
        <f>IFERROR(__xludf.DUMMYFUNCTION("INDEX(IFNA(REGEXEXTRACT(D80, ""([^ ]+)$"")))"),"")</f>
        <v/>
      </c>
      <c r="C80" s="7">
        <f>Pts_PA*G80+Pts_PC*H80+Pts_PY*I80+Pts_PTD*J80+Pts_PI*K80+Pts_P2*L80+Pts_RA*M80+Pts_RY*N80+Pts_RTD*O80+Pts_R2*P80+Pts_Res*Q80+Pts_ReY*R80+Pts_ReTD*S80+Pts_Re2*T80+Pts_FL*U80+Pts_FTD*V80</f>
        <v>0</v>
      </c>
      <c r="D80" s="7"/>
      <c r="E80" s="10"/>
      <c r="F80" s="9"/>
      <c r="G80" s="10"/>
      <c r="H80" s="7"/>
      <c r="I80" s="7"/>
      <c r="J80" s="7"/>
      <c r="K80" s="7"/>
      <c r="L80" s="11"/>
      <c r="M80" s="10"/>
      <c r="N80" s="7"/>
      <c r="O80" s="7"/>
      <c r="P80" s="11"/>
      <c r="Q80" s="10"/>
      <c r="R80" s="7"/>
      <c r="S80" s="7"/>
      <c r="T80" s="11"/>
      <c r="U80" s="10"/>
      <c r="V80" s="11"/>
    </row>
    <row r="81">
      <c r="A81" s="7" t="str">
        <f t="shared" si="1"/>
        <v>#VALUE!</v>
      </c>
      <c r="B81" s="7" t="str">
        <f>IFERROR(__xludf.DUMMYFUNCTION("INDEX(IFNA(REGEXEXTRACT(D81, ""([^ ]+)$"")))"),"")</f>
        <v/>
      </c>
      <c r="C81" s="7">
        <f>Pts_PA*G81+Pts_PC*H81+Pts_PY*I81+Pts_PTD*J81+Pts_PI*K81+Pts_P2*L81+Pts_RA*M81+Pts_RY*N81+Pts_RTD*O81+Pts_R2*P81+Pts_Res*Q81+Pts_ReY*R81+Pts_ReTD*S81+Pts_Re2*T81+Pts_FL*U81+Pts_FTD*V81</f>
        <v>0</v>
      </c>
      <c r="D81" s="7"/>
      <c r="E81" s="10"/>
      <c r="F81" s="9"/>
      <c r="G81" s="10"/>
      <c r="H81" s="7"/>
      <c r="I81" s="7"/>
      <c r="J81" s="7"/>
      <c r="K81" s="7"/>
      <c r="L81" s="11"/>
      <c r="M81" s="10"/>
      <c r="N81" s="7"/>
      <c r="O81" s="7"/>
      <c r="P81" s="11"/>
      <c r="Q81" s="10"/>
      <c r="R81" s="7"/>
      <c r="S81" s="7"/>
      <c r="T81" s="11"/>
      <c r="U81" s="10"/>
      <c r="V81" s="11"/>
    </row>
    <row r="82">
      <c r="A82" s="7" t="str">
        <f t="shared" si="1"/>
        <v>#VALUE!</v>
      </c>
      <c r="B82" s="7" t="str">
        <f>IFERROR(__xludf.DUMMYFUNCTION("INDEX(IFNA(REGEXEXTRACT(D82, ""([^ ]+)$"")))"),"")</f>
        <v/>
      </c>
      <c r="C82" s="7">
        <f>Pts_PA*G82+Pts_PC*H82+Pts_PY*I82+Pts_PTD*J82+Pts_PI*K82+Pts_P2*L82+Pts_RA*M82+Pts_RY*N82+Pts_RTD*O82+Pts_R2*P82+Pts_Res*Q82+Pts_ReY*R82+Pts_ReTD*S82+Pts_Re2*T82+Pts_FL*U82+Pts_FTD*V82</f>
        <v>0</v>
      </c>
      <c r="D82" s="7"/>
      <c r="E82" s="10"/>
      <c r="F82" s="9"/>
      <c r="G82" s="10"/>
      <c r="H82" s="7"/>
      <c r="I82" s="7"/>
      <c r="J82" s="7"/>
      <c r="K82" s="7"/>
      <c r="L82" s="11"/>
      <c r="M82" s="10"/>
      <c r="N82" s="7"/>
      <c r="O82" s="7"/>
      <c r="P82" s="11"/>
      <c r="Q82" s="10"/>
      <c r="R82" s="7"/>
      <c r="S82" s="7"/>
      <c r="T82" s="11"/>
      <c r="U82" s="10"/>
      <c r="V82" s="11"/>
    </row>
    <row r="83">
      <c r="A83" s="7" t="str">
        <f t="shared" si="1"/>
        <v>#VALUE!</v>
      </c>
      <c r="B83" s="7" t="str">
        <f>IFERROR(__xludf.DUMMYFUNCTION("INDEX(IFNA(REGEXEXTRACT(D83, ""([^ ]+)$"")))"),"")</f>
        <v/>
      </c>
      <c r="C83" s="7">
        <f>Pts_PA*G83+Pts_PC*H83+Pts_PY*I83+Pts_PTD*J83+Pts_PI*K83+Pts_P2*L83+Pts_RA*M83+Pts_RY*N83+Pts_RTD*O83+Pts_R2*P83+Pts_Res*Q83+Pts_ReY*R83+Pts_ReTD*S83+Pts_Re2*T83+Pts_FL*U83+Pts_FTD*V83</f>
        <v>0</v>
      </c>
      <c r="D83" s="7"/>
      <c r="E83" s="10"/>
      <c r="F83" s="9"/>
      <c r="G83" s="10"/>
      <c r="H83" s="7"/>
      <c r="I83" s="7"/>
      <c r="J83" s="7"/>
      <c r="K83" s="7"/>
      <c r="L83" s="11"/>
      <c r="M83" s="10"/>
      <c r="N83" s="7"/>
      <c r="O83" s="7"/>
      <c r="P83" s="11"/>
      <c r="Q83" s="10"/>
      <c r="R83" s="7"/>
      <c r="S83" s="7"/>
      <c r="T83" s="11"/>
      <c r="U83" s="10"/>
      <c r="V83" s="11"/>
    </row>
    <row r="84">
      <c r="A84" s="7" t="str">
        <f t="shared" si="1"/>
        <v>#VALUE!</v>
      </c>
      <c r="B84" s="7" t="str">
        <f>IFERROR(__xludf.DUMMYFUNCTION("INDEX(IFNA(REGEXEXTRACT(D84, ""([^ ]+)$"")))"),"")</f>
        <v/>
      </c>
      <c r="C84" s="7">
        <f>Pts_PA*G84+Pts_PC*H84+Pts_PY*I84+Pts_PTD*J84+Pts_PI*K84+Pts_P2*L84+Pts_RA*M84+Pts_RY*N84+Pts_RTD*O84+Pts_R2*P84+Pts_Res*Q84+Pts_ReY*R84+Pts_ReTD*S84+Pts_Re2*T84+Pts_FL*U84+Pts_FTD*V84</f>
        <v>0</v>
      </c>
      <c r="D84" s="7"/>
      <c r="E84" s="10"/>
      <c r="F84" s="9"/>
      <c r="G84" s="10"/>
      <c r="H84" s="7"/>
      <c r="I84" s="7"/>
      <c r="J84" s="7"/>
      <c r="K84" s="7"/>
      <c r="L84" s="11"/>
      <c r="M84" s="10"/>
      <c r="N84" s="7"/>
      <c r="O84" s="7"/>
      <c r="P84" s="11"/>
      <c r="Q84" s="10"/>
      <c r="R84" s="7"/>
      <c r="S84" s="7"/>
      <c r="T84" s="11"/>
      <c r="U84" s="10"/>
      <c r="V84" s="11"/>
    </row>
    <row r="85">
      <c r="A85" s="7" t="str">
        <f t="shared" si="1"/>
        <v>#VALUE!</v>
      </c>
      <c r="B85" s="7" t="str">
        <f>IFERROR(__xludf.DUMMYFUNCTION("INDEX(IFNA(REGEXEXTRACT(D85, ""([^ ]+)$"")))"),"")</f>
        <v/>
      </c>
      <c r="C85" s="7">
        <f>Pts_PA*G85+Pts_PC*H85+Pts_PY*I85+Pts_PTD*J85+Pts_PI*K85+Pts_P2*L85+Pts_RA*M85+Pts_RY*N85+Pts_RTD*O85+Pts_R2*P85+Pts_Res*Q85+Pts_ReY*R85+Pts_ReTD*S85+Pts_Re2*T85+Pts_FL*U85+Pts_FTD*V85</f>
        <v>0</v>
      </c>
      <c r="D85" s="7"/>
      <c r="E85" s="10"/>
      <c r="F85" s="9"/>
      <c r="G85" s="10"/>
      <c r="H85" s="7"/>
      <c r="I85" s="7"/>
      <c r="J85" s="7"/>
      <c r="K85" s="7"/>
      <c r="L85" s="11"/>
      <c r="M85" s="10"/>
      <c r="N85" s="7"/>
      <c r="O85" s="7"/>
      <c r="P85" s="11"/>
      <c r="Q85" s="10"/>
      <c r="R85" s="7"/>
      <c r="S85" s="7"/>
      <c r="T85" s="11"/>
      <c r="U85" s="10"/>
      <c r="V85" s="11"/>
    </row>
    <row r="86">
      <c r="A86" s="7" t="str">
        <f t="shared" si="1"/>
        <v>#VALUE!</v>
      </c>
      <c r="B86" s="7" t="str">
        <f>IFERROR(__xludf.DUMMYFUNCTION("INDEX(IFNA(REGEXEXTRACT(D86, ""([^ ]+)$"")))"),"")</f>
        <v/>
      </c>
      <c r="C86" s="7">
        <f>Pts_PA*G86+Pts_PC*H86+Pts_PY*I86+Pts_PTD*J86+Pts_PI*K86+Pts_P2*L86+Pts_RA*M86+Pts_RY*N86+Pts_RTD*O86+Pts_R2*P86+Pts_Res*Q86+Pts_ReY*R86+Pts_ReTD*S86+Pts_Re2*T86+Pts_FL*U86+Pts_FTD*V86</f>
        <v>0</v>
      </c>
      <c r="D86" s="7"/>
      <c r="E86" s="10"/>
      <c r="F86" s="9"/>
      <c r="G86" s="10"/>
      <c r="H86" s="7"/>
      <c r="I86" s="7"/>
      <c r="J86" s="7"/>
      <c r="K86" s="7"/>
      <c r="L86" s="11"/>
      <c r="M86" s="10"/>
      <c r="N86" s="7"/>
      <c r="O86" s="7"/>
      <c r="P86" s="11"/>
      <c r="Q86" s="10"/>
      <c r="R86" s="7"/>
      <c r="S86" s="7"/>
      <c r="T86" s="11"/>
      <c r="U86" s="10"/>
      <c r="V86" s="11"/>
    </row>
    <row r="87">
      <c r="A87" s="7" t="str">
        <f t="shared" si="1"/>
        <v>#VALUE!</v>
      </c>
      <c r="B87" s="7" t="str">
        <f>IFERROR(__xludf.DUMMYFUNCTION("INDEX(IFNA(REGEXEXTRACT(D87, ""([^ ]+)$"")))"),"")</f>
        <v/>
      </c>
      <c r="C87" s="7">
        <f>Pts_PA*G87+Pts_PC*H87+Pts_PY*I87+Pts_PTD*J87+Pts_PI*K87+Pts_P2*L87+Pts_RA*M87+Pts_RY*N87+Pts_RTD*O87+Pts_R2*P87+Pts_Res*Q87+Pts_ReY*R87+Pts_ReTD*S87+Pts_Re2*T87+Pts_FL*U87+Pts_FTD*V87</f>
        <v>0</v>
      </c>
      <c r="D87" s="7"/>
      <c r="E87" s="10"/>
      <c r="F87" s="9"/>
      <c r="G87" s="10"/>
      <c r="H87" s="7"/>
      <c r="I87" s="7"/>
      <c r="J87" s="7"/>
      <c r="K87" s="7"/>
      <c r="L87" s="11"/>
      <c r="M87" s="10"/>
      <c r="N87" s="7"/>
      <c r="O87" s="7"/>
      <c r="P87" s="11"/>
      <c r="Q87" s="10"/>
      <c r="R87" s="7"/>
      <c r="S87" s="7"/>
      <c r="T87" s="11"/>
      <c r="U87" s="10"/>
      <c r="V87" s="11"/>
    </row>
    <row r="88">
      <c r="A88" s="7" t="str">
        <f t="shared" si="1"/>
        <v>#VALUE!</v>
      </c>
      <c r="B88" s="7" t="str">
        <f>IFERROR(__xludf.DUMMYFUNCTION("INDEX(IFNA(REGEXEXTRACT(D88, ""([^ ]+)$"")))"),"")</f>
        <v/>
      </c>
      <c r="C88" s="7">
        <f>Pts_PA*G88+Pts_PC*H88+Pts_PY*I88+Pts_PTD*J88+Pts_PI*K88+Pts_P2*L88+Pts_RA*M88+Pts_RY*N88+Pts_RTD*O88+Pts_R2*P88+Pts_Res*Q88+Pts_ReY*R88+Pts_ReTD*S88+Pts_Re2*T88+Pts_FL*U88+Pts_FTD*V88</f>
        <v>0</v>
      </c>
      <c r="D88" s="7"/>
      <c r="E88" s="10"/>
      <c r="F88" s="9"/>
      <c r="G88" s="10"/>
      <c r="H88" s="7"/>
      <c r="I88" s="7"/>
      <c r="J88" s="7"/>
      <c r="K88" s="7"/>
      <c r="L88" s="11"/>
      <c r="M88" s="10"/>
      <c r="N88" s="7"/>
      <c r="O88" s="7"/>
      <c r="P88" s="11"/>
      <c r="Q88" s="10"/>
      <c r="R88" s="7"/>
      <c r="S88" s="7"/>
      <c r="T88" s="11"/>
      <c r="U88" s="10"/>
      <c r="V88" s="11"/>
    </row>
    <row r="89">
      <c r="A89" s="7" t="str">
        <f t="shared" si="1"/>
        <v>#VALUE!</v>
      </c>
      <c r="B89" s="7" t="str">
        <f>IFERROR(__xludf.DUMMYFUNCTION("INDEX(IFNA(REGEXEXTRACT(D89, ""([^ ]+)$"")))"),"")</f>
        <v/>
      </c>
      <c r="C89" s="7">
        <f>Pts_PA*G89+Pts_PC*H89+Pts_PY*I89+Pts_PTD*J89+Pts_PI*K89+Pts_P2*L89+Pts_RA*M89+Pts_RY*N89+Pts_RTD*O89+Pts_R2*P89+Pts_Res*Q89+Pts_ReY*R89+Pts_ReTD*S89+Pts_Re2*T89+Pts_FL*U89+Pts_FTD*V89</f>
        <v>0</v>
      </c>
      <c r="D89" s="7"/>
      <c r="E89" s="10"/>
      <c r="F89" s="9"/>
      <c r="G89" s="10"/>
      <c r="H89" s="7"/>
      <c r="I89" s="7"/>
      <c r="J89" s="7"/>
      <c r="K89" s="7"/>
      <c r="L89" s="11"/>
      <c r="M89" s="10"/>
      <c r="N89" s="7"/>
      <c r="O89" s="7"/>
      <c r="P89" s="11"/>
      <c r="Q89" s="10"/>
      <c r="R89" s="7"/>
      <c r="S89" s="7"/>
      <c r="T89" s="11"/>
      <c r="U89" s="10"/>
      <c r="V89" s="11"/>
    </row>
    <row r="90">
      <c r="A90" s="7" t="str">
        <f t="shared" si="1"/>
        <v>#VALUE!</v>
      </c>
      <c r="B90" s="7" t="str">
        <f>IFERROR(__xludf.DUMMYFUNCTION("INDEX(IFNA(REGEXEXTRACT(D90, ""([^ ]+)$"")))"),"")</f>
        <v/>
      </c>
      <c r="C90" s="7">
        <f>Pts_PA*G90+Pts_PC*H90+Pts_PY*I90+Pts_PTD*J90+Pts_PI*K90+Pts_P2*L90+Pts_RA*M90+Pts_RY*N90+Pts_RTD*O90+Pts_R2*P90+Pts_Res*Q90+Pts_ReY*R90+Pts_ReTD*S90+Pts_Re2*T90+Pts_FL*U90+Pts_FTD*V90</f>
        <v>0</v>
      </c>
      <c r="D90" s="7"/>
      <c r="E90" s="10"/>
      <c r="F90" s="9"/>
      <c r="G90" s="10"/>
      <c r="H90" s="7"/>
      <c r="I90" s="7"/>
      <c r="J90" s="7"/>
      <c r="K90" s="7"/>
      <c r="L90" s="11"/>
      <c r="M90" s="10"/>
      <c r="N90" s="7"/>
      <c r="O90" s="7"/>
      <c r="P90" s="11"/>
      <c r="Q90" s="10"/>
      <c r="R90" s="7"/>
      <c r="S90" s="7"/>
      <c r="T90" s="11"/>
      <c r="U90" s="10"/>
      <c r="V90" s="11"/>
    </row>
    <row r="91">
      <c r="A91" s="7" t="str">
        <f t="shared" si="1"/>
        <v>#VALUE!</v>
      </c>
      <c r="B91" s="7" t="str">
        <f>IFERROR(__xludf.DUMMYFUNCTION("INDEX(IFNA(REGEXEXTRACT(D91, ""([^ ]+)$"")))"),"")</f>
        <v/>
      </c>
      <c r="C91" s="7">
        <f>Pts_PA*G91+Pts_PC*H91+Pts_PY*I91+Pts_PTD*J91+Pts_PI*K91+Pts_P2*L91+Pts_RA*M91+Pts_RY*N91+Pts_RTD*O91+Pts_R2*P91+Pts_Res*Q91+Pts_ReY*R91+Pts_ReTD*S91+Pts_Re2*T91+Pts_FL*U91+Pts_FTD*V91</f>
        <v>0</v>
      </c>
      <c r="D91" s="7"/>
      <c r="E91" s="10"/>
      <c r="F91" s="9"/>
      <c r="G91" s="10"/>
      <c r="H91" s="7"/>
      <c r="I91" s="7"/>
      <c r="J91" s="7"/>
      <c r="K91" s="7"/>
      <c r="L91" s="11"/>
      <c r="M91" s="10"/>
      <c r="N91" s="7"/>
      <c r="O91" s="7"/>
      <c r="P91" s="11"/>
      <c r="Q91" s="10"/>
      <c r="R91" s="7"/>
      <c r="S91" s="7"/>
      <c r="T91" s="11"/>
      <c r="U91" s="10"/>
      <c r="V91" s="11"/>
    </row>
    <row r="92">
      <c r="A92" s="7" t="str">
        <f t="shared" si="1"/>
        <v>#VALUE!</v>
      </c>
      <c r="B92" s="7" t="str">
        <f>IFERROR(__xludf.DUMMYFUNCTION("INDEX(IFNA(REGEXEXTRACT(D92, ""([^ ]+)$"")))"),"")</f>
        <v/>
      </c>
      <c r="C92" s="7">
        <f>Pts_PA*G92+Pts_PC*H92+Pts_PY*I92+Pts_PTD*J92+Pts_PI*K92+Pts_P2*L92+Pts_RA*M92+Pts_RY*N92+Pts_RTD*O92+Pts_R2*P92+Pts_Res*Q92+Pts_ReY*R92+Pts_ReTD*S92+Pts_Re2*T92+Pts_FL*U92+Pts_FTD*V92</f>
        <v>0</v>
      </c>
      <c r="D92" s="7"/>
      <c r="E92" s="10"/>
      <c r="F92" s="9"/>
      <c r="G92" s="10"/>
      <c r="H92" s="7"/>
      <c r="I92" s="7"/>
      <c r="J92" s="7"/>
      <c r="K92" s="7"/>
      <c r="L92" s="11"/>
      <c r="M92" s="10"/>
      <c r="N92" s="7"/>
      <c r="O92" s="7"/>
      <c r="P92" s="11"/>
      <c r="Q92" s="10"/>
      <c r="R92" s="7"/>
      <c r="S92" s="7"/>
      <c r="T92" s="11"/>
      <c r="U92" s="10"/>
      <c r="V92" s="11"/>
    </row>
    <row r="93">
      <c r="A93" s="7" t="str">
        <f t="shared" si="1"/>
        <v>#VALUE!</v>
      </c>
      <c r="B93" s="7" t="str">
        <f>IFERROR(__xludf.DUMMYFUNCTION("INDEX(IFNA(REGEXEXTRACT(D93, ""([^ ]+)$"")))"),"")</f>
        <v/>
      </c>
      <c r="C93" s="7">
        <f>Pts_PA*G93+Pts_PC*H93+Pts_PY*I93+Pts_PTD*J93+Pts_PI*K93+Pts_P2*L93+Pts_RA*M93+Pts_RY*N93+Pts_RTD*O93+Pts_R2*P93+Pts_Res*Q93+Pts_ReY*R93+Pts_ReTD*S93+Pts_Re2*T93+Pts_FL*U93+Pts_FTD*V93</f>
        <v>0</v>
      </c>
      <c r="D93" s="7"/>
      <c r="E93" s="10"/>
      <c r="F93" s="9"/>
      <c r="G93" s="10"/>
      <c r="H93" s="7"/>
      <c r="I93" s="7"/>
      <c r="J93" s="7"/>
      <c r="K93" s="7"/>
      <c r="L93" s="11"/>
      <c r="M93" s="10"/>
      <c r="N93" s="7"/>
      <c r="O93" s="7"/>
      <c r="P93" s="11"/>
      <c r="Q93" s="10"/>
      <c r="R93" s="7"/>
      <c r="S93" s="7"/>
      <c r="T93" s="11"/>
      <c r="U93" s="10"/>
      <c r="V93" s="11"/>
    </row>
    <row r="94">
      <c r="A94" s="7" t="str">
        <f t="shared" si="1"/>
        <v>#VALUE!</v>
      </c>
      <c r="B94" s="7" t="str">
        <f>IFERROR(__xludf.DUMMYFUNCTION("INDEX(IFNA(REGEXEXTRACT(D94, ""([^ ]+)$"")))"),"")</f>
        <v/>
      </c>
      <c r="C94" s="7">
        <f>Pts_PA*G94+Pts_PC*H94+Pts_PY*I94+Pts_PTD*J94+Pts_PI*K94+Pts_P2*L94+Pts_RA*M94+Pts_RY*N94+Pts_RTD*O94+Pts_R2*P94+Pts_Res*Q94+Pts_ReY*R94+Pts_ReTD*S94+Pts_Re2*T94+Pts_FL*U94+Pts_FTD*V94</f>
        <v>0</v>
      </c>
      <c r="D94" s="7"/>
      <c r="E94" s="10"/>
      <c r="F94" s="9"/>
      <c r="G94" s="10"/>
      <c r="H94" s="7"/>
      <c r="I94" s="7"/>
      <c r="J94" s="7"/>
      <c r="K94" s="7"/>
      <c r="L94" s="11"/>
      <c r="M94" s="10"/>
      <c r="N94" s="7"/>
      <c r="O94" s="7"/>
      <c r="P94" s="11"/>
      <c r="Q94" s="10"/>
      <c r="R94" s="7"/>
      <c r="S94" s="7"/>
      <c r="T94" s="11"/>
      <c r="U94" s="10"/>
      <c r="V94" s="11"/>
    </row>
    <row r="95">
      <c r="A95" s="7" t="str">
        <f t="shared" si="1"/>
        <v>#VALUE!</v>
      </c>
      <c r="B95" s="7" t="str">
        <f>IFERROR(__xludf.DUMMYFUNCTION("INDEX(IFNA(REGEXEXTRACT(D95, ""([^ ]+)$"")))"),"")</f>
        <v/>
      </c>
      <c r="C95" s="7">
        <f>Pts_PA*G95+Pts_PC*H95+Pts_PY*I95+Pts_PTD*J95+Pts_PI*K95+Pts_P2*L95+Pts_RA*M95+Pts_RY*N95+Pts_RTD*O95+Pts_R2*P95+Pts_Res*Q95+Pts_ReY*R95+Pts_ReTD*S95+Pts_Re2*T95+Pts_FL*U95+Pts_FTD*V95</f>
        <v>0</v>
      </c>
      <c r="D95" s="7"/>
      <c r="E95" s="10"/>
      <c r="F95" s="9"/>
      <c r="G95" s="10"/>
      <c r="H95" s="7"/>
      <c r="I95" s="7"/>
      <c r="J95" s="7"/>
      <c r="K95" s="7"/>
      <c r="L95" s="11"/>
      <c r="M95" s="10"/>
      <c r="N95" s="7"/>
      <c r="O95" s="7"/>
      <c r="P95" s="11"/>
      <c r="Q95" s="10"/>
      <c r="R95" s="7"/>
      <c r="S95" s="7"/>
      <c r="T95" s="11"/>
      <c r="U95" s="10"/>
      <c r="V95" s="11"/>
    </row>
    <row r="96">
      <c r="A96" s="7" t="str">
        <f t="shared" si="1"/>
        <v>#VALUE!</v>
      </c>
      <c r="B96" s="7" t="str">
        <f>IFERROR(__xludf.DUMMYFUNCTION("INDEX(IFNA(REGEXEXTRACT(D96, ""([^ ]+)$"")))"),"")</f>
        <v/>
      </c>
      <c r="C96" s="7">
        <f>Pts_PA*G96+Pts_PC*H96+Pts_PY*I96+Pts_PTD*J96+Pts_PI*K96+Pts_P2*L96+Pts_RA*M96+Pts_RY*N96+Pts_RTD*O96+Pts_R2*P96+Pts_Res*Q96+Pts_ReY*R96+Pts_ReTD*S96+Pts_Re2*T96+Pts_FL*U96+Pts_FTD*V96</f>
        <v>0</v>
      </c>
      <c r="D96" s="7"/>
      <c r="E96" s="10"/>
      <c r="F96" s="9"/>
      <c r="G96" s="10"/>
      <c r="H96" s="7"/>
      <c r="I96" s="7"/>
      <c r="J96" s="7"/>
      <c r="K96" s="7"/>
      <c r="L96" s="11"/>
      <c r="M96" s="10"/>
      <c r="N96" s="7"/>
      <c r="O96" s="7"/>
      <c r="P96" s="11"/>
      <c r="Q96" s="10"/>
      <c r="R96" s="7"/>
      <c r="S96" s="7"/>
      <c r="T96" s="11"/>
      <c r="U96" s="10"/>
      <c r="V96" s="11"/>
    </row>
    <row r="97">
      <c r="A97" s="7" t="str">
        <f t="shared" si="1"/>
        <v>#VALUE!</v>
      </c>
      <c r="B97" s="7" t="str">
        <f>IFERROR(__xludf.DUMMYFUNCTION("INDEX(IFNA(REGEXEXTRACT(D97, ""([^ ]+)$"")))"),"")</f>
        <v/>
      </c>
      <c r="C97" s="7">
        <f>Pts_PA*G97+Pts_PC*H97+Pts_PY*I97+Pts_PTD*J97+Pts_PI*K97+Pts_P2*L97+Pts_RA*M97+Pts_RY*N97+Pts_RTD*O97+Pts_R2*P97+Pts_Res*Q97+Pts_ReY*R97+Pts_ReTD*S97+Pts_Re2*T97+Pts_FL*U97+Pts_FTD*V97</f>
        <v>0</v>
      </c>
      <c r="D97" s="7"/>
      <c r="E97" s="10"/>
      <c r="F97" s="9"/>
      <c r="G97" s="10"/>
      <c r="H97" s="7"/>
      <c r="I97" s="7"/>
      <c r="J97" s="7"/>
      <c r="K97" s="7"/>
      <c r="L97" s="11"/>
      <c r="M97" s="10"/>
      <c r="N97" s="7"/>
      <c r="O97" s="7"/>
      <c r="P97" s="11"/>
      <c r="Q97" s="10"/>
      <c r="R97" s="7"/>
      <c r="S97" s="7"/>
      <c r="T97" s="11"/>
      <c r="U97" s="10"/>
      <c r="V97" s="11"/>
    </row>
    <row r="98">
      <c r="A98" s="7" t="str">
        <f t="shared" si="1"/>
        <v>#VALUE!</v>
      </c>
      <c r="B98" s="7" t="str">
        <f>IFERROR(__xludf.DUMMYFUNCTION("INDEX(IFNA(REGEXEXTRACT(D98, ""([^ ]+)$"")))"),"")</f>
        <v/>
      </c>
      <c r="C98" s="7">
        <f>Pts_PA*G98+Pts_PC*H98+Pts_PY*I98+Pts_PTD*J98+Pts_PI*K98+Pts_P2*L98+Pts_RA*M98+Pts_RY*N98+Pts_RTD*O98+Pts_R2*P98+Pts_Res*Q98+Pts_ReY*R98+Pts_ReTD*S98+Pts_Re2*T98+Pts_FL*U98+Pts_FTD*V98</f>
        <v>0</v>
      </c>
      <c r="D98" s="7"/>
      <c r="E98" s="10"/>
      <c r="F98" s="9"/>
      <c r="G98" s="10"/>
      <c r="H98" s="7"/>
      <c r="I98" s="7"/>
      <c r="J98" s="7"/>
      <c r="K98" s="7"/>
      <c r="L98" s="11"/>
      <c r="M98" s="10"/>
      <c r="N98" s="7"/>
      <c r="O98" s="7"/>
      <c r="P98" s="11"/>
      <c r="Q98" s="10"/>
      <c r="R98" s="7"/>
      <c r="S98" s="7"/>
      <c r="T98" s="11"/>
      <c r="U98" s="10"/>
      <c r="V98" s="11"/>
    </row>
    <row r="99">
      <c r="A99" s="7" t="str">
        <f t="shared" si="1"/>
        <v>#VALUE!</v>
      </c>
      <c r="B99" s="7" t="str">
        <f>IFERROR(__xludf.DUMMYFUNCTION("INDEX(IFNA(REGEXEXTRACT(D99, ""([^ ]+)$"")))"),"")</f>
        <v/>
      </c>
      <c r="C99" s="7">
        <f>Pts_PA*G99+Pts_PC*H99+Pts_PY*I99+Pts_PTD*J99+Pts_PI*K99+Pts_P2*L99+Pts_RA*M99+Pts_RY*N99+Pts_RTD*O99+Pts_R2*P99+Pts_Res*Q99+Pts_ReY*R99+Pts_ReTD*S99+Pts_Re2*T99+Pts_FL*U99+Pts_FTD*V99</f>
        <v>0</v>
      </c>
      <c r="D99" s="7"/>
      <c r="E99" s="10"/>
      <c r="F99" s="9"/>
      <c r="G99" s="10"/>
      <c r="H99" s="7"/>
      <c r="I99" s="7"/>
      <c r="J99" s="7"/>
      <c r="K99" s="7"/>
      <c r="L99" s="11"/>
      <c r="M99" s="10"/>
      <c r="N99" s="7"/>
      <c r="O99" s="7"/>
      <c r="P99" s="11"/>
      <c r="Q99" s="10"/>
      <c r="R99" s="7"/>
      <c r="S99" s="7"/>
      <c r="T99" s="11"/>
      <c r="U99" s="10"/>
      <c r="V99" s="11"/>
    </row>
    <row r="100">
      <c r="A100" s="7" t="str">
        <f t="shared" si="1"/>
        <v>#VALUE!</v>
      </c>
      <c r="B100" s="7" t="str">
        <f>IFERROR(__xludf.DUMMYFUNCTION("INDEX(IFNA(REGEXEXTRACT(D100, ""([^ ]+)$"")))"),"")</f>
        <v/>
      </c>
      <c r="C100" s="7">
        <f>Pts_PA*G100+Pts_PC*H100+Pts_PY*I100+Pts_PTD*J100+Pts_PI*K100+Pts_P2*L100+Pts_RA*M100+Pts_RY*N100+Pts_RTD*O100+Pts_R2*P100+Pts_Res*Q100+Pts_ReY*R100+Pts_ReTD*S100+Pts_Re2*T100+Pts_FL*U100+Pts_FTD*V100</f>
        <v>0</v>
      </c>
      <c r="D100" s="7"/>
      <c r="E100" s="10"/>
      <c r="F100" s="9"/>
      <c r="G100" s="10"/>
      <c r="H100" s="7"/>
      <c r="I100" s="7"/>
      <c r="J100" s="7"/>
      <c r="K100" s="7"/>
      <c r="L100" s="11"/>
      <c r="M100" s="10"/>
      <c r="N100" s="7"/>
      <c r="O100" s="7"/>
      <c r="P100" s="11"/>
      <c r="Q100" s="10"/>
      <c r="R100" s="7"/>
      <c r="S100" s="7"/>
      <c r="T100" s="11"/>
      <c r="U100" s="10"/>
      <c r="V100" s="11"/>
    </row>
    <row r="101">
      <c r="A101" s="7" t="str">
        <f t="shared" si="1"/>
        <v>#VALUE!</v>
      </c>
      <c r="B101" s="7" t="str">
        <f>IFERROR(__xludf.DUMMYFUNCTION("INDEX(IFNA(REGEXEXTRACT(D101, ""([^ ]+)$"")))"),"")</f>
        <v/>
      </c>
      <c r="C101" s="7">
        <f>Pts_PA*G101+Pts_PC*H101+Pts_PY*I101+Pts_PTD*J101+Pts_PI*K101+Pts_P2*L101+Pts_RA*M101+Pts_RY*N101+Pts_RTD*O101+Pts_R2*P101+Pts_Res*Q101+Pts_ReY*R101+Pts_ReTD*S101+Pts_Re2*T101+Pts_FL*U101+Pts_FTD*V101</f>
        <v>0</v>
      </c>
      <c r="D101" s="7"/>
      <c r="E101" s="10"/>
      <c r="F101" s="9"/>
      <c r="G101" s="10"/>
      <c r="H101" s="7"/>
      <c r="I101" s="7"/>
      <c r="J101" s="7"/>
      <c r="K101" s="7"/>
      <c r="L101" s="11"/>
      <c r="M101" s="10"/>
      <c r="N101" s="7"/>
      <c r="O101" s="7"/>
      <c r="P101" s="11"/>
      <c r="Q101" s="10"/>
      <c r="R101" s="7"/>
      <c r="S101" s="7"/>
      <c r="T101" s="11"/>
      <c r="U101" s="10"/>
      <c r="V101" s="11"/>
    </row>
    <row r="102">
      <c r="A102" s="7" t="str">
        <f t="shared" si="1"/>
        <v>#VALUE!</v>
      </c>
      <c r="B102" s="7" t="str">
        <f>IFERROR(__xludf.DUMMYFUNCTION("INDEX(IFNA(REGEXEXTRACT(D102, ""([^ ]+)$"")))"),"")</f>
        <v/>
      </c>
      <c r="C102" s="7">
        <f>Pts_PA*G102+Pts_PC*H102+Pts_PY*I102+Pts_PTD*J102+Pts_PI*K102+Pts_P2*L102+Pts_RA*M102+Pts_RY*N102+Pts_RTD*O102+Pts_R2*P102+Pts_Res*Q102+Pts_ReY*R102+Pts_ReTD*S102+Pts_Re2*T102+Pts_FL*U102+Pts_FTD*V102</f>
        <v>0</v>
      </c>
      <c r="D102" s="7"/>
      <c r="E102" s="10"/>
      <c r="F102" s="9"/>
      <c r="G102" s="10"/>
      <c r="H102" s="7"/>
      <c r="I102" s="7"/>
      <c r="J102" s="7"/>
      <c r="K102" s="7"/>
      <c r="L102" s="11"/>
      <c r="M102" s="10"/>
      <c r="N102" s="7"/>
      <c r="O102" s="7"/>
      <c r="P102" s="11"/>
      <c r="Q102" s="10"/>
      <c r="R102" s="7"/>
      <c r="S102" s="7"/>
      <c r="T102" s="11"/>
      <c r="U102" s="10"/>
      <c r="V102" s="11"/>
    </row>
    <row r="103">
      <c r="A103" s="7" t="str">
        <f t="shared" si="1"/>
        <v>#VALUE!</v>
      </c>
      <c r="B103" s="7" t="str">
        <f>IFERROR(__xludf.DUMMYFUNCTION("INDEX(IFNA(REGEXEXTRACT(D103, ""([^ ]+)$"")))"),"")</f>
        <v/>
      </c>
      <c r="C103" s="7">
        <f>Pts_PA*G103+Pts_PC*H103+Pts_PY*I103+Pts_PTD*J103+Pts_PI*K103+Pts_P2*L103+Pts_RA*M103+Pts_RY*N103+Pts_RTD*O103+Pts_R2*P103+Pts_Res*Q103+Pts_ReY*R103+Pts_ReTD*S103+Pts_Re2*T103+Pts_FL*U103+Pts_FTD*V103</f>
        <v>0</v>
      </c>
      <c r="D103" s="7"/>
      <c r="E103" s="10"/>
      <c r="F103" s="9"/>
      <c r="G103" s="10"/>
      <c r="H103" s="7"/>
      <c r="I103" s="7"/>
      <c r="J103" s="7"/>
      <c r="K103" s="7"/>
      <c r="L103" s="11"/>
      <c r="M103" s="10"/>
      <c r="N103" s="7"/>
      <c r="O103" s="7"/>
      <c r="P103" s="11"/>
      <c r="Q103" s="10"/>
      <c r="R103" s="7"/>
      <c r="S103" s="7"/>
      <c r="T103" s="11"/>
      <c r="U103" s="10"/>
      <c r="V103" s="11"/>
    </row>
    <row r="104">
      <c r="A104" s="7" t="str">
        <f t="shared" si="1"/>
        <v>#VALUE!</v>
      </c>
      <c r="B104" s="7" t="str">
        <f>IFERROR(__xludf.DUMMYFUNCTION("INDEX(IFNA(REGEXEXTRACT(D104, ""([^ ]+)$"")))"),"")</f>
        <v/>
      </c>
      <c r="C104" s="7">
        <f>Pts_PA*G104+Pts_PC*H104+Pts_PY*I104+Pts_PTD*J104+Pts_PI*K104+Pts_P2*L104+Pts_RA*M104+Pts_RY*N104+Pts_RTD*O104+Pts_R2*P104+Pts_Res*Q104+Pts_ReY*R104+Pts_ReTD*S104+Pts_Re2*T104+Pts_FL*U104+Pts_FTD*V104</f>
        <v>0</v>
      </c>
      <c r="D104" s="7"/>
      <c r="E104" s="10"/>
      <c r="F104" s="9"/>
      <c r="G104" s="10"/>
      <c r="H104" s="7"/>
      <c r="I104" s="7"/>
      <c r="J104" s="7"/>
      <c r="K104" s="7"/>
      <c r="L104" s="11"/>
      <c r="M104" s="10"/>
      <c r="N104" s="7"/>
      <c r="O104" s="7"/>
      <c r="P104" s="11"/>
      <c r="Q104" s="10"/>
      <c r="R104" s="7"/>
      <c r="S104" s="7"/>
      <c r="T104" s="11"/>
      <c r="U104" s="10"/>
      <c r="V104" s="11"/>
    </row>
    <row r="105">
      <c r="A105" s="7" t="str">
        <f t="shared" si="1"/>
        <v>#VALUE!</v>
      </c>
      <c r="B105" s="7" t="str">
        <f>IFERROR(__xludf.DUMMYFUNCTION("INDEX(IFNA(REGEXEXTRACT(D105, ""([^ ]+)$"")))"),"")</f>
        <v/>
      </c>
      <c r="C105" s="7">
        <f>Pts_PA*G105+Pts_PC*H105+Pts_PY*I105+Pts_PTD*J105+Pts_PI*K105+Pts_P2*L105+Pts_RA*M105+Pts_RY*N105+Pts_RTD*O105+Pts_R2*P105+Pts_Res*Q105+Pts_ReY*R105+Pts_ReTD*S105+Pts_Re2*T105+Pts_FL*U105+Pts_FTD*V105</f>
        <v>0</v>
      </c>
      <c r="D105" s="7"/>
      <c r="E105" s="10"/>
      <c r="F105" s="9"/>
      <c r="G105" s="10"/>
      <c r="H105" s="7"/>
      <c r="I105" s="7"/>
      <c r="J105" s="7"/>
      <c r="K105" s="7"/>
      <c r="L105" s="11"/>
      <c r="M105" s="10"/>
      <c r="N105" s="7"/>
      <c r="O105" s="7"/>
      <c r="P105" s="11"/>
      <c r="Q105" s="10"/>
      <c r="R105" s="7"/>
      <c r="S105" s="7"/>
      <c r="T105" s="11"/>
      <c r="U105" s="10"/>
      <c r="V105" s="11"/>
    </row>
    <row r="106">
      <c r="A106" s="7" t="str">
        <f t="shared" si="1"/>
        <v>#VALUE!</v>
      </c>
      <c r="B106" s="7" t="str">
        <f>IFERROR(__xludf.DUMMYFUNCTION("INDEX(IFNA(REGEXEXTRACT(D106, ""([^ ]+)$"")))"),"")</f>
        <v/>
      </c>
      <c r="C106" s="7">
        <f>Pts_PA*G106+Pts_PC*H106+Pts_PY*I106+Pts_PTD*J106+Pts_PI*K106+Pts_P2*L106+Pts_RA*M106+Pts_RY*N106+Pts_RTD*O106+Pts_R2*P106+Pts_Res*Q106+Pts_ReY*R106+Pts_ReTD*S106+Pts_Re2*T106+Pts_FL*U106+Pts_FTD*V106</f>
        <v>0</v>
      </c>
      <c r="D106" s="7"/>
      <c r="E106" s="10"/>
      <c r="F106" s="9"/>
      <c r="G106" s="10"/>
      <c r="H106" s="7"/>
      <c r="I106" s="7"/>
      <c r="J106" s="7"/>
      <c r="K106" s="7"/>
      <c r="L106" s="11"/>
      <c r="M106" s="10"/>
      <c r="N106" s="7"/>
      <c r="O106" s="7"/>
      <c r="P106" s="11"/>
      <c r="Q106" s="10"/>
      <c r="R106" s="7"/>
      <c r="S106" s="7"/>
      <c r="T106" s="11"/>
      <c r="U106" s="10"/>
      <c r="V106" s="11"/>
    </row>
    <row r="107">
      <c r="A107" s="7" t="str">
        <f t="shared" si="1"/>
        <v>#VALUE!</v>
      </c>
      <c r="B107" s="7" t="str">
        <f>IFERROR(__xludf.DUMMYFUNCTION("INDEX(IFNA(REGEXEXTRACT(D107, ""([^ ]+)$"")))"),"")</f>
        <v/>
      </c>
      <c r="C107" s="7">
        <f>Pts_PA*G107+Pts_PC*H107+Pts_PY*I107+Pts_PTD*J107+Pts_PI*K107+Pts_P2*L107+Pts_RA*M107+Pts_RY*N107+Pts_RTD*O107+Pts_R2*P107+Pts_Res*Q107+Pts_ReY*R107+Pts_ReTD*S107+Pts_Re2*T107+Pts_FL*U107+Pts_FTD*V107</f>
        <v>0</v>
      </c>
      <c r="D107" s="7"/>
      <c r="E107" s="10"/>
      <c r="F107" s="9"/>
      <c r="G107" s="10"/>
      <c r="H107" s="7"/>
      <c r="I107" s="7"/>
      <c r="J107" s="7"/>
      <c r="K107" s="7"/>
      <c r="L107" s="11"/>
      <c r="M107" s="10"/>
      <c r="N107" s="7"/>
      <c r="O107" s="7"/>
      <c r="P107" s="11"/>
      <c r="Q107" s="10"/>
      <c r="R107" s="7"/>
      <c r="S107" s="7"/>
      <c r="T107" s="11"/>
      <c r="U107" s="10"/>
      <c r="V107" s="11"/>
    </row>
    <row r="108">
      <c r="A108" s="7" t="str">
        <f t="shared" si="1"/>
        <v>#VALUE!</v>
      </c>
      <c r="B108" s="7" t="str">
        <f>IFERROR(__xludf.DUMMYFUNCTION("INDEX(IFNA(REGEXEXTRACT(D108, ""([^ ]+)$"")))"),"")</f>
        <v/>
      </c>
      <c r="C108" s="7">
        <f>Pts_PA*G108+Pts_PC*H108+Pts_PY*I108+Pts_PTD*J108+Pts_PI*K108+Pts_P2*L108+Pts_RA*M108+Pts_RY*N108+Pts_RTD*O108+Pts_R2*P108+Pts_Res*Q108+Pts_ReY*R108+Pts_ReTD*S108+Pts_Re2*T108+Pts_FL*U108+Pts_FTD*V108</f>
        <v>0</v>
      </c>
      <c r="D108" s="7"/>
      <c r="E108" s="10"/>
      <c r="F108" s="9"/>
      <c r="G108" s="10"/>
      <c r="H108" s="7"/>
      <c r="I108" s="7"/>
      <c r="J108" s="7"/>
      <c r="K108" s="7"/>
      <c r="L108" s="11"/>
      <c r="M108" s="10"/>
      <c r="N108" s="7"/>
      <c r="O108" s="7"/>
      <c r="P108" s="11"/>
      <c r="Q108" s="10"/>
      <c r="R108" s="7"/>
      <c r="S108" s="7"/>
      <c r="T108" s="11"/>
      <c r="U108" s="10"/>
      <c r="V108" s="11"/>
    </row>
    <row r="109">
      <c r="A109" s="7" t="str">
        <f t="shared" si="1"/>
        <v>#VALUE!</v>
      </c>
      <c r="B109" s="7" t="str">
        <f>IFERROR(__xludf.DUMMYFUNCTION("INDEX(IFNA(REGEXEXTRACT(D109, ""([^ ]+)$"")))"),"")</f>
        <v/>
      </c>
      <c r="C109" s="7">
        <f>Pts_PA*G109+Pts_PC*H109+Pts_PY*I109+Pts_PTD*J109+Pts_PI*K109+Pts_P2*L109+Pts_RA*M109+Pts_RY*N109+Pts_RTD*O109+Pts_R2*P109+Pts_Res*Q109+Pts_ReY*R109+Pts_ReTD*S109+Pts_Re2*T109+Pts_FL*U109+Pts_FTD*V109</f>
        <v>0</v>
      </c>
      <c r="D109" s="7"/>
      <c r="E109" s="10"/>
      <c r="F109" s="9"/>
      <c r="G109" s="10"/>
      <c r="H109" s="7"/>
      <c r="I109" s="7"/>
      <c r="J109" s="7"/>
      <c r="K109" s="7"/>
      <c r="L109" s="11"/>
      <c r="M109" s="10"/>
      <c r="N109" s="7"/>
      <c r="O109" s="7"/>
      <c r="P109" s="11"/>
      <c r="Q109" s="10"/>
      <c r="R109" s="7"/>
      <c r="S109" s="7"/>
      <c r="T109" s="11"/>
      <c r="U109" s="10"/>
      <c r="V109" s="11"/>
    </row>
    <row r="110">
      <c r="A110" s="7" t="str">
        <f t="shared" si="1"/>
        <v>#VALUE!</v>
      </c>
      <c r="B110" s="7" t="str">
        <f>IFERROR(__xludf.DUMMYFUNCTION("INDEX(IFNA(REGEXEXTRACT(D110, ""([^ ]+)$"")))"),"")</f>
        <v/>
      </c>
      <c r="C110" s="7">
        <f>Pts_PA*G110+Pts_PC*H110+Pts_PY*I110+Pts_PTD*J110+Pts_PI*K110+Pts_P2*L110+Pts_RA*M110+Pts_RY*N110+Pts_RTD*O110+Pts_R2*P110+Pts_Res*Q110+Pts_ReY*R110+Pts_ReTD*S110+Pts_Re2*T110+Pts_FL*U110+Pts_FTD*V110</f>
        <v>0</v>
      </c>
      <c r="D110" s="7"/>
      <c r="E110" s="10"/>
      <c r="F110" s="9"/>
      <c r="G110" s="10"/>
      <c r="H110" s="7"/>
      <c r="I110" s="7"/>
      <c r="J110" s="7"/>
      <c r="K110" s="7"/>
      <c r="L110" s="11"/>
      <c r="M110" s="10"/>
      <c r="N110" s="7"/>
      <c r="O110" s="7"/>
      <c r="P110" s="11"/>
      <c r="Q110" s="10"/>
      <c r="R110" s="7"/>
      <c r="S110" s="7"/>
      <c r="T110" s="11"/>
      <c r="U110" s="10"/>
      <c r="V110" s="11"/>
    </row>
    <row r="111">
      <c r="A111" s="7" t="str">
        <f t="shared" si="1"/>
        <v>#VALUE!</v>
      </c>
      <c r="B111" s="7" t="str">
        <f>IFERROR(__xludf.DUMMYFUNCTION("INDEX(IFNA(REGEXEXTRACT(D111, ""([^ ]+)$"")))"),"")</f>
        <v/>
      </c>
      <c r="C111" s="7">
        <f>Pts_PA*G111+Pts_PC*H111+Pts_PY*I111+Pts_PTD*J111+Pts_PI*K111+Pts_P2*L111+Pts_RA*M111+Pts_RY*N111+Pts_RTD*O111+Pts_R2*P111+Pts_Res*Q111+Pts_ReY*R111+Pts_ReTD*S111+Pts_Re2*T111+Pts_FL*U111+Pts_FTD*V111</f>
        <v>0</v>
      </c>
      <c r="D111" s="7"/>
      <c r="E111" s="10"/>
      <c r="F111" s="9"/>
      <c r="G111" s="10"/>
      <c r="H111" s="7"/>
      <c r="I111" s="7"/>
      <c r="J111" s="7"/>
      <c r="K111" s="7"/>
      <c r="L111" s="11"/>
      <c r="M111" s="10"/>
      <c r="N111" s="7"/>
      <c r="O111" s="7"/>
      <c r="P111" s="11"/>
      <c r="Q111" s="10"/>
      <c r="R111" s="7"/>
      <c r="S111" s="7"/>
      <c r="T111" s="11"/>
      <c r="U111" s="10"/>
      <c r="V111" s="11"/>
    </row>
    <row r="112">
      <c r="A112" s="7" t="str">
        <f t="shared" si="1"/>
        <v>#VALUE!</v>
      </c>
      <c r="B112" s="7" t="str">
        <f>IFERROR(__xludf.DUMMYFUNCTION("INDEX(IFNA(REGEXEXTRACT(D112, ""([^ ]+)$"")))"),"")</f>
        <v/>
      </c>
      <c r="C112" s="7">
        <f>Pts_PA*G112+Pts_PC*H112+Pts_PY*I112+Pts_PTD*J112+Pts_PI*K112+Pts_P2*L112+Pts_RA*M112+Pts_RY*N112+Pts_RTD*O112+Pts_R2*P112+Pts_Res*Q112+Pts_ReY*R112+Pts_ReTD*S112+Pts_Re2*T112+Pts_FL*U112+Pts_FTD*V112</f>
        <v>0</v>
      </c>
      <c r="D112" s="7"/>
      <c r="E112" s="10"/>
      <c r="F112" s="9"/>
      <c r="G112" s="10"/>
      <c r="H112" s="7"/>
      <c r="I112" s="7"/>
      <c r="J112" s="7"/>
      <c r="K112" s="7"/>
      <c r="L112" s="11"/>
      <c r="M112" s="10"/>
      <c r="N112" s="7"/>
      <c r="O112" s="7"/>
      <c r="P112" s="11"/>
      <c r="Q112" s="10"/>
      <c r="R112" s="7"/>
      <c r="S112" s="7"/>
      <c r="T112" s="11"/>
      <c r="U112" s="10"/>
      <c r="V112" s="11"/>
    </row>
    <row r="113">
      <c r="A113" s="7" t="str">
        <f t="shared" si="1"/>
        <v>#VALUE!</v>
      </c>
      <c r="B113" s="7" t="str">
        <f>IFERROR(__xludf.DUMMYFUNCTION("INDEX(IFNA(REGEXEXTRACT(D113, ""([^ ]+)$"")))"),"")</f>
        <v/>
      </c>
      <c r="C113" s="7">
        <f>Pts_PA*G113+Pts_PC*H113+Pts_PY*I113+Pts_PTD*J113+Pts_PI*K113+Pts_P2*L113+Pts_RA*M113+Pts_RY*N113+Pts_RTD*O113+Pts_R2*P113+Pts_Res*Q113+Pts_ReY*R113+Pts_ReTD*S113+Pts_Re2*T113+Pts_FL*U113+Pts_FTD*V113</f>
        <v>0</v>
      </c>
      <c r="D113" s="7"/>
      <c r="E113" s="10"/>
      <c r="F113" s="9"/>
      <c r="G113" s="10"/>
      <c r="H113" s="7"/>
      <c r="I113" s="7"/>
      <c r="J113" s="7"/>
      <c r="K113" s="7"/>
      <c r="L113" s="11"/>
      <c r="M113" s="10"/>
      <c r="N113" s="7"/>
      <c r="O113" s="7"/>
      <c r="P113" s="11"/>
      <c r="Q113" s="10"/>
      <c r="R113" s="7"/>
      <c r="S113" s="7"/>
      <c r="T113" s="11"/>
      <c r="U113" s="10"/>
      <c r="V113" s="11"/>
    </row>
    <row r="114">
      <c r="A114" s="7" t="str">
        <f t="shared" si="1"/>
        <v>#VALUE!</v>
      </c>
      <c r="B114" s="7" t="str">
        <f>IFERROR(__xludf.DUMMYFUNCTION("INDEX(IFNA(REGEXEXTRACT(D114, ""([^ ]+)$"")))"),"")</f>
        <v/>
      </c>
      <c r="C114" s="7">
        <f>Pts_PA*G114+Pts_PC*H114+Pts_PY*I114+Pts_PTD*J114+Pts_PI*K114+Pts_P2*L114+Pts_RA*M114+Pts_RY*N114+Pts_RTD*O114+Pts_R2*P114+Pts_Res*Q114+Pts_ReY*R114+Pts_ReTD*S114+Pts_Re2*T114+Pts_FL*U114+Pts_FTD*V114</f>
        <v>0</v>
      </c>
      <c r="D114" s="7"/>
      <c r="E114" s="10"/>
      <c r="F114" s="9"/>
      <c r="G114" s="10"/>
      <c r="H114" s="7"/>
      <c r="I114" s="7"/>
      <c r="J114" s="7"/>
      <c r="K114" s="7"/>
      <c r="L114" s="11"/>
      <c r="M114" s="10"/>
      <c r="N114" s="7"/>
      <c r="O114" s="7"/>
      <c r="P114" s="11"/>
      <c r="Q114" s="10"/>
      <c r="R114" s="7"/>
      <c r="S114" s="7"/>
      <c r="T114" s="11"/>
      <c r="U114" s="10"/>
      <c r="V114" s="11"/>
    </row>
    <row r="115">
      <c r="A115" s="7" t="str">
        <f t="shared" si="1"/>
        <v>#VALUE!</v>
      </c>
      <c r="B115" s="7" t="str">
        <f>IFERROR(__xludf.DUMMYFUNCTION("INDEX(IFNA(REGEXEXTRACT(D115, ""([^ ]+)$"")))"),"")</f>
        <v/>
      </c>
      <c r="C115" s="7">
        <f>Pts_PA*G115+Pts_PC*H115+Pts_PY*I115+Pts_PTD*J115+Pts_PI*K115+Pts_P2*L115+Pts_RA*M115+Pts_RY*N115+Pts_RTD*O115+Pts_R2*P115+Pts_Res*Q115+Pts_ReY*R115+Pts_ReTD*S115+Pts_Re2*T115+Pts_FL*U115+Pts_FTD*V115</f>
        <v>0</v>
      </c>
      <c r="D115" s="7"/>
      <c r="E115" s="10"/>
      <c r="F115" s="9"/>
      <c r="G115" s="10"/>
      <c r="H115" s="7"/>
      <c r="I115" s="7"/>
      <c r="J115" s="7"/>
      <c r="K115" s="7"/>
      <c r="L115" s="11"/>
      <c r="M115" s="10"/>
      <c r="N115" s="7"/>
      <c r="O115" s="7"/>
      <c r="P115" s="11"/>
      <c r="Q115" s="10"/>
      <c r="R115" s="7"/>
      <c r="S115" s="7"/>
      <c r="T115" s="11"/>
      <c r="U115" s="10"/>
      <c r="V115" s="11"/>
    </row>
    <row r="116">
      <c r="A116" s="7" t="str">
        <f t="shared" si="1"/>
        <v>#VALUE!</v>
      </c>
      <c r="B116" s="7" t="str">
        <f>IFERROR(__xludf.DUMMYFUNCTION("INDEX(IFNA(REGEXEXTRACT(D116, ""([^ ]+)$"")))"),"")</f>
        <v/>
      </c>
      <c r="C116" s="7">
        <f>Pts_PA*G116+Pts_PC*H116+Pts_PY*I116+Pts_PTD*J116+Pts_PI*K116+Pts_P2*L116+Pts_RA*M116+Pts_RY*N116+Pts_RTD*O116+Pts_R2*P116+Pts_Res*Q116+Pts_ReY*R116+Pts_ReTD*S116+Pts_Re2*T116+Pts_FL*U116+Pts_FTD*V116</f>
        <v>0</v>
      </c>
      <c r="D116" s="7"/>
      <c r="E116" s="10"/>
      <c r="F116" s="9"/>
      <c r="G116" s="10"/>
      <c r="H116" s="7"/>
      <c r="I116" s="7"/>
      <c r="J116" s="7"/>
      <c r="K116" s="7"/>
      <c r="L116" s="11"/>
      <c r="M116" s="10"/>
      <c r="N116" s="7"/>
      <c r="O116" s="7"/>
      <c r="P116" s="11"/>
      <c r="Q116" s="10"/>
      <c r="R116" s="7"/>
      <c r="S116" s="7"/>
      <c r="T116" s="11"/>
      <c r="U116" s="10"/>
      <c r="V116" s="11"/>
    </row>
    <row r="117">
      <c r="A117" s="7" t="str">
        <f t="shared" si="1"/>
        <v>#VALUE!</v>
      </c>
      <c r="B117" s="7" t="str">
        <f>IFERROR(__xludf.DUMMYFUNCTION("INDEX(IFNA(REGEXEXTRACT(D117, ""([^ ]+)$"")))"),"")</f>
        <v/>
      </c>
      <c r="C117" s="7">
        <f>Pts_PA*G117+Pts_PC*H117+Pts_PY*I117+Pts_PTD*J117+Pts_PI*K117+Pts_P2*L117+Pts_RA*M117+Pts_RY*N117+Pts_RTD*O117+Pts_R2*P117+Pts_Res*Q117+Pts_ReY*R117+Pts_ReTD*S117+Pts_Re2*T117+Pts_FL*U117+Pts_FTD*V117</f>
        <v>0</v>
      </c>
      <c r="D117" s="7"/>
      <c r="E117" s="10"/>
      <c r="F117" s="9"/>
      <c r="G117" s="10"/>
      <c r="H117" s="7"/>
      <c r="I117" s="7"/>
      <c r="J117" s="7"/>
      <c r="K117" s="7"/>
      <c r="L117" s="11"/>
      <c r="M117" s="10"/>
      <c r="N117" s="7"/>
      <c r="O117" s="7"/>
      <c r="P117" s="11"/>
      <c r="Q117" s="10"/>
      <c r="R117" s="7"/>
      <c r="S117" s="7"/>
      <c r="T117" s="11"/>
      <c r="U117" s="10"/>
      <c r="V117" s="11"/>
    </row>
    <row r="118">
      <c r="A118" s="7" t="str">
        <f t="shared" si="1"/>
        <v>#VALUE!</v>
      </c>
      <c r="B118" s="7" t="str">
        <f>IFERROR(__xludf.DUMMYFUNCTION("INDEX(IFNA(REGEXEXTRACT(D118, ""([^ ]+)$"")))"),"")</f>
        <v/>
      </c>
      <c r="C118" s="7">
        <f>Pts_PA*G118+Pts_PC*H118+Pts_PY*I118+Pts_PTD*J118+Pts_PI*K118+Pts_P2*L118+Pts_RA*M118+Pts_RY*N118+Pts_RTD*O118+Pts_R2*P118+Pts_Res*Q118+Pts_ReY*R118+Pts_ReTD*S118+Pts_Re2*T118+Pts_FL*U118+Pts_FTD*V118</f>
        <v>0</v>
      </c>
      <c r="D118" s="7"/>
      <c r="E118" s="10"/>
      <c r="F118" s="9"/>
      <c r="G118" s="10"/>
      <c r="H118" s="7"/>
      <c r="I118" s="7"/>
      <c r="J118" s="7"/>
      <c r="K118" s="7"/>
      <c r="L118" s="11"/>
      <c r="M118" s="10"/>
      <c r="N118" s="7"/>
      <c r="O118" s="7"/>
      <c r="P118" s="11"/>
      <c r="Q118" s="10"/>
      <c r="R118" s="7"/>
      <c r="S118" s="7"/>
      <c r="T118" s="11"/>
      <c r="U118" s="10"/>
      <c r="V118" s="11"/>
    </row>
    <row r="119">
      <c r="A119" s="7" t="str">
        <f t="shared" si="1"/>
        <v>#VALUE!</v>
      </c>
      <c r="B119" s="7" t="str">
        <f>IFERROR(__xludf.DUMMYFUNCTION("INDEX(IFNA(REGEXEXTRACT(D119, ""([^ ]+)$"")))"),"")</f>
        <v/>
      </c>
      <c r="C119" s="7">
        <f>Pts_PA*G119+Pts_PC*H119+Pts_PY*I119+Pts_PTD*J119+Pts_PI*K119+Pts_P2*L119+Pts_RA*M119+Pts_RY*N119+Pts_RTD*O119+Pts_R2*P119+Pts_Res*Q119+Pts_ReY*R119+Pts_ReTD*S119+Pts_Re2*T119+Pts_FL*U119+Pts_FTD*V119</f>
        <v>0</v>
      </c>
      <c r="D119" s="7"/>
      <c r="E119" s="10"/>
      <c r="F119" s="9"/>
      <c r="G119" s="10"/>
      <c r="H119" s="7"/>
      <c r="I119" s="7"/>
      <c r="J119" s="7"/>
      <c r="K119" s="7"/>
      <c r="L119" s="11"/>
      <c r="M119" s="10"/>
      <c r="N119" s="7"/>
      <c r="O119" s="7"/>
      <c r="P119" s="11"/>
      <c r="Q119" s="10"/>
      <c r="R119" s="7"/>
      <c r="S119" s="7"/>
      <c r="T119" s="11"/>
      <c r="U119" s="10"/>
      <c r="V119" s="11"/>
    </row>
    <row r="120">
      <c r="A120" s="7" t="str">
        <f t="shared" si="1"/>
        <v>#VALUE!</v>
      </c>
      <c r="B120" s="7" t="str">
        <f>IFERROR(__xludf.DUMMYFUNCTION("INDEX(IFNA(REGEXEXTRACT(D120, ""([^ ]+)$"")))"),"")</f>
        <v/>
      </c>
      <c r="C120" s="7">
        <f>Pts_PA*G120+Pts_PC*H120+Pts_PY*I120+Pts_PTD*J120+Pts_PI*K120+Pts_P2*L120+Pts_RA*M120+Pts_RY*N120+Pts_RTD*O120+Pts_R2*P120+Pts_Res*Q120+Pts_ReY*R120+Pts_ReTD*S120+Pts_Re2*T120+Pts_FL*U120+Pts_FTD*V120</f>
        <v>0</v>
      </c>
      <c r="D120" s="7"/>
      <c r="E120" s="10"/>
      <c r="F120" s="9"/>
      <c r="G120" s="10"/>
      <c r="H120" s="7"/>
      <c r="I120" s="7"/>
      <c r="J120" s="7"/>
      <c r="K120" s="7"/>
      <c r="L120" s="11"/>
      <c r="M120" s="10"/>
      <c r="N120" s="7"/>
      <c r="O120" s="7"/>
      <c r="P120" s="11"/>
      <c r="Q120" s="10"/>
      <c r="R120" s="7"/>
      <c r="S120" s="7"/>
      <c r="T120" s="11"/>
      <c r="U120" s="10"/>
      <c r="V120" s="11"/>
    </row>
    <row r="121">
      <c r="A121" s="7" t="str">
        <f t="shared" si="1"/>
        <v>#VALUE!</v>
      </c>
      <c r="B121" s="7" t="str">
        <f>IFERROR(__xludf.DUMMYFUNCTION("INDEX(IFNA(REGEXEXTRACT(D121, ""([^ ]+)$"")))"),"")</f>
        <v/>
      </c>
      <c r="C121" s="7">
        <f>Pts_PA*G121+Pts_PC*H121+Pts_PY*I121+Pts_PTD*J121+Pts_PI*K121+Pts_P2*L121+Pts_RA*M121+Pts_RY*N121+Pts_RTD*O121+Pts_R2*P121+Pts_Res*Q121+Pts_ReY*R121+Pts_ReTD*S121+Pts_Re2*T121+Pts_FL*U121+Pts_FTD*V121</f>
        <v>0</v>
      </c>
      <c r="D121" s="7"/>
      <c r="E121" s="10"/>
      <c r="F121" s="9"/>
      <c r="G121" s="10"/>
      <c r="H121" s="7"/>
      <c r="I121" s="7"/>
      <c r="J121" s="7"/>
      <c r="K121" s="7"/>
      <c r="L121" s="11"/>
      <c r="M121" s="10"/>
      <c r="N121" s="7"/>
      <c r="O121" s="7"/>
      <c r="P121" s="11"/>
      <c r="Q121" s="10"/>
      <c r="R121" s="7"/>
      <c r="S121" s="7"/>
      <c r="T121" s="11"/>
      <c r="U121" s="10"/>
      <c r="V121" s="11"/>
    </row>
    <row r="122">
      <c r="A122" s="7" t="str">
        <f t="shared" si="1"/>
        <v>#VALUE!</v>
      </c>
      <c r="B122" s="7" t="str">
        <f>IFERROR(__xludf.DUMMYFUNCTION("INDEX(IFNA(REGEXEXTRACT(D122, ""([^ ]+)$"")))"),"")</f>
        <v/>
      </c>
      <c r="C122" s="7">
        <f>Pts_PA*G122+Pts_PC*H122+Pts_PY*I122+Pts_PTD*J122+Pts_PI*K122+Pts_P2*L122+Pts_RA*M122+Pts_RY*N122+Pts_RTD*O122+Pts_R2*P122+Pts_Res*Q122+Pts_ReY*R122+Pts_ReTD*S122+Pts_Re2*T122+Pts_FL*U122+Pts_FTD*V122</f>
        <v>0</v>
      </c>
      <c r="D122" s="7"/>
      <c r="E122" s="10"/>
      <c r="F122" s="9"/>
      <c r="G122" s="10"/>
      <c r="H122" s="7"/>
      <c r="I122" s="7"/>
      <c r="J122" s="7"/>
      <c r="K122" s="7"/>
      <c r="L122" s="11"/>
      <c r="M122" s="10"/>
      <c r="N122" s="7"/>
      <c r="O122" s="7"/>
      <c r="P122" s="11"/>
      <c r="Q122" s="10"/>
      <c r="R122" s="7"/>
      <c r="S122" s="7"/>
      <c r="T122" s="11"/>
      <c r="U122" s="10"/>
      <c r="V122" s="11"/>
    </row>
    <row r="123">
      <c r="A123" s="7" t="str">
        <f t="shared" si="1"/>
        <v>#VALUE!</v>
      </c>
      <c r="B123" s="7" t="str">
        <f>IFERROR(__xludf.DUMMYFUNCTION("INDEX(IFNA(REGEXEXTRACT(D123, ""([^ ]+)$"")))"),"")</f>
        <v/>
      </c>
      <c r="C123" s="7">
        <f>Pts_PA*G123+Pts_PC*H123+Pts_PY*I123+Pts_PTD*J123+Pts_PI*K123+Pts_P2*L123+Pts_RA*M123+Pts_RY*N123+Pts_RTD*O123+Pts_R2*P123+Pts_Res*Q123+Pts_ReY*R123+Pts_ReTD*S123+Pts_Re2*T123+Pts_FL*U123+Pts_FTD*V123</f>
        <v>0</v>
      </c>
      <c r="D123" s="7"/>
      <c r="E123" s="10"/>
      <c r="F123" s="9"/>
      <c r="G123" s="10"/>
      <c r="H123" s="7"/>
      <c r="I123" s="7"/>
      <c r="J123" s="7"/>
      <c r="K123" s="7"/>
      <c r="L123" s="11"/>
      <c r="M123" s="10"/>
      <c r="N123" s="7"/>
      <c r="O123" s="7"/>
      <c r="P123" s="11"/>
      <c r="Q123" s="10"/>
      <c r="R123" s="7"/>
      <c r="S123" s="7"/>
      <c r="T123" s="11"/>
      <c r="U123" s="10"/>
      <c r="V123" s="11"/>
    </row>
    <row r="124">
      <c r="A124" s="7" t="str">
        <f t="shared" si="1"/>
        <v>#VALUE!</v>
      </c>
      <c r="B124" s="7" t="str">
        <f>IFERROR(__xludf.DUMMYFUNCTION("INDEX(IFNA(REGEXEXTRACT(D124, ""([^ ]+)$"")))"),"")</f>
        <v/>
      </c>
      <c r="C124" s="7">
        <f>Pts_PA*G124+Pts_PC*H124+Pts_PY*I124+Pts_PTD*J124+Pts_PI*K124+Pts_P2*L124+Pts_RA*M124+Pts_RY*N124+Pts_RTD*O124+Pts_R2*P124+Pts_Res*Q124+Pts_ReY*R124+Pts_ReTD*S124+Pts_Re2*T124+Pts_FL*U124+Pts_FTD*V124</f>
        <v>0</v>
      </c>
      <c r="D124" s="7"/>
      <c r="E124" s="10"/>
      <c r="F124" s="9"/>
      <c r="G124" s="10"/>
      <c r="H124" s="7"/>
      <c r="I124" s="7"/>
      <c r="J124" s="7"/>
      <c r="K124" s="7"/>
      <c r="L124" s="11"/>
      <c r="M124" s="10"/>
      <c r="N124" s="7"/>
      <c r="O124" s="7"/>
      <c r="P124" s="11"/>
      <c r="Q124" s="10"/>
      <c r="R124" s="7"/>
      <c r="S124" s="7"/>
      <c r="T124" s="11"/>
      <c r="U124" s="10"/>
      <c r="V124" s="11"/>
    </row>
    <row r="125">
      <c r="A125" s="7" t="str">
        <f t="shared" si="1"/>
        <v>#VALUE!</v>
      </c>
      <c r="B125" s="7" t="str">
        <f>IFERROR(__xludf.DUMMYFUNCTION("INDEX(IFNA(REGEXEXTRACT(D125, ""([^ ]+)$"")))"),"")</f>
        <v/>
      </c>
      <c r="C125" s="7">
        <f>Pts_PA*G125+Pts_PC*H125+Pts_PY*I125+Pts_PTD*J125+Pts_PI*K125+Pts_P2*L125+Pts_RA*M125+Pts_RY*N125+Pts_RTD*O125+Pts_R2*P125+Pts_Res*Q125+Pts_ReY*R125+Pts_ReTD*S125+Pts_Re2*T125+Pts_FL*U125+Pts_FTD*V125</f>
        <v>0</v>
      </c>
      <c r="D125" s="7"/>
      <c r="E125" s="10"/>
      <c r="F125" s="9"/>
      <c r="G125" s="10"/>
      <c r="H125" s="7"/>
      <c r="I125" s="7"/>
      <c r="J125" s="7"/>
      <c r="K125" s="7"/>
      <c r="L125" s="11"/>
      <c r="M125" s="10"/>
      <c r="N125" s="7"/>
      <c r="O125" s="7"/>
      <c r="P125" s="11"/>
      <c r="Q125" s="10"/>
      <c r="R125" s="7"/>
      <c r="S125" s="7"/>
      <c r="T125" s="11"/>
      <c r="U125" s="10"/>
      <c r="V125" s="11"/>
    </row>
    <row r="126">
      <c r="A126" s="7" t="str">
        <f t="shared" si="1"/>
        <v>#VALUE!</v>
      </c>
      <c r="B126" s="7" t="str">
        <f>IFERROR(__xludf.DUMMYFUNCTION("INDEX(IFNA(REGEXEXTRACT(D126, ""([^ ]+)$"")))"),"")</f>
        <v/>
      </c>
      <c r="C126" s="7">
        <f>Pts_PA*G126+Pts_PC*H126+Pts_PY*I126+Pts_PTD*J126+Pts_PI*K126+Pts_P2*L126+Pts_RA*M126+Pts_RY*N126+Pts_RTD*O126+Pts_R2*P126+Pts_Res*Q126+Pts_ReY*R126+Pts_ReTD*S126+Pts_Re2*T126+Pts_FL*U126+Pts_FTD*V126</f>
        <v>0</v>
      </c>
      <c r="D126" s="7"/>
      <c r="E126" s="10"/>
      <c r="F126" s="9"/>
      <c r="G126" s="10"/>
      <c r="H126" s="7"/>
      <c r="I126" s="7"/>
      <c r="J126" s="7"/>
      <c r="K126" s="7"/>
      <c r="L126" s="11"/>
      <c r="M126" s="10"/>
      <c r="N126" s="7"/>
      <c r="O126" s="7"/>
      <c r="P126" s="11"/>
      <c r="Q126" s="10"/>
      <c r="R126" s="7"/>
      <c r="S126" s="7"/>
      <c r="T126" s="11"/>
      <c r="U126" s="10"/>
      <c r="V126" s="11"/>
    </row>
    <row r="127">
      <c r="A127" s="7" t="str">
        <f t="shared" si="1"/>
        <v>#VALUE!</v>
      </c>
      <c r="B127" s="7" t="str">
        <f>IFERROR(__xludf.DUMMYFUNCTION("INDEX(IFNA(REGEXEXTRACT(D127, ""([^ ]+)$"")))"),"")</f>
        <v/>
      </c>
      <c r="C127" s="7">
        <f>Pts_PA*G127+Pts_PC*H127+Pts_PY*I127+Pts_PTD*J127+Pts_PI*K127+Pts_P2*L127+Pts_RA*M127+Pts_RY*N127+Pts_RTD*O127+Pts_R2*P127+Pts_Res*Q127+Pts_ReY*R127+Pts_ReTD*S127+Pts_Re2*T127+Pts_FL*U127+Pts_FTD*V127</f>
        <v>0</v>
      </c>
      <c r="D127" s="7"/>
      <c r="E127" s="10"/>
      <c r="F127" s="9"/>
      <c r="G127" s="10"/>
      <c r="H127" s="7"/>
      <c r="I127" s="7"/>
      <c r="J127" s="7"/>
      <c r="K127" s="7"/>
      <c r="L127" s="11"/>
      <c r="M127" s="10"/>
      <c r="N127" s="7"/>
      <c r="O127" s="7"/>
      <c r="P127" s="11"/>
      <c r="Q127" s="10"/>
      <c r="R127" s="7"/>
      <c r="S127" s="7"/>
      <c r="T127" s="11"/>
      <c r="U127" s="10"/>
      <c r="V127" s="11"/>
    </row>
    <row r="128">
      <c r="A128" s="7" t="str">
        <f t="shared" si="1"/>
        <v>#VALUE!</v>
      </c>
      <c r="B128" s="7" t="str">
        <f>IFERROR(__xludf.DUMMYFUNCTION("INDEX(IFNA(REGEXEXTRACT(D128, ""([^ ]+)$"")))"),"")</f>
        <v/>
      </c>
      <c r="C128" s="7">
        <f>Pts_PA*G128+Pts_PC*H128+Pts_PY*I128+Pts_PTD*J128+Pts_PI*K128+Pts_P2*L128+Pts_RA*M128+Pts_RY*N128+Pts_RTD*O128+Pts_R2*P128+Pts_Res*Q128+Pts_ReY*R128+Pts_ReTD*S128+Pts_Re2*T128+Pts_FL*U128+Pts_FTD*V128</f>
        <v>0</v>
      </c>
      <c r="D128" s="7"/>
      <c r="E128" s="10"/>
      <c r="F128" s="9"/>
      <c r="G128" s="10"/>
      <c r="H128" s="7"/>
      <c r="I128" s="7"/>
      <c r="J128" s="7"/>
      <c r="K128" s="7"/>
      <c r="L128" s="11"/>
      <c r="M128" s="10"/>
      <c r="N128" s="7"/>
      <c r="O128" s="7"/>
      <c r="P128" s="11"/>
      <c r="Q128" s="10"/>
      <c r="R128" s="7"/>
      <c r="S128" s="7"/>
      <c r="T128" s="11"/>
      <c r="U128" s="10"/>
      <c r="V128" s="11"/>
    </row>
    <row r="129">
      <c r="A129" s="7" t="str">
        <f t="shared" si="1"/>
        <v>#VALUE!</v>
      </c>
      <c r="B129" s="7" t="str">
        <f>IFERROR(__xludf.DUMMYFUNCTION("INDEX(IFNA(REGEXEXTRACT(D129, ""([^ ]+)$"")))"),"")</f>
        <v/>
      </c>
      <c r="C129" s="7">
        <f>Pts_PA*G129+Pts_PC*H129+Pts_PY*I129+Pts_PTD*J129+Pts_PI*K129+Pts_P2*L129+Pts_RA*M129+Pts_RY*N129+Pts_RTD*O129+Pts_R2*P129+Pts_Res*Q129+Pts_ReY*R129+Pts_ReTD*S129+Pts_Re2*T129+Pts_FL*U129+Pts_FTD*V129</f>
        <v>0</v>
      </c>
      <c r="D129" s="7"/>
      <c r="E129" s="10"/>
      <c r="F129" s="9"/>
      <c r="G129" s="10"/>
      <c r="H129" s="7"/>
      <c r="I129" s="7"/>
      <c r="J129" s="7"/>
      <c r="K129" s="7"/>
      <c r="L129" s="11"/>
      <c r="M129" s="10"/>
      <c r="N129" s="7"/>
      <c r="O129" s="7"/>
      <c r="P129" s="11"/>
      <c r="Q129" s="10"/>
      <c r="R129" s="7"/>
      <c r="S129" s="7"/>
      <c r="T129" s="11"/>
      <c r="U129" s="10"/>
      <c r="V129" s="11"/>
    </row>
    <row r="130">
      <c r="A130" s="7" t="str">
        <f t="shared" si="1"/>
        <v>#VALUE!</v>
      </c>
      <c r="B130" s="7" t="str">
        <f>IFERROR(__xludf.DUMMYFUNCTION("INDEX(IFNA(REGEXEXTRACT(D130, ""([^ ]+)$"")))"),"")</f>
        <v/>
      </c>
      <c r="C130" s="7">
        <f>Pts_PA*G130+Pts_PC*H130+Pts_PY*I130+Pts_PTD*J130+Pts_PI*K130+Pts_P2*L130+Pts_RA*M130+Pts_RY*N130+Pts_RTD*O130+Pts_R2*P130+Pts_Res*Q130+Pts_ReY*R130+Pts_ReTD*S130+Pts_Re2*T130+Pts_FL*U130+Pts_FTD*V130</f>
        <v>0</v>
      </c>
      <c r="D130" s="7"/>
      <c r="E130" s="10"/>
      <c r="F130" s="9"/>
      <c r="G130" s="10"/>
      <c r="H130" s="7"/>
      <c r="I130" s="7"/>
      <c r="J130" s="7"/>
      <c r="K130" s="7"/>
      <c r="L130" s="11"/>
      <c r="M130" s="10"/>
      <c r="N130" s="7"/>
      <c r="O130" s="7"/>
      <c r="P130" s="11"/>
      <c r="Q130" s="10"/>
      <c r="R130" s="7"/>
      <c r="S130" s="7"/>
      <c r="T130" s="11"/>
      <c r="U130" s="10"/>
      <c r="V130" s="11"/>
    </row>
    <row r="131">
      <c r="A131" s="7" t="str">
        <f t="shared" si="1"/>
        <v>#VALUE!</v>
      </c>
      <c r="B131" s="7" t="str">
        <f>IFERROR(__xludf.DUMMYFUNCTION("INDEX(IFNA(REGEXEXTRACT(D131, ""([^ ]+)$"")))"),"")</f>
        <v/>
      </c>
      <c r="C131" s="7">
        <f>Pts_PA*G131+Pts_PC*H131+Pts_PY*I131+Pts_PTD*J131+Pts_PI*K131+Pts_P2*L131+Pts_RA*M131+Pts_RY*N131+Pts_RTD*O131+Pts_R2*P131+Pts_Res*Q131+Pts_ReY*R131+Pts_ReTD*S131+Pts_Re2*T131+Pts_FL*U131+Pts_FTD*V131</f>
        <v>0</v>
      </c>
      <c r="D131" s="7"/>
      <c r="E131" s="10"/>
      <c r="F131" s="9"/>
      <c r="G131" s="10"/>
      <c r="H131" s="7"/>
      <c r="I131" s="7"/>
      <c r="J131" s="7"/>
      <c r="K131" s="7"/>
      <c r="L131" s="11"/>
      <c r="M131" s="10"/>
      <c r="N131" s="7"/>
      <c r="O131" s="7"/>
      <c r="P131" s="11"/>
      <c r="Q131" s="10"/>
      <c r="R131" s="7"/>
      <c r="S131" s="7"/>
      <c r="T131" s="11"/>
      <c r="U131" s="10"/>
      <c r="V131" s="11"/>
    </row>
    <row r="132">
      <c r="A132" s="7" t="str">
        <f t="shared" si="1"/>
        <v>#VALUE!</v>
      </c>
      <c r="B132" s="7" t="str">
        <f>IFERROR(__xludf.DUMMYFUNCTION("INDEX(IFNA(REGEXEXTRACT(D132, ""([^ ]+)$"")))"),"")</f>
        <v/>
      </c>
      <c r="C132" s="7">
        <f>Pts_PA*G132+Pts_PC*H132+Pts_PY*I132+Pts_PTD*J132+Pts_PI*K132+Pts_P2*L132+Pts_RA*M132+Pts_RY*N132+Pts_RTD*O132+Pts_R2*P132+Pts_Res*Q132+Pts_ReY*R132+Pts_ReTD*S132+Pts_Re2*T132+Pts_FL*U132+Pts_FTD*V132</f>
        <v>0</v>
      </c>
      <c r="D132" s="7"/>
      <c r="E132" s="10"/>
      <c r="F132" s="9"/>
      <c r="G132" s="10"/>
      <c r="H132" s="7"/>
      <c r="I132" s="7"/>
      <c r="J132" s="7"/>
      <c r="K132" s="7"/>
      <c r="L132" s="11"/>
      <c r="M132" s="10"/>
      <c r="N132" s="7"/>
      <c r="O132" s="7"/>
      <c r="P132" s="11"/>
      <c r="Q132" s="10"/>
      <c r="R132" s="7"/>
      <c r="S132" s="7"/>
      <c r="T132" s="11"/>
      <c r="U132" s="10"/>
      <c r="V132" s="11"/>
    </row>
    <row r="133">
      <c r="A133" s="7" t="str">
        <f t="shared" si="1"/>
        <v>#VALUE!</v>
      </c>
      <c r="B133" s="7" t="str">
        <f>IFERROR(__xludf.DUMMYFUNCTION("INDEX(IFNA(REGEXEXTRACT(D133, ""([^ ]+)$"")))"),"")</f>
        <v/>
      </c>
      <c r="C133" s="7">
        <f>Pts_PA*G133+Pts_PC*H133+Pts_PY*I133+Pts_PTD*J133+Pts_PI*K133+Pts_P2*L133+Pts_RA*M133+Pts_RY*N133+Pts_RTD*O133+Pts_R2*P133+Pts_Res*Q133+Pts_ReY*R133+Pts_ReTD*S133+Pts_Re2*T133+Pts_FL*U133+Pts_FTD*V133</f>
        <v>0</v>
      </c>
      <c r="D133" s="7"/>
      <c r="E133" s="10"/>
      <c r="F133" s="9"/>
      <c r="G133" s="10"/>
      <c r="H133" s="7"/>
      <c r="I133" s="7"/>
      <c r="J133" s="7"/>
      <c r="K133" s="7"/>
      <c r="L133" s="11"/>
      <c r="M133" s="10"/>
      <c r="N133" s="7"/>
      <c r="O133" s="7"/>
      <c r="P133" s="11"/>
      <c r="Q133" s="10"/>
      <c r="R133" s="7"/>
      <c r="S133" s="7"/>
      <c r="T133" s="11"/>
      <c r="U133" s="10"/>
      <c r="V133" s="11"/>
    </row>
    <row r="134">
      <c r="A134" s="7" t="str">
        <f t="shared" si="1"/>
        <v>#VALUE!</v>
      </c>
      <c r="B134" s="7" t="str">
        <f>IFERROR(__xludf.DUMMYFUNCTION("INDEX(IFNA(REGEXEXTRACT(D134, ""([^ ]+)$"")))"),"")</f>
        <v/>
      </c>
      <c r="C134" s="7">
        <f>Pts_PA*G134+Pts_PC*H134+Pts_PY*I134+Pts_PTD*J134+Pts_PI*K134+Pts_P2*L134+Pts_RA*M134+Pts_RY*N134+Pts_RTD*O134+Pts_R2*P134+Pts_Res*Q134+Pts_ReY*R134+Pts_ReTD*S134+Pts_Re2*T134+Pts_FL*U134+Pts_FTD*V134</f>
        <v>0</v>
      </c>
      <c r="D134" s="7"/>
      <c r="E134" s="10"/>
      <c r="F134" s="9"/>
      <c r="G134" s="10"/>
      <c r="H134" s="7"/>
      <c r="I134" s="7"/>
      <c r="J134" s="7"/>
      <c r="K134" s="7"/>
      <c r="L134" s="11"/>
      <c r="M134" s="10"/>
      <c r="N134" s="7"/>
      <c r="O134" s="7"/>
      <c r="P134" s="11"/>
      <c r="Q134" s="10"/>
      <c r="R134" s="7"/>
      <c r="S134" s="7"/>
      <c r="T134" s="11"/>
      <c r="U134" s="10"/>
      <c r="V134" s="11"/>
    </row>
    <row r="135">
      <c r="A135" s="7" t="str">
        <f t="shared" si="1"/>
        <v>#VALUE!</v>
      </c>
      <c r="B135" s="7" t="str">
        <f>IFERROR(__xludf.DUMMYFUNCTION("INDEX(IFNA(REGEXEXTRACT(D135, ""([^ ]+)$"")))"),"")</f>
        <v/>
      </c>
      <c r="C135" s="7">
        <f>Pts_PA*G135+Pts_PC*H135+Pts_PY*I135+Pts_PTD*J135+Pts_PI*K135+Pts_P2*L135+Pts_RA*M135+Pts_RY*N135+Pts_RTD*O135+Pts_R2*P135+Pts_Res*Q135+Pts_ReY*R135+Pts_ReTD*S135+Pts_Re2*T135+Pts_FL*U135+Pts_FTD*V135</f>
        <v>0</v>
      </c>
      <c r="D135" s="7"/>
      <c r="E135" s="10"/>
      <c r="F135" s="9"/>
      <c r="G135" s="10"/>
      <c r="H135" s="7"/>
      <c r="I135" s="7"/>
      <c r="J135" s="7"/>
      <c r="K135" s="7"/>
      <c r="L135" s="11"/>
      <c r="M135" s="10"/>
      <c r="N135" s="7"/>
      <c r="O135" s="7"/>
      <c r="P135" s="11"/>
      <c r="Q135" s="10"/>
      <c r="R135" s="7"/>
      <c r="S135" s="7"/>
      <c r="T135" s="11"/>
      <c r="U135" s="10"/>
      <c r="V135" s="11"/>
    </row>
    <row r="136">
      <c r="A136" s="7" t="str">
        <f t="shared" si="1"/>
        <v>#VALUE!</v>
      </c>
      <c r="B136" s="7" t="str">
        <f>IFERROR(__xludf.DUMMYFUNCTION("INDEX(IFNA(REGEXEXTRACT(D136, ""([^ ]+)$"")))"),"")</f>
        <v/>
      </c>
      <c r="C136" s="7">
        <f>Pts_PA*G136+Pts_PC*H136+Pts_PY*I136+Pts_PTD*J136+Pts_PI*K136+Pts_P2*L136+Pts_RA*M136+Pts_RY*N136+Pts_RTD*O136+Pts_R2*P136+Pts_Res*Q136+Pts_ReY*R136+Pts_ReTD*S136+Pts_Re2*T136+Pts_FL*U136+Pts_FTD*V136</f>
        <v>0</v>
      </c>
      <c r="D136" s="7"/>
      <c r="E136" s="10"/>
      <c r="F136" s="9"/>
      <c r="G136" s="10"/>
      <c r="H136" s="7"/>
      <c r="I136" s="7"/>
      <c r="J136" s="7"/>
      <c r="K136" s="7"/>
      <c r="L136" s="11"/>
      <c r="M136" s="10"/>
      <c r="N136" s="7"/>
      <c r="O136" s="7"/>
      <c r="P136" s="11"/>
      <c r="Q136" s="10"/>
      <c r="R136" s="7"/>
      <c r="S136" s="7"/>
      <c r="T136" s="11"/>
      <c r="U136" s="10"/>
      <c r="V136" s="11"/>
    </row>
    <row r="137">
      <c r="A137" s="7" t="str">
        <f t="shared" si="1"/>
        <v>#VALUE!</v>
      </c>
      <c r="B137" s="7" t="str">
        <f>IFERROR(__xludf.DUMMYFUNCTION("INDEX(IFNA(REGEXEXTRACT(D137, ""([^ ]+)$"")))"),"")</f>
        <v/>
      </c>
      <c r="C137" s="7">
        <f>Pts_PA*G137+Pts_PC*H137+Pts_PY*I137+Pts_PTD*J137+Pts_PI*K137+Pts_P2*L137+Pts_RA*M137+Pts_RY*N137+Pts_RTD*O137+Pts_R2*P137+Pts_Res*Q137+Pts_ReY*R137+Pts_ReTD*S137+Pts_Re2*T137+Pts_FL*U137+Pts_FTD*V137</f>
        <v>0</v>
      </c>
      <c r="D137" s="7"/>
      <c r="E137" s="10"/>
      <c r="F137" s="9"/>
      <c r="G137" s="10"/>
      <c r="H137" s="7"/>
      <c r="I137" s="7"/>
      <c r="J137" s="7"/>
      <c r="K137" s="7"/>
      <c r="L137" s="11"/>
      <c r="M137" s="10"/>
      <c r="N137" s="7"/>
      <c r="O137" s="7"/>
      <c r="P137" s="11"/>
      <c r="Q137" s="10"/>
      <c r="R137" s="7"/>
      <c r="S137" s="7"/>
      <c r="T137" s="11"/>
      <c r="U137" s="10"/>
      <c r="V137" s="11"/>
    </row>
    <row r="138">
      <c r="A138" s="7" t="str">
        <f t="shared" si="1"/>
        <v>#VALUE!</v>
      </c>
      <c r="B138" s="7" t="str">
        <f>IFERROR(__xludf.DUMMYFUNCTION("INDEX(IFNA(REGEXEXTRACT(D138, ""([^ ]+)$"")))"),"")</f>
        <v/>
      </c>
      <c r="C138" s="7">
        <f>Pts_PA*G138+Pts_PC*H138+Pts_PY*I138+Pts_PTD*J138+Pts_PI*K138+Pts_P2*L138+Pts_RA*M138+Pts_RY*N138+Pts_RTD*O138+Pts_R2*P138+Pts_Res*Q138+Pts_ReY*R138+Pts_ReTD*S138+Pts_Re2*T138+Pts_FL*U138+Pts_FTD*V138</f>
        <v>0</v>
      </c>
      <c r="D138" s="7"/>
      <c r="E138" s="10"/>
      <c r="F138" s="9"/>
      <c r="G138" s="10"/>
      <c r="H138" s="7"/>
      <c r="I138" s="7"/>
      <c r="J138" s="7"/>
      <c r="K138" s="7"/>
      <c r="L138" s="11"/>
      <c r="M138" s="10"/>
      <c r="N138" s="7"/>
      <c r="O138" s="7"/>
      <c r="P138" s="11"/>
      <c r="Q138" s="10"/>
      <c r="R138" s="7"/>
      <c r="S138" s="7"/>
      <c r="T138" s="11"/>
      <c r="U138" s="10"/>
      <c r="V138" s="11"/>
    </row>
    <row r="139">
      <c r="A139" s="7" t="str">
        <f t="shared" si="1"/>
        <v>#VALUE!</v>
      </c>
      <c r="B139" s="7" t="str">
        <f>IFERROR(__xludf.DUMMYFUNCTION("INDEX(IFNA(REGEXEXTRACT(D139, ""([^ ]+)$"")))"),"")</f>
        <v/>
      </c>
      <c r="C139" s="7">
        <f>Pts_PA*G139+Pts_PC*H139+Pts_PY*I139+Pts_PTD*J139+Pts_PI*K139+Pts_P2*L139+Pts_RA*M139+Pts_RY*N139+Pts_RTD*O139+Pts_R2*P139+Pts_Res*Q139+Pts_ReY*R139+Pts_ReTD*S139+Pts_Re2*T139+Pts_FL*U139+Pts_FTD*V139</f>
        <v>0</v>
      </c>
      <c r="D139" s="7"/>
      <c r="E139" s="10"/>
      <c r="F139" s="9"/>
      <c r="G139" s="10"/>
      <c r="H139" s="7"/>
      <c r="I139" s="7"/>
      <c r="J139" s="7"/>
      <c r="K139" s="7"/>
      <c r="L139" s="11"/>
      <c r="M139" s="10"/>
      <c r="N139" s="7"/>
      <c r="O139" s="7"/>
      <c r="P139" s="11"/>
      <c r="Q139" s="10"/>
      <c r="R139" s="7"/>
      <c r="S139" s="7"/>
      <c r="T139" s="11"/>
      <c r="U139" s="10"/>
      <c r="V139" s="11"/>
    </row>
    <row r="140">
      <c r="A140" s="7" t="str">
        <f t="shared" si="1"/>
        <v>#VALUE!</v>
      </c>
      <c r="B140" s="7" t="str">
        <f>IFERROR(__xludf.DUMMYFUNCTION("INDEX(IFNA(REGEXEXTRACT(D140, ""([^ ]+)$"")))"),"")</f>
        <v/>
      </c>
      <c r="C140" s="7">
        <f>Pts_PA*G140+Pts_PC*H140+Pts_PY*I140+Pts_PTD*J140+Pts_PI*K140+Pts_P2*L140+Pts_RA*M140+Pts_RY*N140+Pts_RTD*O140+Pts_R2*P140+Pts_Res*Q140+Pts_ReY*R140+Pts_ReTD*S140+Pts_Re2*T140+Pts_FL*U140+Pts_FTD*V140</f>
        <v>0</v>
      </c>
      <c r="D140" s="7"/>
      <c r="E140" s="10"/>
      <c r="F140" s="9"/>
      <c r="G140" s="10"/>
      <c r="H140" s="7"/>
      <c r="I140" s="7"/>
      <c r="J140" s="7"/>
      <c r="K140" s="7"/>
      <c r="L140" s="11"/>
      <c r="M140" s="10"/>
      <c r="N140" s="7"/>
      <c r="O140" s="7"/>
      <c r="P140" s="11"/>
      <c r="Q140" s="10"/>
      <c r="R140" s="7"/>
      <c r="S140" s="7"/>
      <c r="T140" s="11"/>
      <c r="U140" s="10"/>
      <c r="V140" s="11"/>
    </row>
    <row r="141">
      <c r="A141" s="7" t="str">
        <f t="shared" si="1"/>
        <v>#VALUE!</v>
      </c>
      <c r="B141" s="7" t="str">
        <f>IFERROR(__xludf.DUMMYFUNCTION("INDEX(IFNA(REGEXEXTRACT(D141, ""([^ ]+)$"")))"),"")</f>
        <v/>
      </c>
      <c r="C141" s="7">
        <f>Pts_PA*G141+Pts_PC*H141+Pts_PY*I141+Pts_PTD*J141+Pts_PI*K141+Pts_P2*L141+Pts_RA*M141+Pts_RY*N141+Pts_RTD*O141+Pts_R2*P141+Pts_Res*Q141+Pts_ReY*R141+Pts_ReTD*S141+Pts_Re2*T141+Pts_FL*U141+Pts_FTD*V141</f>
        <v>0</v>
      </c>
      <c r="D141" s="7"/>
      <c r="E141" s="10"/>
      <c r="F141" s="9"/>
      <c r="G141" s="10"/>
      <c r="H141" s="7"/>
      <c r="I141" s="7"/>
      <c r="J141" s="7"/>
      <c r="K141" s="7"/>
      <c r="L141" s="11"/>
      <c r="M141" s="10"/>
      <c r="N141" s="7"/>
      <c r="O141" s="7"/>
      <c r="P141" s="11"/>
      <c r="Q141" s="10"/>
      <c r="R141" s="7"/>
      <c r="S141" s="7"/>
      <c r="T141" s="11"/>
      <c r="U141" s="10"/>
      <c r="V141" s="11"/>
    </row>
    <row r="142">
      <c r="A142" s="7" t="str">
        <f t="shared" si="1"/>
        <v>#VALUE!</v>
      </c>
      <c r="B142" s="7" t="str">
        <f>IFERROR(__xludf.DUMMYFUNCTION("INDEX(IFNA(REGEXEXTRACT(D142, ""([^ ]+)$"")))"),"")</f>
        <v/>
      </c>
      <c r="C142" s="7">
        <f>Pts_PA*G142+Pts_PC*H142+Pts_PY*I142+Pts_PTD*J142+Pts_PI*K142+Pts_P2*L142+Pts_RA*M142+Pts_RY*N142+Pts_RTD*O142+Pts_R2*P142+Pts_Res*Q142+Pts_ReY*R142+Pts_ReTD*S142+Pts_Re2*T142+Pts_FL*U142+Pts_FTD*V142</f>
        <v>0</v>
      </c>
      <c r="D142" s="7"/>
      <c r="E142" s="10"/>
      <c r="F142" s="9"/>
      <c r="G142" s="10"/>
      <c r="H142" s="7"/>
      <c r="I142" s="7"/>
      <c r="J142" s="7"/>
      <c r="K142" s="7"/>
      <c r="L142" s="11"/>
      <c r="M142" s="10"/>
      <c r="N142" s="7"/>
      <c r="O142" s="7"/>
      <c r="P142" s="11"/>
      <c r="Q142" s="10"/>
      <c r="R142" s="7"/>
      <c r="S142" s="7"/>
      <c r="T142" s="11"/>
      <c r="U142" s="10"/>
      <c r="V142" s="11"/>
    </row>
    <row r="143">
      <c r="A143" s="7" t="str">
        <f t="shared" si="1"/>
        <v>#VALUE!</v>
      </c>
      <c r="B143" s="7" t="str">
        <f>IFERROR(__xludf.DUMMYFUNCTION("INDEX(IFNA(REGEXEXTRACT(D143, ""([^ ]+)$"")))"),"")</f>
        <v/>
      </c>
      <c r="C143" s="7">
        <f>Pts_PA*G143+Pts_PC*H143+Pts_PY*I143+Pts_PTD*J143+Pts_PI*K143+Pts_P2*L143+Pts_RA*M143+Pts_RY*N143+Pts_RTD*O143+Pts_R2*P143+Pts_Res*Q143+Pts_ReY*R143+Pts_ReTD*S143+Pts_Re2*T143+Pts_FL*U143+Pts_FTD*V143</f>
        <v>0</v>
      </c>
      <c r="D143" s="7"/>
      <c r="E143" s="10"/>
      <c r="F143" s="9"/>
      <c r="G143" s="10"/>
      <c r="H143" s="7"/>
      <c r="I143" s="7"/>
      <c r="J143" s="7"/>
      <c r="K143" s="7"/>
      <c r="L143" s="11"/>
      <c r="M143" s="10"/>
      <c r="N143" s="7"/>
      <c r="O143" s="7"/>
      <c r="P143" s="11"/>
      <c r="Q143" s="10"/>
      <c r="R143" s="7"/>
      <c r="S143" s="7"/>
      <c r="T143" s="11"/>
      <c r="U143" s="10"/>
      <c r="V143" s="11"/>
    </row>
    <row r="144">
      <c r="A144" s="7" t="str">
        <f t="shared" si="1"/>
        <v>#VALUE!</v>
      </c>
      <c r="B144" s="7" t="str">
        <f>IFERROR(__xludf.DUMMYFUNCTION("INDEX(IFNA(REGEXEXTRACT(D144, ""([^ ]+)$"")))"),"")</f>
        <v/>
      </c>
      <c r="C144" s="7">
        <f>Pts_PA*G144+Pts_PC*H144+Pts_PY*I144+Pts_PTD*J144+Pts_PI*K144+Pts_P2*L144+Pts_RA*M144+Pts_RY*N144+Pts_RTD*O144+Pts_R2*P144+Pts_Res*Q144+Pts_ReY*R144+Pts_ReTD*S144+Pts_Re2*T144+Pts_FL*U144+Pts_FTD*V144</f>
        <v>0</v>
      </c>
      <c r="D144" s="7"/>
      <c r="E144" s="10"/>
      <c r="F144" s="9"/>
      <c r="G144" s="10"/>
      <c r="H144" s="7"/>
      <c r="I144" s="7"/>
      <c r="J144" s="7"/>
      <c r="K144" s="7"/>
      <c r="L144" s="11"/>
      <c r="M144" s="10"/>
      <c r="N144" s="7"/>
      <c r="O144" s="7"/>
      <c r="P144" s="11"/>
      <c r="Q144" s="10"/>
      <c r="R144" s="7"/>
      <c r="S144" s="7"/>
      <c r="T144" s="11"/>
      <c r="U144" s="10"/>
      <c r="V144" s="11"/>
    </row>
    <row r="145">
      <c r="A145" s="7" t="str">
        <f t="shared" si="1"/>
        <v>#VALUE!</v>
      </c>
      <c r="B145" s="7" t="str">
        <f>IFERROR(__xludf.DUMMYFUNCTION("INDEX(IFNA(REGEXEXTRACT(D145, ""([^ ]+)$"")))"),"")</f>
        <v/>
      </c>
      <c r="C145" s="7">
        <f>Pts_PA*G145+Pts_PC*H145+Pts_PY*I145+Pts_PTD*J145+Pts_PI*K145+Pts_P2*L145+Pts_RA*M145+Pts_RY*N145+Pts_RTD*O145+Pts_R2*P145+Pts_Res*Q145+Pts_ReY*R145+Pts_ReTD*S145+Pts_Re2*T145+Pts_FL*U145+Pts_FTD*V145</f>
        <v>0</v>
      </c>
      <c r="D145" s="7"/>
      <c r="E145" s="10"/>
      <c r="F145" s="9"/>
      <c r="G145" s="10"/>
      <c r="H145" s="7"/>
      <c r="I145" s="7"/>
      <c r="J145" s="7"/>
      <c r="K145" s="7"/>
      <c r="L145" s="11"/>
      <c r="M145" s="10"/>
      <c r="N145" s="7"/>
      <c r="O145" s="7"/>
      <c r="P145" s="11"/>
      <c r="Q145" s="10"/>
      <c r="R145" s="7"/>
      <c r="S145" s="7"/>
      <c r="T145" s="11"/>
      <c r="U145" s="10"/>
      <c r="V145" s="11"/>
    </row>
    <row r="146">
      <c r="A146" s="7" t="str">
        <f t="shared" si="1"/>
        <v>#VALUE!</v>
      </c>
      <c r="B146" s="7" t="str">
        <f>IFERROR(__xludf.DUMMYFUNCTION("INDEX(IFNA(REGEXEXTRACT(D146, ""([^ ]+)$"")))"),"")</f>
        <v/>
      </c>
      <c r="C146" s="7">
        <f>Pts_PA*G146+Pts_PC*H146+Pts_PY*I146+Pts_PTD*J146+Pts_PI*K146+Pts_P2*L146+Pts_RA*M146+Pts_RY*N146+Pts_RTD*O146+Pts_R2*P146+Pts_Res*Q146+Pts_ReY*R146+Pts_ReTD*S146+Pts_Re2*T146+Pts_FL*U146+Pts_FTD*V146</f>
        <v>0</v>
      </c>
      <c r="D146" s="7"/>
      <c r="E146" s="10"/>
      <c r="F146" s="9"/>
      <c r="G146" s="10"/>
      <c r="H146" s="7"/>
      <c r="I146" s="7"/>
      <c r="J146" s="7"/>
      <c r="K146" s="7"/>
      <c r="L146" s="11"/>
      <c r="M146" s="10"/>
      <c r="N146" s="7"/>
      <c r="O146" s="7"/>
      <c r="P146" s="11"/>
      <c r="Q146" s="10"/>
      <c r="R146" s="7"/>
      <c r="S146" s="7"/>
      <c r="T146" s="11"/>
      <c r="U146" s="10"/>
      <c r="V146" s="11"/>
    </row>
    <row r="147">
      <c r="A147" s="7" t="str">
        <f t="shared" si="1"/>
        <v>#VALUE!</v>
      </c>
      <c r="B147" s="7" t="str">
        <f>IFERROR(__xludf.DUMMYFUNCTION("INDEX(IFNA(REGEXEXTRACT(D147, ""([^ ]+)$"")))"),"")</f>
        <v/>
      </c>
      <c r="C147" s="7">
        <f>Pts_PA*G147+Pts_PC*H147+Pts_PY*I147+Pts_PTD*J147+Pts_PI*K147+Pts_P2*L147+Pts_RA*M147+Pts_RY*N147+Pts_RTD*O147+Pts_R2*P147+Pts_Res*Q147+Pts_ReY*R147+Pts_ReTD*S147+Pts_Re2*T147+Pts_FL*U147+Pts_FTD*V147</f>
        <v>0</v>
      </c>
      <c r="D147" s="7"/>
      <c r="E147" s="10"/>
      <c r="F147" s="9"/>
      <c r="G147" s="10"/>
      <c r="H147" s="7"/>
      <c r="I147" s="7"/>
      <c r="J147" s="7"/>
      <c r="K147" s="7"/>
      <c r="L147" s="11"/>
      <c r="M147" s="10"/>
      <c r="N147" s="7"/>
      <c r="O147" s="7"/>
      <c r="P147" s="11"/>
      <c r="Q147" s="10"/>
      <c r="R147" s="7"/>
      <c r="S147" s="7"/>
      <c r="T147" s="11"/>
      <c r="U147" s="10"/>
      <c r="V147" s="11"/>
    </row>
    <row r="148">
      <c r="A148" s="7" t="str">
        <f t="shared" si="1"/>
        <v>#VALUE!</v>
      </c>
      <c r="B148" s="7" t="str">
        <f>IFERROR(__xludf.DUMMYFUNCTION("INDEX(IFNA(REGEXEXTRACT(D148, ""([^ ]+)$"")))"),"")</f>
        <v/>
      </c>
      <c r="C148" s="7">
        <f>Pts_PA*G148+Pts_PC*H148+Pts_PY*I148+Pts_PTD*J148+Pts_PI*K148+Pts_P2*L148+Pts_RA*M148+Pts_RY*N148+Pts_RTD*O148+Pts_R2*P148+Pts_Res*Q148+Pts_ReY*R148+Pts_ReTD*S148+Pts_Re2*T148+Pts_FL*U148+Pts_FTD*V148</f>
        <v>0</v>
      </c>
      <c r="D148" s="7"/>
      <c r="E148" s="10"/>
      <c r="F148" s="9"/>
      <c r="G148" s="10"/>
      <c r="H148" s="7"/>
      <c r="I148" s="7"/>
      <c r="J148" s="7"/>
      <c r="K148" s="7"/>
      <c r="L148" s="11"/>
      <c r="M148" s="10"/>
      <c r="N148" s="7"/>
      <c r="O148" s="7"/>
      <c r="P148" s="11"/>
      <c r="Q148" s="10"/>
      <c r="R148" s="7"/>
      <c r="S148" s="7"/>
      <c r="T148" s="11"/>
      <c r="U148" s="10"/>
      <c r="V148" s="11"/>
    </row>
    <row r="149">
      <c r="A149" s="7" t="str">
        <f t="shared" si="1"/>
        <v>#VALUE!</v>
      </c>
      <c r="B149" s="7" t="str">
        <f>IFERROR(__xludf.DUMMYFUNCTION("INDEX(IFNA(REGEXEXTRACT(D149, ""([^ ]+)$"")))"),"")</f>
        <v/>
      </c>
      <c r="C149" s="7">
        <f>Pts_PA*G149+Pts_PC*H149+Pts_PY*I149+Pts_PTD*J149+Pts_PI*K149+Pts_P2*L149+Pts_RA*M149+Pts_RY*N149+Pts_RTD*O149+Pts_R2*P149+Pts_Res*Q149+Pts_ReY*R149+Pts_ReTD*S149+Pts_Re2*T149+Pts_FL*U149+Pts_FTD*V149</f>
        <v>0</v>
      </c>
      <c r="D149" s="7"/>
      <c r="E149" s="10"/>
      <c r="F149" s="9"/>
      <c r="G149" s="10"/>
      <c r="H149" s="7"/>
      <c r="I149" s="7"/>
      <c r="J149" s="7"/>
      <c r="K149" s="7"/>
      <c r="L149" s="11"/>
      <c r="M149" s="10"/>
      <c r="N149" s="7"/>
      <c r="O149" s="7"/>
      <c r="P149" s="11"/>
      <c r="Q149" s="10"/>
      <c r="R149" s="7"/>
      <c r="S149" s="7"/>
      <c r="T149" s="11"/>
      <c r="U149" s="10"/>
      <c r="V149" s="11"/>
    </row>
    <row r="150">
      <c r="A150" s="7" t="str">
        <f t="shared" si="1"/>
        <v>#VALUE!</v>
      </c>
      <c r="B150" s="7" t="str">
        <f>IFERROR(__xludf.DUMMYFUNCTION("INDEX(IFNA(REGEXEXTRACT(D150, ""([^ ]+)$"")))"),"")</f>
        <v/>
      </c>
      <c r="C150" s="7">
        <f>Pts_PA*G150+Pts_PC*H150+Pts_PY*I150+Pts_PTD*J150+Pts_PI*K150+Pts_P2*L150+Pts_RA*M150+Pts_RY*N150+Pts_RTD*O150+Pts_R2*P150+Pts_Res*Q150+Pts_ReY*R150+Pts_ReTD*S150+Pts_Re2*T150+Pts_FL*U150+Pts_FTD*V150</f>
        <v>0</v>
      </c>
      <c r="D150" s="7"/>
      <c r="E150" s="10"/>
      <c r="F150" s="9"/>
      <c r="G150" s="10"/>
      <c r="H150" s="7"/>
      <c r="I150" s="7"/>
      <c r="J150" s="7"/>
      <c r="K150" s="7"/>
      <c r="L150" s="11"/>
      <c r="M150" s="10"/>
      <c r="N150" s="7"/>
      <c r="O150" s="7"/>
      <c r="P150" s="11"/>
      <c r="Q150" s="10"/>
      <c r="R150" s="7"/>
      <c r="S150" s="7"/>
      <c r="T150" s="11"/>
      <c r="U150" s="10"/>
      <c r="V150" s="11"/>
    </row>
    <row r="151">
      <c r="A151" s="7" t="str">
        <f t="shared" si="1"/>
        <v>#VALUE!</v>
      </c>
      <c r="B151" s="7" t="str">
        <f>IFERROR(__xludf.DUMMYFUNCTION("INDEX(IFNA(REGEXEXTRACT(D151, ""([^ ]+)$"")))"),"")</f>
        <v/>
      </c>
      <c r="C151" s="7">
        <f>Pts_PA*G151+Pts_PC*H151+Pts_PY*I151+Pts_PTD*J151+Pts_PI*K151+Pts_P2*L151+Pts_RA*M151+Pts_RY*N151+Pts_RTD*O151+Pts_R2*P151+Pts_Res*Q151+Pts_ReY*R151+Pts_ReTD*S151+Pts_Re2*T151+Pts_FL*U151+Pts_FTD*V151</f>
        <v>0</v>
      </c>
      <c r="D151" s="7"/>
      <c r="E151" s="10"/>
      <c r="F151" s="9"/>
      <c r="G151" s="10"/>
      <c r="H151" s="7"/>
      <c r="I151" s="7"/>
      <c r="J151" s="7"/>
      <c r="K151" s="7"/>
      <c r="L151" s="11"/>
      <c r="M151" s="10"/>
      <c r="N151" s="7"/>
      <c r="O151" s="7"/>
      <c r="P151" s="11"/>
      <c r="Q151" s="10"/>
      <c r="R151" s="7"/>
      <c r="S151" s="7"/>
      <c r="T151" s="11"/>
      <c r="U151" s="10"/>
      <c r="V151" s="11"/>
    </row>
    <row r="152">
      <c r="A152" s="7" t="str">
        <f t="shared" si="1"/>
        <v>#VALUE!</v>
      </c>
      <c r="B152" s="7" t="str">
        <f>IFERROR(__xludf.DUMMYFUNCTION("INDEX(IFNA(REGEXEXTRACT(D152, ""([^ ]+)$"")))"),"")</f>
        <v/>
      </c>
      <c r="C152" s="7">
        <f>Pts_PA*G152+Pts_PC*H152+Pts_PY*I152+Pts_PTD*J152+Pts_PI*K152+Pts_P2*L152+Pts_RA*M152+Pts_RY*N152+Pts_RTD*O152+Pts_R2*P152+Pts_Res*Q152+Pts_ReY*R152+Pts_ReTD*S152+Pts_Re2*T152+Pts_FL*U152+Pts_FTD*V152</f>
        <v>0</v>
      </c>
      <c r="D152" s="7"/>
      <c r="E152" s="10"/>
      <c r="F152" s="9"/>
      <c r="G152" s="10"/>
      <c r="H152" s="7"/>
      <c r="I152" s="7"/>
      <c r="J152" s="7"/>
      <c r="K152" s="7"/>
      <c r="L152" s="11"/>
      <c r="M152" s="10"/>
      <c r="N152" s="7"/>
      <c r="O152" s="7"/>
      <c r="P152" s="11"/>
      <c r="Q152" s="10"/>
      <c r="R152" s="7"/>
      <c r="S152" s="7"/>
      <c r="T152" s="11"/>
      <c r="U152" s="10"/>
      <c r="V152" s="11"/>
    </row>
    <row r="153">
      <c r="A153" s="7" t="str">
        <f t="shared" si="1"/>
        <v>#VALUE!</v>
      </c>
      <c r="B153" s="7" t="str">
        <f>IFERROR(__xludf.DUMMYFUNCTION("INDEX(IFNA(REGEXEXTRACT(D153, ""([^ ]+)$"")))"),"")</f>
        <v/>
      </c>
      <c r="C153" s="7">
        <f>Pts_PA*G153+Pts_PC*H153+Pts_PY*I153+Pts_PTD*J153+Pts_PI*K153+Pts_P2*L153+Pts_RA*M153+Pts_RY*N153+Pts_RTD*O153+Pts_R2*P153+Pts_Res*Q153+Pts_ReY*R153+Pts_ReTD*S153+Pts_Re2*T153+Pts_FL*U153+Pts_FTD*V153</f>
        <v>0</v>
      </c>
      <c r="D153" s="7"/>
      <c r="E153" s="10"/>
      <c r="F153" s="9"/>
      <c r="G153" s="10"/>
      <c r="H153" s="7"/>
      <c r="I153" s="7"/>
      <c r="J153" s="7"/>
      <c r="K153" s="7"/>
      <c r="L153" s="11"/>
      <c r="M153" s="10"/>
      <c r="N153" s="7"/>
      <c r="O153" s="7"/>
      <c r="P153" s="11"/>
      <c r="Q153" s="10"/>
      <c r="R153" s="7"/>
      <c r="S153" s="7"/>
      <c r="T153" s="11"/>
      <c r="U153" s="10"/>
      <c r="V153" s="11"/>
    </row>
    <row r="154">
      <c r="A154" s="7" t="str">
        <f t="shared" si="1"/>
        <v>#VALUE!</v>
      </c>
      <c r="B154" s="7" t="str">
        <f>IFERROR(__xludf.DUMMYFUNCTION("INDEX(IFNA(REGEXEXTRACT(D154, ""([^ ]+)$"")))"),"")</f>
        <v/>
      </c>
      <c r="C154" s="7">
        <f>Pts_PA*G154+Pts_PC*H154+Pts_PY*I154+Pts_PTD*J154+Pts_PI*K154+Pts_P2*L154+Pts_RA*M154+Pts_RY*N154+Pts_RTD*O154+Pts_R2*P154+Pts_Res*Q154+Pts_ReY*R154+Pts_ReTD*S154+Pts_Re2*T154+Pts_FL*U154+Pts_FTD*V154</f>
        <v>0</v>
      </c>
      <c r="D154" s="7"/>
      <c r="E154" s="10"/>
      <c r="F154" s="9"/>
      <c r="G154" s="10"/>
      <c r="H154" s="7"/>
      <c r="I154" s="7"/>
      <c r="J154" s="7"/>
      <c r="K154" s="7"/>
      <c r="L154" s="11"/>
      <c r="M154" s="10"/>
      <c r="N154" s="7"/>
      <c r="O154" s="7"/>
      <c r="P154" s="11"/>
      <c r="Q154" s="10"/>
      <c r="R154" s="7"/>
      <c r="S154" s="7"/>
      <c r="T154" s="11"/>
      <c r="U154" s="10"/>
      <c r="V154" s="11"/>
    </row>
    <row r="155">
      <c r="A155" s="7" t="str">
        <f t="shared" si="1"/>
        <v>#VALUE!</v>
      </c>
      <c r="B155" s="7" t="str">
        <f>IFERROR(__xludf.DUMMYFUNCTION("INDEX(IFNA(REGEXEXTRACT(D155, ""([^ ]+)$"")))"),"")</f>
        <v/>
      </c>
      <c r="C155" s="7">
        <f>Pts_PA*G155+Pts_PC*H155+Pts_PY*I155+Pts_PTD*J155+Pts_PI*K155+Pts_P2*L155+Pts_RA*M155+Pts_RY*N155+Pts_RTD*O155+Pts_R2*P155+Pts_Res*Q155+Pts_ReY*R155+Pts_ReTD*S155+Pts_Re2*T155+Pts_FL*U155+Pts_FTD*V155</f>
        <v>0</v>
      </c>
      <c r="D155" s="7"/>
      <c r="E155" s="10"/>
      <c r="F155" s="9"/>
      <c r="G155" s="10"/>
      <c r="H155" s="7"/>
      <c r="I155" s="7"/>
      <c r="J155" s="7"/>
      <c r="K155" s="7"/>
      <c r="L155" s="11"/>
      <c r="M155" s="10"/>
      <c r="N155" s="7"/>
      <c r="O155" s="7"/>
      <c r="P155" s="11"/>
      <c r="Q155" s="10"/>
      <c r="R155" s="7"/>
      <c r="S155" s="7"/>
      <c r="T155" s="11"/>
      <c r="U155" s="10"/>
      <c r="V155" s="11"/>
    </row>
    <row r="156">
      <c r="A156" s="7" t="str">
        <f t="shared" si="1"/>
        <v>#VALUE!</v>
      </c>
      <c r="B156" s="7" t="str">
        <f>IFERROR(__xludf.DUMMYFUNCTION("INDEX(IFNA(REGEXEXTRACT(D156, ""([^ ]+)$"")))"),"")</f>
        <v/>
      </c>
      <c r="C156" s="7">
        <f>Pts_PA*G156+Pts_PC*H156+Pts_PY*I156+Pts_PTD*J156+Pts_PI*K156+Pts_P2*L156+Pts_RA*M156+Pts_RY*N156+Pts_RTD*O156+Pts_R2*P156+Pts_Res*Q156+Pts_ReY*R156+Pts_ReTD*S156+Pts_Re2*T156+Pts_FL*U156+Pts_FTD*V156</f>
        <v>0</v>
      </c>
      <c r="D156" s="7"/>
      <c r="E156" s="10"/>
      <c r="F156" s="9"/>
      <c r="G156" s="10"/>
      <c r="H156" s="7"/>
      <c r="I156" s="7"/>
      <c r="J156" s="7"/>
      <c r="K156" s="7"/>
      <c r="L156" s="11"/>
      <c r="M156" s="10"/>
      <c r="N156" s="7"/>
      <c r="O156" s="7"/>
      <c r="P156" s="11"/>
      <c r="Q156" s="10"/>
      <c r="R156" s="7"/>
      <c r="S156" s="7"/>
      <c r="T156" s="11"/>
      <c r="U156" s="10"/>
      <c r="V156" s="11"/>
    </row>
    <row r="157">
      <c r="A157" s="7" t="str">
        <f t="shared" si="1"/>
        <v>#VALUE!</v>
      </c>
      <c r="B157" s="7" t="str">
        <f>IFERROR(__xludf.DUMMYFUNCTION("INDEX(IFNA(REGEXEXTRACT(D157, ""([^ ]+)$"")))"),"")</f>
        <v/>
      </c>
      <c r="C157" s="7">
        <f>Pts_PA*G157+Pts_PC*H157+Pts_PY*I157+Pts_PTD*J157+Pts_PI*K157+Pts_P2*L157+Pts_RA*M157+Pts_RY*N157+Pts_RTD*O157+Pts_R2*P157+Pts_Res*Q157+Pts_ReY*R157+Pts_ReTD*S157+Pts_Re2*T157+Pts_FL*U157+Pts_FTD*V157</f>
        <v>0</v>
      </c>
      <c r="D157" s="7"/>
      <c r="E157" s="10"/>
      <c r="F157" s="9"/>
      <c r="G157" s="10"/>
      <c r="H157" s="7"/>
      <c r="I157" s="7"/>
      <c r="J157" s="7"/>
      <c r="K157" s="7"/>
      <c r="L157" s="11"/>
      <c r="M157" s="10"/>
      <c r="N157" s="7"/>
      <c r="O157" s="7"/>
      <c r="P157" s="11"/>
      <c r="Q157" s="10"/>
      <c r="R157" s="7"/>
      <c r="S157" s="7"/>
      <c r="T157" s="11"/>
      <c r="U157" s="10"/>
      <c r="V157" s="11"/>
    </row>
    <row r="158">
      <c r="A158" s="7" t="str">
        <f t="shared" si="1"/>
        <v>#VALUE!</v>
      </c>
      <c r="B158" s="7" t="str">
        <f>IFERROR(__xludf.DUMMYFUNCTION("INDEX(IFNA(REGEXEXTRACT(D158, ""([^ ]+)$"")))"),"")</f>
        <v/>
      </c>
      <c r="C158" s="7">
        <f>Pts_PA*G158+Pts_PC*H158+Pts_PY*I158+Pts_PTD*J158+Pts_PI*K158+Pts_P2*L158+Pts_RA*M158+Pts_RY*N158+Pts_RTD*O158+Pts_R2*P158+Pts_Res*Q158+Pts_ReY*R158+Pts_ReTD*S158+Pts_Re2*T158+Pts_FL*U158+Pts_FTD*V158</f>
        <v>0</v>
      </c>
      <c r="D158" s="7"/>
      <c r="E158" s="10"/>
      <c r="F158" s="9"/>
      <c r="G158" s="10"/>
      <c r="H158" s="7"/>
      <c r="I158" s="7"/>
      <c r="J158" s="7"/>
      <c r="K158" s="7"/>
      <c r="L158" s="11"/>
      <c r="M158" s="10"/>
      <c r="N158" s="7"/>
      <c r="O158" s="7"/>
      <c r="P158" s="11"/>
      <c r="Q158" s="10"/>
      <c r="R158" s="7"/>
      <c r="S158" s="7"/>
      <c r="T158" s="11"/>
      <c r="U158" s="10"/>
      <c r="V158" s="11"/>
    </row>
    <row r="159">
      <c r="A159" s="7" t="str">
        <f t="shared" si="1"/>
        <v>#VALUE!</v>
      </c>
      <c r="B159" s="7" t="str">
        <f>IFERROR(__xludf.DUMMYFUNCTION("INDEX(IFNA(REGEXEXTRACT(D159, ""([^ ]+)$"")))"),"")</f>
        <v/>
      </c>
      <c r="C159" s="7">
        <f>Pts_PA*G159+Pts_PC*H159+Pts_PY*I159+Pts_PTD*J159+Pts_PI*K159+Pts_P2*L159+Pts_RA*M159+Pts_RY*N159+Pts_RTD*O159+Pts_R2*P159+Pts_Res*Q159+Pts_ReY*R159+Pts_ReTD*S159+Pts_Re2*T159+Pts_FL*U159+Pts_FTD*V159</f>
        <v>0</v>
      </c>
      <c r="D159" s="7"/>
      <c r="E159" s="10"/>
      <c r="F159" s="9"/>
      <c r="G159" s="10"/>
      <c r="H159" s="7"/>
      <c r="I159" s="7"/>
      <c r="J159" s="7"/>
      <c r="K159" s="7"/>
      <c r="L159" s="11"/>
      <c r="M159" s="10"/>
      <c r="N159" s="7"/>
      <c r="O159" s="7"/>
      <c r="P159" s="11"/>
      <c r="Q159" s="10"/>
      <c r="R159" s="7"/>
      <c r="S159" s="7"/>
      <c r="T159" s="11"/>
      <c r="U159" s="10"/>
      <c r="V159" s="11"/>
    </row>
    <row r="160">
      <c r="A160" s="7" t="str">
        <f t="shared" si="1"/>
        <v>#VALUE!</v>
      </c>
      <c r="B160" s="7" t="str">
        <f>IFERROR(__xludf.DUMMYFUNCTION("INDEX(IFNA(REGEXEXTRACT(D160, ""([^ ]+)$"")))"),"")</f>
        <v/>
      </c>
      <c r="C160" s="7">
        <f>Pts_PA*G160+Pts_PC*H160+Pts_PY*I160+Pts_PTD*J160+Pts_PI*K160+Pts_P2*L160+Pts_RA*M160+Pts_RY*N160+Pts_RTD*O160+Pts_R2*P160+Pts_Res*Q160+Pts_ReY*R160+Pts_ReTD*S160+Pts_Re2*T160+Pts_FL*U160+Pts_FTD*V160</f>
        <v>0</v>
      </c>
      <c r="D160" s="7"/>
      <c r="E160" s="10"/>
      <c r="F160" s="9"/>
      <c r="G160" s="10"/>
      <c r="H160" s="7"/>
      <c r="I160" s="7"/>
      <c r="J160" s="7"/>
      <c r="K160" s="7"/>
      <c r="L160" s="11"/>
      <c r="M160" s="10"/>
      <c r="N160" s="7"/>
      <c r="O160" s="7"/>
      <c r="P160" s="11"/>
      <c r="Q160" s="10"/>
      <c r="R160" s="7"/>
      <c r="S160" s="7"/>
      <c r="T160" s="11"/>
      <c r="U160" s="10"/>
      <c r="V160" s="11"/>
    </row>
    <row r="161">
      <c r="A161" s="7" t="str">
        <f t="shared" si="1"/>
        <v>#VALUE!</v>
      </c>
      <c r="B161" s="7" t="str">
        <f>IFERROR(__xludf.DUMMYFUNCTION("INDEX(IFNA(REGEXEXTRACT(D161, ""([^ ]+)$"")))"),"")</f>
        <v/>
      </c>
      <c r="C161" s="7">
        <f>Pts_PA*G161+Pts_PC*H161+Pts_PY*I161+Pts_PTD*J161+Pts_PI*K161+Pts_P2*L161+Pts_RA*M161+Pts_RY*N161+Pts_RTD*O161+Pts_R2*P161+Pts_Res*Q161+Pts_ReY*R161+Pts_ReTD*S161+Pts_Re2*T161+Pts_FL*U161+Pts_FTD*V161</f>
        <v>0</v>
      </c>
      <c r="D161" s="7"/>
      <c r="E161" s="10"/>
      <c r="F161" s="9"/>
      <c r="G161" s="10"/>
      <c r="H161" s="7"/>
      <c r="I161" s="7"/>
      <c r="J161" s="7"/>
      <c r="K161" s="7"/>
      <c r="L161" s="11"/>
      <c r="M161" s="10"/>
      <c r="N161" s="7"/>
      <c r="O161" s="7"/>
      <c r="P161" s="11"/>
      <c r="Q161" s="10"/>
      <c r="R161" s="7"/>
      <c r="S161" s="7"/>
      <c r="T161" s="11"/>
      <c r="U161" s="10"/>
      <c r="V161" s="11"/>
    </row>
    <row r="162">
      <c r="A162" s="7" t="str">
        <f t="shared" si="1"/>
        <v>#VALUE!</v>
      </c>
      <c r="B162" s="7" t="str">
        <f>IFERROR(__xludf.DUMMYFUNCTION("INDEX(IFNA(REGEXEXTRACT(D162, ""([^ ]+)$"")))"),"")</f>
        <v/>
      </c>
      <c r="C162" s="7">
        <f>Pts_PA*G162+Pts_PC*H162+Pts_PY*I162+Pts_PTD*J162+Pts_PI*K162+Pts_P2*L162+Pts_RA*M162+Pts_RY*N162+Pts_RTD*O162+Pts_R2*P162+Pts_Res*Q162+Pts_ReY*R162+Pts_ReTD*S162+Pts_Re2*T162+Pts_FL*U162+Pts_FTD*V162</f>
        <v>0</v>
      </c>
      <c r="D162" s="7"/>
      <c r="E162" s="10"/>
      <c r="F162" s="9"/>
      <c r="G162" s="10"/>
      <c r="H162" s="7"/>
      <c r="I162" s="7"/>
      <c r="J162" s="7"/>
      <c r="K162" s="7"/>
      <c r="L162" s="11"/>
      <c r="M162" s="10"/>
      <c r="N162" s="7"/>
      <c r="O162" s="7"/>
      <c r="P162" s="11"/>
      <c r="Q162" s="10"/>
      <c r="R162" s="7"/>
      <c r="S162" s="7"/>
      <c r="T162" s="11"/>
      <c r="U162" s="10"/>
      <c r="V162" s="11"/>
    </row>
    <row r="163">
      <c r="A163" s="7" t="str">
        <f t="shared" si="1"/>
        <v>#VALUE!</v>
      </c>
      <c r="B163" s="7" t="str">
        <f>IFERROR(__xludf.DUMMYFUNCTION("INDEX(IFNA(REGEXEXTRACT(D163, ""([^ ]+)$"")))"),"")</f>
        <v/>
      </c>
      <c r="C163" s="7">
        <f>Pts_PA*G163+Pts_PC*H163+Pts_PY*I163+Pts_PTD*J163+Pts_PI*K163+Pts_P2*L163+Pts_RA*M163+Pts_RY*N163+Pts_RTD*O163+Pts_R2*P163+Pts_Res*Q163+Pts_ReY*R163+Pts_ReTD*S163+Pts_Re2*T163+Pts_FL*U163+Pts_FTD*V163</f>
        <v>0</v>
      </c>
      <c r="D163" s="7"/>
      <c r="E163" s="10"/>
      <c r="F163" s="9"/>
      <c r="G163" s="10"/>
      <c r="H163" s="7"/>
      <c r="I163" s="7"/>
      <c r="J163" s="7"/>
      <c r="K163" s="7"/>
      <c r="L163" s="11"/>
      <c r="M163" s="10"/>
      <c r="N163" s="7"/>
      <c r="O163" s="7"/>
      <c r="P163" s="11"/>
      <c r="Q163" s="10"/>
      <c r="R163" s="7"/>
      <c r="S163" s="7"/>
      <c r="T163" s="11"/>
      <c r="U163" s="10"/>
      <c r="V163" s="11"/>
    </row>
    <row r="164">
      <c r="A164" s="7" t="str">
        <f t="shared" si="1"/>
        <v>#VALUE!</v>
      </c>
      <c r="B164" s="7" t="str">
        <f>IFERROR(__xludf.DUMMYFUNCTION("INDEX(IFNA(REGEXEXTRACT(D164, ""([^ ]+)$"")))"),"")</f>
        <v/>
      </c>
      <c r="C164" s="7">
        <f>Pts_PA*G164+Pts_PC*H164+Pts_PY*I164+Pts_PTD*J164+Pts_PI*K164+Pts_P2*L164+Pts_RA*M164+Pts_RY*N164+Pts_RTD*O164+Pts_R2*P164+Pts_Res*Q164+Pts_ReY*R164+Pts_ReTD*S164+Pts_Re2*T164+Pts_FL*U164+Pts_FTD*V164</f>
        <v>0</v>
      </c>
      <c r="D164" s="7"/>
      <c r="E164" s="10"/>
      <c r="F164" s="9"/>
      <c r="G164" s="10"/>
      <c r="H164" s="7"/>
      <c r="I164" s="7"/>
      <c r="J164" s="7"/>
      <c r="K164" s="7"/>
      <c r="L164" s="11"/>
      <c r="M164" s="10"/>
      <c r="N164" s="7"/>
      <c r="O164" s="7"/>
      <c r="P164" s="11"/>
      <c r="Q164" s="10"/>
      <c r="R164" s="7"/>
      <c r="S164" s="7"/>
      <c r="T164" s="11"/>
      <c r="U164" s="10"/>
      <c r="V164" s="11"/>
    </row>
    <row r="165">
      <c r="A165" s="7" t="str">
        <f t="shared" si="1"/>
        <v>#VALUE!</v>
      </c>
      <c r="B165" s="7" t="str">
        <f>IFERROR(__xludf.DUMMYFUNCTION("INDEX(IFNA(REGEXEXTRACT(D165, ""([^ ]+)$"")))"),"")</f>
        <v/>
      </c>
      <c r="C165" s="7">
        <f>Pts_PA*G165+Pts_PC*H165+Pts_PY*I165+Pts_PTD*J165+Pts_PI*K165+Pts_P2*L165+Pts_RA*M165+Pts_RY*N165+Pts_RTD*O165+Pts_R2*P165+Pts_Res*Q165+Pts_ReY*R165+Pts_ReTD*S165+Pts_Re2*T165+Pts_FL*U165+Pts_FTD*V165</f>
        <v>0</v>
      </c>
      <c r="D165" s="7"/>
      <c r="E165" s="10"/>
      <c r="F165" s="9"/>
      <c r="G165" s="10"/>
      <c r="H165" s="7"/>
      <c r="I165" s="7"/>
      <c r="J165" s="7"/>
      <c r="K165" s="7"/>
      <c r="L165" s="11"/>
      <c r="M165" s="10"/>
      <c r="N165" s="7"/>
      <c r="O165" s="7"/>
      <c r="P165" s="11"/>
      <c r="Q165" s="10"/>
      <c r="R165" s="7"/>
      <c r="S165" s="7"/>
      <c r="T165" s="11"/>
      <c r="U165" s="10"/>
      <c r="V165" s="11"/>
    </row>
    <row r="166">
      <c r="A166" s="7" t="str">
        <f t="shared" si="1"/>
        <v>#VALUE!</v>
      </c>
      <c r="B166" s="7" t="str">
        <f>IFERROR(__xludf.DUMMYFUNCTION("INDEX(IFNA(REGEXEXTRACT(D166, ""([^ ]+)$"")))"),"")</f>
        <v/>
      </c>
      <c r="C166" s="7">
        <f>Pts_PA*G166+Pts_PC*H166+Pts_PY*I166+Pts_PTD*J166+Pts_PI*K166+Pts_P2*L166+Pts_RA*M166+Pts_RY*N166+Pts_RTD*O166+Pts_R2*P166+Pts_Res*Q166+Pts_ReY*R166+Pts_ReTD*S166+Pts_Re2*T166+Pts_FL*U166+Pts_FTD*V166</f>
        <v>0</v>
      </c>
      <c r="D166" s="7"/>
      <c r="E166" s="10"/>
      <c r="F166" s="9"/>
      <c r="G166" s="10"/>
      <c r="H166" s="7"/>
      <c r="I166" s="7"/>
      <c r="J166" s="7"/>
      <c r="K166" s="7"/>
      <c r="L166" s="11"/>
      <c r="M166" s="10"/>
      <c r="N166" s="7"/>
      <c r="O166" s="7"/>
      <c r="P166" s="11"/>
      <c r="Q166" s="10"/>
      <c r="R166" s="7"/>
      <c r="S166" s="7"/>
      <c r="T166" s="11"/>
      <c r="U166" s="10"/>
      <c r="V166" s="11"/>
    </row>
    <row r="167">
      <c r="A167" s="7" t="str">
        <f t="shared" si="1"/>
        <v>#VALUE!</v>
      </c>
      <c r="B167" s="7" t="str">
        <f>IFERROR(__xludf.DUMMYFUNCTION("INDEX(IFNA(REGEXEXTRACT(D167, ""([^ ]+)$"")))"),"")</f>
        <v/>
      </c>
      <c r="C167" s="7">
        <f>Pts_PA*G167+Pts_PC*H167+Pts_PY*I167+Pts_PTD*J167+Pts_PI*K167+Pts_P2*L167+Pts_RA*M167+Pts_RY*N167+Pts_RTD*O167+Pts_R2*P167+Pts_Res*Q167+Pts_ReY*R167+Pts_ReTD*S167+Pts_Re2*T167+Pts_FL*U167+Pts_FTD*V167</f>
        <v>0</v>
      </c>
      <c r="D167" s="7"/>
      <c r="E167" s="10"/>
      <c r="F167" s="9"/>
      <c r="G167" s="10"/>
      <c r="H167" s="7"/>
      <c r="I167" s="7"/>
      <c r="J167" s="7"/>
      <c r="K167" s="7"/>
      <c r="L167" s="11"/>
      <c r="M167" s="10"/>
      <c r="N167" s="7"/>
      <c r="O167" s="7"/>
      <c r="P167" s="11"/>
      <c r="Q167" s="10"/>
      <c r="R167" s="7"/>
      <c r="S167" s="7"/>
      <c r="T167" s="11"/>
      <c r="U167" s="10"/>
      <c r="V167" s="11"/>
    </row>
    <row r="168">
      <c r="A168" s="7" t="str">
        <f t="shared" si="1"/>
        <v>#VALUE!</v>
      </c>
      <c r="B168" s="7" t="str">
        <f>IFERROR(__xludf.DUMMYFUNCTION("INDEX(IFNA(REGEXEXTRACT(D168, ""([^ ]+)$"")))"),"")</f>
        <v/>
      </c>
      <c r="C168" s="7">
        <f>Pts_PA*G168+Pts_PC*H168+Pts_PY*I168+Pts_PTD*J168+Pts_PI*K168+Pts_P2*L168+Pts_RA*M168+Pts_RY*N168+Pts_RTD*O168+Pts_R2*P168+Pts_Res*Q168+Pts_ReY*R168+Pts_ReTD*S168+Pts_Re2*T168+Pts_FL*U168+Pts_FTD*V168</f>
        <v>0</v>
      </c>
      <c r="D168" s="7"/>
      <c r="E168" s="10"/>
      <c r="F168" s="9"/>
      <c r="G168" s="10"/>
      <c r="H168" s="7"/>
      <c r="I168" s="7"/>
      <c r="J168" s="7"/>
      <c r="K168" s="7"/>
      <c r="L168" s="11"/>
      <c r="M168" s="10"/>
      <c r="N168" s="7"/>
      <c r="O168" s="7"/>
      <c r="P168" s="11"/>
      <c r="Q168" s="10"/>
      <c r="R168" s="7"/>
      <c r="S168" s="7"/>
      <c r="T168" s="11"/>
      <c r="U168" s="10"/>
      <c r="V168" s="11"/>
    </row>
    <row r="169">
      <c r="A169" s="7" t="str">
        <f t="shared" si="1"/>
        <v>#VALUE!</v>
      </c>
      <c r="B169" s="7" t="str">
        <f>IFERROR(__xludf.DUMMYFUNCTION("INDEX(IFNA(REGEXEXTRACT(D169, ""([^ ]+)$"")))"),"")</f>
        <v/>
      </c>
      <c r="C169" s="7">
        <f>Pts_PA*G169+Pts_PC*H169+Pts_PY*I169+Pts_PTD*J169+Pts_PI*K169+Pts_P2*L169+Pts_RA*M169+Pts_RY*N169+Pts_RTD*O169+Pts_R2*P169+Pts_Res*Q169+Pts_ReY*R169+Pts_ReTD*S169+Pts_Re2*T169+Pts_FL*U169+Pts_FTD*V169</f>
        <v>0</v>
      </c>
      <c r="D169" s="7"/>
      <c r="E169" s="10"/>
      <c r="F169" s="9"/>
      <c r="G169" s="10"/>
      <c r="H169" s="7"/>
      <c r="I169" s="7"/>
      <c r="J169" s="7"/>
      <c r="K169" s="7"/>
      <c r="L169" s="11"/>
      <c r="M169" s="10"/>
      <c r="N169" s="7"/>
      <c r="O169" s="7"/>
      <c r="P169" s="11"/>
      <c r="Q169" s="10"/>
      <c r="R169" s="7"/>
      <c r="S169" s="7"/>
      <c r="T169" s="11"/>
      <c r="U169" s="10"/>
      <c r="V169" s="11"/>
    </row>
    <row r="170">
      <c r="A170" s="7" t="str">
        <f t="shared" si="1"/>
        <v>#VALUE!</v>
      </c>
      <c r="B170" s="7" t="str">
        <f>IFERROR(__xludf.DUMMYFUNCTION("INDEX(IFNA(REGEXEXTRACT(D170, ""([^ ]+)$"")))"),"")</f>
        <v/>
      </c>
      <c r="C170" s="7">
        <f>Pts_PA*G170+Pts_PC*H170+Pts_PY*I170+Pts_PTD*J170+Pts_PI*K170+Pts_P2*L170+Pts_RA*M170+Pts_RY*N170+Pts_RTD*O170+Pts_R2*P170+Pts_Res*Q170+Pts_ReY*R170+Pts_ReTD*S170+Pts_Re2*T170+Pts_FL*U170+Pts_FTD*V170</f>
        <v>0</v>
      </c>
      <c r="D170" s="7"/>
      <c r="E170" s="10"/>
      <c r="F170" s="9"/>
      <c r="G170" s="10"/>
      <c r="H170" s="7"/>
      <c r="I170" s="7"/>
      <c r="J170" s="7"/>
      <c r="K170" s="7"/>
      <c r="L170" s="11"/>
      <c r="M170" s="10"/>
      <c r="N170" s="7"/>
      <c r="O170" s="7"/>
      <c r="P170" s="11"/>
      <c r="Q170" s="10"/>
      <c r="R170" s="7"/>
      <c r="S170" s="7"/>
      <c r="T170" s="11"/>
      <c r="U170" s="10"/>
      <c r="V170" s="11"/>
    </row>
    <row r="171">
      <c r="A171" s="7" t="str">
        <f t="shared" si="1"/>
        <v>#VALUE!</v>
      </c>
      <c r="B171" s="7" t="str">
        <f>IFERROR(__xludf.DUMMYFUNCTION("INDEX(IFNA(REGEXEXTRACT(D171, ""([^ ]+)$"")))"),"")</f>
        <v/>
      </c>
      <c r="C171" s="7">
        <f>Pts_PA*G171+Pts_PC*H171+Pts_PY*I171+Pts_PTD*J171+Pts_PI*K171+Pts_P2*L171+Pts_RA*M171+Pts_RY*N171+Pts_RTD*O171+Pts_R2*P171+Pts_Res*Q171+Pts_ReY*R171+Pts_ReTD*S171+Pts_Re2*T171+Pts_FL*U171+Pts_FTD*V171</f>
        <v>0</v>
      </c>
      <c r="D171" s="7"/>
      <c r="E171" s="10"/>
      <c r="F171" s="9"/>
      <c r="G171" s="10"/>
      <c r="H171" s="7"/>
      <c r="I171" s="7"/>
      <c r="J171" s="7"/>
      <c r="K171" s="7"/>
      <c r="L171" s="11"/>
      <c r="M171" s="10"/>
      <c r="N171" s="7"/>
      <c r="O171" s="7"/>
      <c r="P171" s="11"/>
      <c r="Q171" s="10"/>
      <c r="R171" s="7"/>
      <c r="S171" s="7"/>
      <c r="T171" s="11"/>
      <c r="U171" s="10"/>
      <c r="V171" s="11"/>
    </row>
    <row r="172">
      <c r="A172" s="7" t="str">
        <f t="shared" si="1"/>
        <v>#VALUE!</v>
      </c>
      <c r="B172" s="7" t="str">
        <f>IFERROR(__xludf.DUMMYFUNCTION("INDEX(IFNA(REGEXEXTRACT(D172, ""([^ ]+)$"")))"),"")</f>
        <v/>
      </c>
      <c r="C172" s="7">
        <f>Pts_PA*G172+Pts_PC*H172+Pts_PY*I172+Pts_PTD*J172+Pts_PI*K172+Pts_P2*L172+Pts_RA*M172+Pts_RY*N172+Pts_RTD*O172+Pts_R2*P172+Pts_Res*Q172+Pts_ReY*R172+Pts_ReTD*S172+Pts_Re2*T172+Pts_FL*U172+Pts_FTD*V172</f>
        <v>0</v>
      </c>
      <c r="D172" s="7"/>
      <c r="E172" s="10"/>
      <c r="F172" s="9"/>
      <c r="G172" s="10"/>
      <c r="H172" s="7"/>
      <c r="I172" s="7"/>
      <c r="J172" s="7"/>
      <c r="K172" s="7"/>
      <c r="L172" s="11"/>
      <c r="M172" s="10"/>
      <c r="N172" s="7"/>
      <c r="O172" s="7"/>
      <c r="P172" s="11"/>
      <c r="Q172" s="10"/>
      <c r="R172" s="7"/>
      <c r="S172" s="7"/>
      <c r="T172" s="11"/>
      <c r="U172" s="10"/>
      <c r="V172" s="11"/>
    </row>
    <row r="173">
      <c r="A173" s="7" t="str">
        <f t="shared" si="1"/>
        <v>#VALUE!</v>
      </c>
      <c r="B173" s="7" t="str">
        <f>IFERROR(__xludf.DUMMYFUNCTION("INDEX(IFNA(REGEXEXTRACT(D173, ""([^ ]+)$"")))"),"")</f>
        <v/>
      </c>
      <c r="C173" s="7">
        <f>Pts_PA*G173+Pts_PC*H173+Pts_PY*I173+Pts_PTD*J173+Pts_PI*K173+Pts_P2*L173+Pts_RA*M173+Pts_RY*N173+Pts_RTD*O173+Pts_R2*P173+Pts_Res*Q173+Pts_ReY*R173+Pts_ReTD*S173+Pts_Re2*T173+Pts_FL*U173+Pts_FTD*V173</f>
        <v>0</v>
      </c>
      <c r="D173" s="7"/>
      <c r="E173" s="10"/>
      <c r="F173" s="9"/>
      <c r="G173" s="10"/>
      <c r="H173" s="7"/>
      <c r="I173" s="7"/>
      <c r="J173" s="7"/>
      <c r="K173" s="7"/>
      <c r="L173" s="11"/>
      <c r="M173" s="10"/>
      <c r="N173" s="7"/>
      <c r="O173" s="7"/>
      <c r="P173" s="11"/>
      <c r="Q173" s="10"/>
      <c r="R173" s="7"/>
      <c r="S173" s="7"/>
      <c r="T173" s="11"/>
      <c r="U173" s="10"/>
      <c r="V173" s="11"/>
    </row>
    <row r="174">
      <c r="A174" s="7" t="str">
        <f t="shared" si="1"/>
        <v>#VALUE!</v>
      </c>
      <c r="B174" s="7" t="str">
        <f>IFERROR(__xludf.DUMMYFUNCTION("INDEX(IFNA(REGEXEXTRACT(D174, ""([^ ]+)$"")))"),"")</f>
        <v/>
      </c>
      <c r="C174" s="7">
        <f>Pts_PA*G174+Pts_PC*H174+Pts_PY*I174+Pts_PTD*J174+Pts_PI*K174+Pts_P2*L174+Pts_RA*M174+Pts_RY*N174+Pts_RTD*O174+Pts_R2*P174+Pts_Res*Q174+Pts_ReY*R174+Pts_ReTD*S174+Pts_Re2*T174+Pts_FL*U174+Pts_FTD*V174</f>
        <v>0</v>
      </c>
      <c r="D174" s="7"/>
      <c r="E174" s="10"/>
      <c r="F174" s="9"/>
      <c r="G174" s="10"/>
      <c r="H174" s="7"/>
      <c r="I174" s="7"/>
      <c r="J174" s="7"/>
      <c r="K174" s="7"/>
      <c r="L174" s="11"/>
      <c r="M174" s="10"/>
      <c r="N174" s="7"/>
      <c r="O174" s="7"/>
      <c r="P174" s="11"/>
      <c r="Q174" s="10"/>
      <c r="R174" s="7"/>
      <c r="S174" s="7"/>
      <c r="T174" s="11"/>
      <c r="U174" s="10"/>
      <c r="V174" s="11"/>
    </row>
    <row r="175">
      <c r="A175" s="7" t="str">
        <f t="shared" si="1"/>
        <v>#VALUE!</v>
      </c>
      <c r="B175" s="7" t="str">
        <f>IFERROR(__xludf.DUMMYFUNCTION("INDEX(IFNA(REGEXEXTRACT(D175, ""([^ ]+)$"")))"),"")</f>
        <v/>
      </c>
      <c r="C175" s="7">
        <f>Pts_PA*G175+Pts_PC*H175+Pts_PY*I175+Pts_PTD*J175+Pts_PI*K175+Pts_P2*L175+Pts_RA*M175+Pts_RY*N175+Pts_RTD*O175+Pts_R2*P175+Pts_Res*Q175+Pts_ReY*R175+Pts_ReTD*S175+Pts_Re2*T175+Pts_FL*U175+Pts_FTD*V175</f>
        <v>0</v>
      </c>
      <c r="D175" s="7"/>
      <c r="E175" s="10"/>
      <c r="F175" s="9"/>
      <c r="G175" s="10"/>
      <c r="H175" s="7"/>
      <c r="I175" s="7"/>
      <c r="J175" s="7"/>
      <c r="K175" s="7"/>
      <c r="L175" s="11"/>
      <c r="M175" s="10"/>
      <c r="N175" s="7"/>
      <c r="O175" s="7"/>
      <c r="P175" s="11"/>
      <c r="Q175" s="10"/>
      <c r="R175" s="7"/>
      <c r="S175" s="7"/>
      <c r="T175" s="11"/>
      <c r="U175" s="10"/>
      <c r="V175" s="11"/>
    </row>
    <row r="176">
      <c r="A176" s="7" t="str">
        <f t="shared" si="1"/>
        <v>#VALUE!</v>
      </c>
      <c r="B176" s="7" t="str">
        <f>IFERROR(__xludf.DUMMYFUNCTION("INDEX(IFNA(REGEXEXTRACT(D176, ""([^ ]+)$"")))"),"")</f>
        <v/>
      </c>
      <c r="C176" s="7">
        <f>Pts_PA*G176+Pts_PC*H176+Pts_PY*I176+Pts_PTD*J176+Pts_PI*K176+Pts_P2*L176+Pts_RA*M176+Pts_RY*N176+Pts_RTD*O176+Pts_R2*P176+Pts_Res*Q176+Pts_ReY*R176+Pts_ReTD*S176+Pts_Re2*T176+Pts_FL*U176+Pts_FTD*V176</f>
        <v>0</v>
      </c>
      <c r="D176" s="7"/>
      <c r="E176" s="10"/>
      <c r="F176" s="9"/>
      <c r="G176" s="10"/>
      <c r="H176" s="7"/>
      <c r="I176" s="7"/>
      <c r="J176" s="7"/>
      <c r="K176" s="7"/>
      <c r="L176" s="11"/>
      <c r="M176" s="10"/>
      <c r="N176" s="7"/>
      <c r="O176" s="7"/>
      <c r="P176" s="11"/>
      <c r="Q176" s="10"/>
      <c r="R176" s="7"/>
      <c r="S176" s="7"/>
      <c r="T176" s="11"/>
      <c r="U176" s="10"/>
      <c r="V176" s="11"/>
    </row>
    <row r="177">
      <c r="A177" s="7" t="str">
        <f t="shared" si="1"/>
        <v>#VALUE!</v>
      </c>
      <c r="B177" s="7" t="str">
        <f>IFERROR(__xludf.DUMMYFUNCTION("INDEX(IFNA(REGEXEXTRACT(D177, ""([^ ]+)$"")))"),"")</f>
        <v/>
      </c>
      <c r="C177" s="7">
        <f>Pts_PA*G177+Pts_PC*H177+Pts_PY*I177+Pts_PTD*J177+Pts_PI*K177+Pts_P2*L177+Pts_RA*M177+Pts_RY*N177+Pts_RTD*O177+Pts_R2*P177+Pts_Res*Q177+Pts_ReY*R177+Pts_ReTD*S177+Pts_Re2*T177+Pts_FL*U177+Pts_FTD*V177</f>
        <v>0</v>
      </c>
      <c r="D177" s="7"/>
      <c r="E177" s="10"/>
      <c r="F177" s="9"/>
      <c r="G177" s="10"/>
      <c r="H177" s="7"/>
      <c r="I177" s="7"/>
      <c r="J177" s="7"/>
      <c r="K177" s="7"/>
      <c r="L177" s="11"/>
      <c r="M177" s="10"/>
      <c r="N177" s="7"/>
      <c r="O177" s="7"/>
      <c r="P177" s="11"/>
      <c r="Q177" s="10"/>
      <c r="R177" s="7"/>
      <c r="S177" s="7"/>
      <c r="T177" s="11"/>
      <c r="U177" s="10"/>
      <c r="V177" s="11"/>
    </row>
    <row r="178">
      <c r="A178" s="7" t="str">
        <f t="shared" si="1"/>
        <v>#VALUE!</v>
      </c>
      <c r="B178" s="7" t="str">
        <f>IFERROR(__xludf.DUMMYFUNCTION("INDEX(IFNA(REGEXEXTRACT(D178, ""([^ ]+)$"")))"),"")</f>
        <v/>
      </c>
      <c r="C178" s="7">
        <f>Pts_PA*G178+Pts_PC*H178+Pts_PY*I178+Pts_PTD*J178+Pts_PI*K178+Pts_P2*L178+Pts_RA*M178+Pts_RY*N178+Pts_RTD*O178+Pts_R2*P178+Pts_Res*Q178+Pts_ReY*R178+Pts_ReTD*S178+Pts_Re2*T178+Pts_FL*U178+Pts_FTD*V178</f>
        <v>0</v>
      </c>
      <c r="D178" s="7"/>
      <c r="E178" s="10"/>
      <c r="F178" s="9"/>
      <c r="G178" s="10"/>
      <c r="H178" s="7"/>
      <c r="I178" s="7"/>
      <c r="J178" s="7"/>
      <c r="K178" s="7"/>
      <c r="L178" s="11"/>
      <c r="M178" s="10"/>
      <c r="N178" s="7"/>
      <c r="O178" s="7"/>
      <c r="P178" s="11"/>
      <c r="Q178" s="10"/>
      <c r="R178" s="7"/>
      <c r="S178" s="7"/>
      <c r="T178" s="11"/>
      <c r="U178" s="10"/>
      <c r="V178" s="11"/>
    </row>
    <row r="179">
      <c r="A179" s="7" t="str">
        <f t="shared" si="1"/>
        <v>#VALUE!</v>
      </c>
      <c r="B179" s="7" t="str">
        <f>IFERROR(__xludf.DUMMYFUNCTION("INDEX(IFNA(REGEXEXTRACT(D179, ""([^ ]+)$"")))"),"")</f>
        <v/>
      </c>
      <c r="C179" s="7">
        <f>Pts_PA*G179+Pts_PC*H179+Pts_PY*I179+Pts_PTD*J179+Pts_PI*K179+Pts_P2*L179+Pts_RA*M179+Pts_RY*N179+Pts_RTD*O179+Pts_R2*P179+Pts_Res*Q179+Pts_ReY*R179+Pts_ReTD*S179+Pts_Re2*T179+Pts_FL*U179+Pts_FTD*V179</f>
        <v>0</v>
      </c>
      <c r="D179" s="7"/>
      <c r="E179" s="10"/>
      <c r="F179" s="9"/>
      <c r="G179" s="10"/>
      <c r="H179" s="7"/>
      <c r="I179" s="7"/>
      <c r="J179" s="7"/>
      <c r="K179" s="7"/>
      <c r="L179" s="11"/>
      <c r="M179" s="10"/>
      <c r="N179" s="7"/>
      <c r="O179" s="7"/>
      <c r="P179" s="11"/>
      <c r="Q179" s="10"/>
      <c r="R179" s="7"/>
      <c r="S179" s="7"/>
      <c r="T179" s="11"/>
      <c r="U179" s="10"/>
      <c r="V179" s="11"/>
    </row>
    <row r="180">
      <c r="A180" s="7" t="str">
        <f t="shared" si="1"/>
        <v>#VALUE!</v>
      </c>
      <c r="B180" s="7" t="str">
        <f>IFERROR(__xludf.DUMMYFUNCTION("INDEX(IFNA(REGEXEXTRACT(D180, ""([^ ]+)$"")))"),"")</f>
        <v/>
      </c>
      <c r="C180" s="7">
        <f>Pts_PA*G180+Pts_PC*H180+Pts_PY*I180+Pts_PTD*J180+Pts_PI*K180+Pts_P2*L180+Pts_RA*M180+Pts_RY*N180+Pts_RTD*O180+Pts_R2*P180+Pts_Res*Q180+Pts_ReY*R180+Pts_ReTD*S180+Pts_Re2*T180+Pts_FL*U180+Pts_FTD*V180</f>
        <v>0</v>
      </c>
      <c r="D180" s="7"/>
      <c r="E180" s="10"/>
      <c r="F180" s="9"/>
      <c r="G180" s="10"/>
      <c r="H180" s="7"/>
      <c r="I180" s="7"/>
      <c r="J180" s="7"/>
      <c r="K180" s="7"/>
      <c r="L180" s="11"/>
      <c r="M180" s="10"/>
      <c r="N180" s="7"/>
      <c r="O180" s="7"/>
      <c r="P180" s="11"/>
      <c r="Q180" s="10"/>
      <c r="R180" s="7"/>
      <c r="S180" s="7"/>
      <c r="T180" s="11"/>
      <c r="U180" s="10"/>
      <c r="V180" s="11"/>
    </row>
    <row r="181">
      <c r="A181" s="7" t="str">
        <f t="shared" si="1"/>
        <v>#VALUE!</v>
      </c>
      <c r="B181" s="7" t="str">
        <f>IFERROR(__xludf.DUMMYFUNCTION("INDEX(IFNA(REGEXEXTRACT(D181, ""([^ ]+)$"")))"),"")</f>
        <v/>
      </c>
      <c r="C181" s="7">
        <f>Pts_PA*G181+Pts_PC*H181+Pts_PY*I181+Pts_PTD*J181+Pts_PI*K181+Pts_P2*L181+Pts_RA*M181+Pts_RY*N181+Pts_RTD*O181+Pts_R2*P181+Pts_Res*Q181+Pts_ReY*R181+Pts_ReTD*S181+Pts_Re2*T181+Pts_FL*U181+Pts_FTD*V181</f>
        <v>0</v>
      </c>
      <c r="D181" s="7"/>
      <c r="E181" s="10"/>
      <c r="F181" s="9"/>
      <c r="G181" s="10"/>
      <c r="H181" s="7"/>
      <c r="I181" s="7"/>
      <c r="J181" s="7"/>
      <c r="K181" s="7"/>
      <c r="L181" s="11"/>
      <c r="M181" s="10"/>
      <c r="N181" s="7"/>
      <c r="O181" s="7"/>
      <c r="P181" s="11"/>
      <c r="Q181" s="10"/>
      <c r="R181" s="7"/>
      <c r="S181" s="7"/>
      <c r="T181" s="11"/>
      <c r="U181" s="10"/>
      <c r="V181" s="11"/>
    </row>
    <row r="182">
      <c r="A182" s="7" t="str">
        <f t="shared" si="1"/>
        <v>#VALUE!</v>
      </c>
      <c r="B182" s="7" t="str">
        <f>IFERROR(__xludf.DUMMYFUNCTION("INDEX(IFNA(REGEXEXTRACT(D182, ""([^ ]+)$"")))"),"")</f>
        <v/>
      </c>
      <c r="C182" s="7">
        <f>Pts_PA*G182+Pts_PC*H182+Pts_PY*I182+Pts_PTD*J182+Pts_PI*K182+Pts_P2*L182+Pts_RA*M182+Pts_RY*N182+Pts_RTD*O182+Pts_R2*P182+Pts_Res*Q182+Pts_ReY*R182+Pts_ReTD*S182+Pts_Re2*T182+Pts_FL*U182+Pts_FTD*V182</f>
        <v>0</v>
      </c>
      <c r="D182" s="7"/>
      <c r="E182" s="10"/>
      <c r="F182" s="9"/>
      <c r="G182" s="10"/>
      <c r="H182" s="7"/>
      <c r="I182" s="7"/>
      <c r="J182" s="7"/>
      <c r="K182" s="7"/>
      <c r="L182" s="11"/>
      <c r="M182" s="10"/>
      <c r="N182" s="7"/>
      <c r="O182" s="7"/>
      <c r="P182" s="11"/>
      <c r="Q182" s="10"/>
      <c r="R182" s="7"/>
      <c r="S182" s="7"/>
      <c r="T182" s="11"/>
      <c r="U182" s="10"/>
      <c r="V182" s="11"/>
    </row>
    <row r="183">
      <c r="A183" s="7" t="str">
        <f t="shared" si="1"/>
        <v>#VALUE!</v>
      </c>
      <c r="B183" s="7" t="str">
        <f>IFERROR(__xludf.DUMMYFUNCTION("INDEX(IFNA(REGEXEXTRACT(D183, ""([^ ]+)$"")))"),"")</f>
        <v/>
      </c>
      <c r="C183" s="7">
        <f>Pts_PA*G183+Pts_PC*H183+Pts_PY*I183+Pts_PTD*J183+Pts_PI*K183+Pts_P2*L183+Pts_RA*M183+Pts_RY*N183+Pts_RTD*O183+Pts_R2*P183+Pts_Res*Q183+Pts_ReY*R183+Pts_ReTD*S183+Pts_Re2*T183+Pts_FL*U183+Pts_FTD*V183</f>
        <v>0</v>
      </c>
      <c r="D183" s="7"/>
      <c r="E183" s="10"/>
      <c r="F183" s="9"/>
      <c r="G183" s="10"/>
      <c r="H183" s="7"/>
      <c r="I183" s="7"/>
      <c r="J183" s="7"/>
      <c r="K183" s="7"/>
      <c r="L183" s="11"/>
      <c r="M183" s="10"/>
      <c r="N183" s="7"/>
      <c r="O183" s="7"/>
      <c r="P183" s="11"/>
      <c r="Q183" s="10"/>
      <c r="R183" s="7"/>
      <c r="S183" s="7"/>
      <c r="T183" s="11"/>
      <c r="U183" s="10"/>
      <c r="V183" s="11"/>
    </row>
    <row r="184">
      <c r="A184" s="7" t="str">
        <f t="shared" si="1"/>
        <v>#VALUE!</v>
      </c>
      <c r="B184" s="7" t="str">
        <f>IFERROR(__xludf.DUMMYFUNCTION("INDEX(IFNA(REGEXEXTRACT(D184, ""([^ ]+)$"")))"),"")</f>
        <v/>
      </c>
      <c r="C184" s="7">
        <f>Pts_PA*G184+Pts_PC*H184+Pts_PY*I184+Pts_PTD*J184+Pts_PI*K184+Pts_P2*L184+Pts_RA*M184+Pts_RY*N184+Pts_RTD*O184+Pts_R2*P184+Pts_Res*Q184+Pts_ReY*R184+Pts_ReTD*S184+Pts_Re2*T184+Pts_FL*U184+Pts_FTD*V184</f>
        <v>0</v>
      </c>
      <c r="D184" s="7"/>
      <c r="E184" s="10"/>
      <c r="F184" s="9"/>
      <c r="G184" s="10"/>
      <c r="H184" s="7"/>
      <c r="I184" s="7"/>
      <c r="J184" s="7"/>
      <c r="K184" s="7"/>
      <c r="L184" s="11"/>
      <c r="M184" s="10"/>
      <c r="N184" s="7"/>
      <c r="O184" s="7"/>
      <c r="P184" s="11"/>
      <c r="Q184" s="10"/>
      <c r="R184" s="7"/>
      <c r="S184" s="7"/>
      <c r="T184" s="11"/>
      <c r="U184" s="10"/>
      <c r="V184" s="11"/>
    </row>
    <row r="185">
      <c r="A185" s="7" t="str">
        <f t="shared" si="1"/>
        <v>#VALUE!</v>
      </c>
      <c r="B185" s="7" t="str">
        <f>IFERROR(__xludf.DUMMYFUNCTION("INDEX(IFNA(REGEXEXTRACT(D185, ""([^ ]+)$"")))"),"")</f>
        <v/>
      </c>
      <c r="C185" s="7">
        <f>Pts_PA*G185+Pts_PC*H185+Pts_PY*I185+Pts_PTD*J185+Pts_PI*K185+Pts_P2*L185+Pts_RA*M185+Pts_RY*N185+Pts_RTD*O185+Pts_R2*P185+Pts_Res*Q185+Pts_ReY*R185+Pts_ReTD*S185+Pts_Re2*T185+Pts_FL*U185+Pts_FTD*V185</f>
        <v>0</v>
      </c>
      <c r="D185" s="7"/>
      <c r="E185" s="10"/>
      <c r="F185" s="9"/>
      <c r="G185" s="10"/>
      <c r="H185" s="7"/>
      <c r="I185" s="7"/>
      <c r="J185" s="7"/>
      <c r="K185" s="7"/>
      <c r="L185" s="11"/>
      <c r="M185" s="10"/>
      <c r="N185" s="7"/>
      <c r="O185" s="7"/>
      <c r="P185" s="11"/>
      <c r="Q185" s="10"/>
      <c r="R185" s="7"/>
      <c r="S185" s="7"/>
      <c r="T185" s="11"/>
      <c r="U185" s="10"/>
      <c r="V185" s="11"/>
    </row>
    <row r="186">
      <c r="A186" s="7" t="str">
        <f t="shared" si="1"/>
        <v>#VALUE!</v>
      </c>
      <c r="B186" s="7" t="str">
        <f>IFERROR(__xludf.DUMMYFUNCTION("INDEX(IFNA(REGEXEXTRACT(D186, ""([^ ]+)$"")))"),"")</f>
        <v/>
      </c>
      <c r="C186" s="7">
        <f>Pts_PA*G186+Pts_PC*H186+Pts_PY*I186+Pts_PTD*J186+Pts_PI*K186+Pts_P2*L186+Pts_RA*M186+Pts_RY*N186+Pts_RTD*O186+Pts_R2*P186+Pts_Res*Q186+Pts_ReY*R186+Pts_ReTD*S186+Pts_Re2*T186+Pts_FL*U186+Pts_FTD*V186</f>
        <v>0</v>
      </c>
      <c r="D186" s="7"/>
      <c r="E186" s="10"/>
      <c r="F186" s="9"/>
      <c r="G186" s="10"/>
      <c r="H186" s="7"/>
      <c r="I186" s="7"/>
      <c r="J186" s="7"/>
      <c r="K186" s="7"/>
      <c r="L186" s="11"/>
      <c r="M186" s="10"/>
      <c r="N186" s="7"/>
      <c r="O186" s="7"/>
      <c r="P186" s="11"/>
      <c r="Q186" s="10"/>
      <c r="R186" s="7"/>
      <c r="S186" s="7"/>
      <c r="T186" s="11"/>
      <c r="U186" s="10"/>
      <c r="V186" s="11"/>
    </row>
    <row r="187">
      <c r="A187" s="7" t="str">
        <f t="shared" si="1"/>
        <v>#VALUE!</v>
      </c>
      <c r="B187" s="7" t="str">
        <f>IFERROR(__xludf.DUMMYFUNCTION("INDEX(IFNA(REGEXEXTRACT(D187, ""([^ ]+)$"")))"),"")</f>
        <v/>
      </c>
      <c r="C187" s="7">
        <f>Pts_PA*G187+Pts_PC*H187+Pts_PY*I187+Pts_PTD*J187+Pts_PI*K187+Pts_P2*L187+Pts_RA*M187+Pts_RY*N187+Pts_RTD*O187+Pts_R2*P187+Pts_Res*Q187+Pts_ReY*R187+Pts_ReTD*S187+Pts_Re2*T187+Pts_FL*U187+Pts_FTD*V187</f>
        <v>0</v>
      </c>
      <c r="D187" s="7"/>
      <c r="E187" s="10"/>
      <c r="F187" s="9"/>
      <c r="G187" s="10"/>
      <c r="H187" s="7"/>
      <c r="I187" s="7"/>
      <c r="J187" s="7"/>
      <c r="K187" s="7"/>
      <c r="L187" s="11"/>
      <c r="M187" s="10"/>
      <c r="N187" s="7"/>
      <c r="O187" s="7"/>
      <c r="P187" s="11"/>
      <c r="Q187" s="10"/>
      <c r="R187" s="7"/>
      <c r="S187" s="7"/>
      <c r="T187" s="11"/>
      <c r="U187" s="10"/>
      <c r="V187" s="11"/>
    </row>
    <row r="188">
      <c r="A188" s="7" t="str">
        <f t="shared" si="1"/>
        <v>#VALUE!</v>
      </c>
      <c r="B188" s="7" t="str">
        <f>IFERROR(__xludf.DUMMYFUNCTION("INDEX(IFNA(REGEXEXTRACT(D188, ""([^ ]+)$"")))"),"")</f>
        <v/>
      </c>
      <c r="C188" s="7">
        <f>Pts_PA*G188+Pts_PC*H188+Pts_PY*I188+Pts_PTD*J188+Pts_PI*K188+Pts_P2*L188+Pts_RA*M188+Pts_RY*N188+Pts_RTD*O188+Pts_R2*P188+Pts_Res*Q188+Pts_ReY*R188+Pts_ReTD*S188+Pts_Re2*T188+Pts_FL*U188+Pts_FTD*V188</f>
        <v>0</v>
      </c>
      <c r="D188" s="7"/>
      <c r="E188" s="10"/>
      <c r="F188" s="9"/>
      <c r="G188" s="10"/>
      <c r="H188" s="7"/>
      <c r="I188" s="7"/>
      <c r="J188" s="7"/>
      <c r="K188" s="7"/>
      <c r="L188" s="11"/>
      <c r="M188" s="10"/>
      <c r="N188" s="7"/>
      <c r="O188" s="7"/>
      <c r="P188" s="11"/>
      <c r="Q188" s="10"/>
      <c r="R188" s="7"/>
      <c r="S188" s="7"/>
      <c r="T188" s="11"/>
      <c r="U188" s="10"/>
      <c r="V188" s="11"/>
    </row>
    <row r="189">
      <c r="A189" s="7" t="str">
        <f t="shared" si="1"/>
        <v>#VALUE!</v>
      </c>
      <c r="B189" s="7" t="str">
        <f>IFERROR(__xludf.DUMMYFUNCTION("INDEX(IFNA(REGEXEXTRACT(D189, ""([^ ]+)$"")))"),"")</f>
        <v/>
      </c>
      <c r="C189" s="7">
        <f>Pts_PA*G189+Pts_PC*H189+Pts_PY*I189+Pts_PTD*J189+Pts_PI*K189+Pts_P2*L189+Pts_RA*M189+Pts_RY*N189+Pts_RTD*O189+Pts_R2*P189+Pts_Res*Q189+Pts_ReY*R189+Pts_ReTD*S189+Pts_Re2*T189+Pts_FL*U189+Pts_FTD*V189</f>
        <v>0</v>
      </c>
      <c r="D189" s="7"/>
      <c r="E189" s="10"/>
      <c r="F189" s="9"/>
      <c r="G189" s="10"/>
      <c r="H189" s="7"/>
      <c r="I189" s="7"/>
      <c r="J189" s="7"/>
      <c r="K189" s="7"/>
      <c r="L189" s="11"/>
      <c r="M189" s="10"/>
      <c r="N189" s="7"/>
      <c r="O189" s="7"/>
      <c r="P189" s="11"/>
      <c r="Q189" s="10"/>
      <c r="R189" s="7"/>
      <c r="S189" s="7"/>
      <c r="T189" s="11"/>
      <c r="U189" s="10"/>
      <c r="V189" s="11"/>
    </row>
    <row r="190">
      <c r="A190" s="7" t="str">
        <f t="shared" si="1"/>
        <v>#VALUE!</v>
      </c>
      <c r="B190" s="7" t="str">
        <f>IFERROR(__xludf.DUMMYFUNCTION("INDEX(IFNA(REGEXEXTRACT(D190, ""([^ ]+)$"")))"),"")</f>
        <v/>
      </c>
      <c r="C190" s="7">
        <f>Pts_PA*G190+Pts_PC*H190+Pts_PY*I190+Pts_PTD*J190+Pts_PI*K190+Pts_P2*L190+Pts_RA*M190+Pts_RY*N190+Pts_RTD*O190+Pts_R2*P190+Pts_Res*Q190+Pts_ReY*R190+Pts_ReTD*S190+Pts_Re2*T190+Pts_FL*U190+Pts_FTD*V190</f>
        <v>0</v>
      </c>
      <c r="D190" s="7"/>
      <c r="E190" s="10"/>
      <c r="F190" s="9"/>
      <c r="G190" s="10"/>
      <c r="H190" s="7"/>
      <c r="I190" s="7"/>
      <c r="J190" s="7"/>
      <c r="K190" s="7"/>
      <c r="L190" s="11"/>
      <c r="M190" s="10"/>
      <c r="N190" s="7"/>
      <c r="O190" s="7"/>
      <c r="P190" s="11"/>
      <c r="Q190" s="10"/>
      <c r="R190" s="7"/>
      <c r="S190" s="7"/>
      <c r="T190" s="11"/>
      <c r="U190" s="10"/>
      <c r="V190" s="11"/>
    </row>
    <row r="191">
      <c r="A191" s="7" t="str">
        <f t="shared" si="1"/>
        <v>#VALUE!</v>
      </c>
      <c r="B191" s="7" t="str">
        <f>IFERROR(__xludf.DUMMYFUNCTION("INDEX(IFNA(REGEXEXTRACT(D191, ""([^ ]+)$"")))"),"")</f>
        <v/>
      </c>
      <c r="C191" s="7">
        <f>Pts_PA*G191+Pts_PC*H191+Pts_PY*I191+Pts_PTD*J191+Pts_PI*K191+Pts_P2*L191+Pts_RA*M191+Pts_RY*N191+Pts_RTD*O191+Pts_R2*P191+Pts_Res*Q191+Pts_ReY*R191+Pts_ReTD*S191+Pts_Re2*T191+Pts_FL*U191+Pts_FTD*V191</f>
        <v>0</v>
      </c>
      <c r="D191" s="7"/>
      <c r="E191" s="10"/>
      <c r="F191" s="9"/>
      <c r="G191" s="10"/>
      <c r="H191" s="7"/>
      <c r="I191" s="7"/>
      <c r="J191" s="7"/>
      <c r="K191" s="7"/>
      <c r="L191" s="11"/>
      <c r="M191" s="10"/>
      <c r="N191" s="7"/>
      <c r="O191" s="7"/>
      <c r="P191" s="11"/>
      <c r="Q191" s="10"/>
      <c r="R191" s="7"/>
      <c r="S191" s="7"/>
      <c r="T191" s="11"/>
      <c r="U191" s="10"/>
      <c r="V191" s="11"/>
    </row>
    <row r="192">
      <c r="A192" s="7" t="str">
        <f t="shared" si="1"/>
        <v>#VALUE!</v>
      </c>
      <c r="B192" s="7" t="str">
        <f>IFERROR(__xludf.DUMMYFUNCTION("INDEX(IFNA(REGEXEXTRACT(D192, ""([^ ]+)$"")))"),"")</f>
        <v/>
      </c>
      <c r="C192" s="7">
        <f>Pts_PA*G192+Pts_PC*H192+Pts_PY*I192+Pts_PTD*J192+Pts_PI*K192+Pts_P2*L192+Pts_RA*M192+Pts_RY*N192+Pts_RTD*O192+Pts_R2*P192+Pts_Res*Q192+Pts_ReY*R192+Pts_ReTD*S192+Pts_Re2*T192+Pts_FL*U192+Pts_FTD*V192</f>
        <v>0</v>
      </c>
      <c r="D192" s="7"/>
      <c r="E192" s="10"/>
      <c r="F192" s="9"/>
      <c r="G192" s="10"/>
      <c r="H192" s="7"/>
      <c r="I192" s="7"/>
      <c r="J192" s="7"/>
      <c r="K192" s="7"/>
      <c r="L192" s="11"/>
      <c r="M192" s="10"/>
      <c r="N192" s="7"/>
      <c r="O192" s="7"/>
      <c r="P192" s="11"/>
      <c r="Q192" s="10"/>
      <c r="R192" s="7"/>
      <c r="S192" s="7"/>
      <c r="T192" s="11"/>
      <c r="U192" s="10"/>
      <c r="V192" s="11"/>
    </row>
    <row r="193">
      <c r="A193" s="7" t="str">
        <f t="shared" si="1"/>
        <v>#VALUE!</v>
      </c>
      <c r="B193" s="7" t="str">
        <f>IFERROR(__xludf.DUMMYFUNCTION("INDEX(IFNA(REGEXEXTRACT(D193, ""([^ ]+)$"")))"),"")</f>
        <v/>
      </c>
      <c r="C193" s="7">
        <f>Pts_PA*G193+Pts_PC*H193+Pts_PY*I193+Pts_PTD*J193+Pts_PI*K193+Pts_P2*L193+Pts_RA*M193+Pts_RY*N193+Pts_RTD*O193+Pts_R2*P193+Pts_Res*Q193+Pts_ReY*R193+Pts_ReTD*S193+Pts_Re2*T193+Pts_FL*U193+Pts_FTD*V193</f>
        <v>0</v>
      </c>
      <c r="D193" s="7"/>
      <c r="E193" s="10"/>
      <c r="F193" s="9"/>
      <c r="G193" s="10"/>
      <c r="H193" s="7"/>
      <c r="I193" s="7"/>
      <c r="J193" s="7"/>
      <c r="K193" s="7"/>
      <c r="L193" s="11"/>
      <c r="M193" s="10"/>
      <c r="N193" s="7"/>
      <c r="O193" s="7"/>
      <c r="P193" s="11"/>
      <c r="Q193" s="10"/>
      <c r="R193" s="7"/>
      <c r="S193" s="7"/>
      <c r="T193" s="11"/>
      <c r="U193" s="10"/>
      <c r="V193" s="11"/>
    </row>
    <row r="194">
      <c r="A194" s="7" t="str">
        <f t="shared" si="1"/>
        <v>#VALUE!</v>
      </c>
      <c r="B194" s="7" t="str">
        <f>IFERROR(__xludf.DUMMYFUNCTION("INDEX(IFNA(REGEXEXTRACT(D194, ""([^ ]+)$"")))"),"")</f>
        <v/>
      </c>
      <c r="C194" s="7">
        <f>Pts_PA*G194+Pts_PC*H194+Pts_PY*I194+Pts_PTD*J194+Pts_PI*K194+Pts_P2*L194+Pts_RA*M194+Pts_RY*N194+Pts_RTD*O194+Pts_R2*P194+Pts_Res*Q194+Pts_ReY*R194+Pts_ReTD*S194+Pts_Re2*T194+Pts_FL*U194+Pts_FTD*V194</f>
        <v>0</v>
      </c>
      <c r="D194" s="7"/>
      <c r="E194" s="10"/>
      <c r="F194" s="9"/>
      <c r="G194" s="10"/>
      <c r="H194" s="7"/>
      <c r="I194" s="7"/>
      <c r="J194" s="7"/>
      <c r="K194" s="7"/>
      <c r="L194" s="11"/>
      <c r="M194" s="10"/>
      <c r="N194" s="7"/>
      <c r="O194" s="7"/>
      <c r="P194" s="11"/>
      <c r="Q194" s="10"/>
      <c r="R194" s="7"/>
      <c r="S194" s="7"/>
      <c r="T194" s="11"/>
      <c r="U194" s="10"/>
      <c r="V194" s="11"/>
    </row>
    <row r="195">
      <c r="A195" s="7" t="str">
        <f t="shared" si="1"/>
        <v>#VALUE!</v>
      </c>
      <c r="B195" s="7" t="str">
        <f>IFERROR(__xludf.DUMMYFUNCTION("INDEX(IFNA(REGEXEXTRACT(D195, ""([^ ]+)$"")))"),"")</f>
        <v/>
      </c>
      <c r="C195" s="7">
        <f>Pts_PA*G195+Pts_PC*H195+Pts_PY*I195+Pts_PTD*J195+Pts_PI*K195+Pts_P2*L195+Pts_RA*M195+Pts_RY*N195+Pts_RTD*O195+Pts_R2*P195+Pts_Res*Q195+Pts_ReY*R195+Pts_ReTD*S195+Pts_Re2*T195+Pts_FL*U195+Pts_FTD*V195</f>
        <v>0</v>
      </c>
      <c r="D195" s="7"/>
      <c r="E195" s="10"/>
      <c r="F195" s="9"/>
      <c r="G195" s="10"/>
      <c r="H195" s="7"/>
      <c r="I195" s="7"/>
      <c r="J195" s="7"/>
      <c r="K195" s="7"/>
      <c r="L195" s="11"/>
      <c r="M195" s="10"/>
      <c r="N195" s="7"/>
      <c r="O195" s="7"/>
      <c r="P195" s="11"/>
      <c r="Q195" s="10"/>
      <c r="R195" s="7"/>
      <c r="S195" s="7"/>
      <c r="T195" s="11"/>
      <c r="U195" s="10"/>
      <c r="V195" s="11"/>
    </row>
    <row r="196">
      <c r="A196" s="7" t="str">
        <f t="shared" si="1"/>
        <v>#VALUE!</v>
      </c>
      <c r="B196" s="7" t="str">
        <f>IFERROR(__xludf.DUMMYFUNCTION("INDEX(IFNA(REGEXEXTRACT(D196, ""([^ ]+)$"")))"),"")</f>
        <v/>
      </c>
      <c r="C196" s="7">
        <f>Pts_PA*G196+Pts_PC*H196+Pts_PY*I196+Pts_PTD*J196+Pts_PI*K196+Pts_P2*L196+Pts_RA*M196+Pts_RY*N196+Pts_RTD*O196+Pts_R2*P196+Pts_Res*Q196+Pts_ReY*R196+Pts_ReTD*S196+Pts_Re2*T196+Pts_FL*U196+Pts_FTD*V196</f>
        <v>0</v>
      </c>
      <c r="D196" s="7"/>
      <c r="E196" s="10"/>
      <c r="F196" s="9"/>
      <c r="G196" s="10"/>
      <c r="H196" s="7"/>
      <c r="I196" s="7"/>
      <c r="J196" s="7"/>
      <c r="K196" s="7"/>
      <c r="L196" s="11"/>
      <c r="M196" s="10"/>
      <c r="N196" s="7"/>
      <c r="O196" s="7"/>
      <c r="P196" s="11"/>
      <c r="Q196" s="10"/>
      <c r="R196" s="7"/>
      <c r="S196" s="7"/>
      <c r="T196" s="11"/>
      <c r="U196" s="10"/>
      <c r="V196" s="11"/>
    </row>
    <row r="197">
      <c r="A197" s="7" t="str">
        <f t="shared" si="1"/>
        <v>#VALUE!</v>
      </c>
      <c r="B197" s="7" t="str">
        <f>IFERROR(__xludf.DUMMYFUNCTION("INDEX(IFNA(REGEXEXTRACT(D197, ""([^ ]+)$"")))"),"")</f>
        <v/>
      </c>
      <c r="C197" s="7">
        <f>Pts_PA*G197+Pts_PC*H197+Pts_PY*I197+Pts_PTD*J197+Pts_PI*K197+Pts_P2*L197+Pts_RA*M197+Pts_RY*N197+Pts_RTD*O197+Pts_R2*P197+Pts_Res*Q197+Pts_ReY*R197+Pts_ReTD*S197+Pts_Re2*T197+Pts_FL*U197+Pts_FTD*V197</f>
        <v>0</v>
      </c>
      <c r="D197" s="7"/>
      <c r="E197" s="10"/>
      <c r="F197" s="9"/>
      <c r="G197" s="10"/>
      <c r="H197" s="7"/>
      <c r="I197" s="7"/>
      <c r="J197" s="7"/>
      <c r="K197" s="7"/>
      <c r="L197" s="11"/>
      <c r="M197" s="10"/>
      <c r="N197" s="7"/>
      <c r="O197" s="7"/>
      <c r="P197" s="11"/>
      <c r="Q197" s="10"/>
      <c r="R197" s="7"/>
      <c r="S197" s="7"/>
      <c r="T197" s="11"/>
      <c r="U197" s="10"/>
      <c r="V197" s="11"/>
    </row>
    <row r="198">
      <c r="A198" s="7" t="str">
        <f t="shared" si="1"/>
        <v>#VALUE!</v>
      </c>
      <c r="B198" s="7" t="str">
        <f>IFERROR(__xludf.DUMMYFUNCTION("INDEX(IFNA(REGEXEXTRACT(D198, ""([^ ]+)$"")))"),"")</f>
        <v/>
      </c>
      <c r="C198" s="7">
        <f>Pts_PA*G198+Pts_PC*H198+Pts_PY*I198+Pts_PTD*J198+Pts_PI*K198+Pts_P2*L198+Pts_RA*M198+Pts_RY*N198+Pts_RTD*O198+Pts_R2*P198+Pts_Res*Q198+Pts_ReY*R198+Pts_ReTD*S198+Pts_Re2*T198+Pts_FL*U198+Pts_FTD*V198</f>
        <v>0</v>
      </c>
      <c r="D198" s="7"/>
      <c r="E198" s="10"/>
      <c r="F198" s="9"/>
      <c r="G198" s="10"/>
      <c r="H198" s="7"/>
      <c r="I198" s="7"/>
      <c r="J198" s="7"/>
      <c r="K198" s="7"/>
      <c r="L198" s="11"/>
      <c r="M198" s="10"/>
      <c r="N198" s="7"/>
      <c r="O198" s="7"/>
      <c r="P198" s="11"/>
      <c r="Q198" s="10"/>
      <c r="R198" s="7"/>
      <c r="S198" s="7"/>
      <c r="T198" s="11"/>
      <c r="U198" s="10"/>
      <c r="V198" s="11"/>
    </row>
    <row r="199">
      <c r="A199" s="7" t="str">
        <f t="shared" si="1"/>
        <v>#VALUE!</v>
      </c>
      <c r="B199" s="7" t="str">
        <f>IFERROR(__xludf.DUMMYFUNCTION("INDEX(IFNA(REGEXEXTRACT(D199, ""([^ ]+)$"")))"),"")</f>
        <v/>
      </c>
      <c r="C199" s="7">
        <f>Pts_PA*G199+Pts_PC*H199+Pts_PY*I199+Pts_PTD*J199+Pts_PI*K199+Pts_P2*L199+Pts_RA*M199+Pts_RY*N199+Pts_RTD*O199+Pts_R2*P199+Pts_Res*Q199+Pts_ReY*R199+Pts_ReTD*S199+Pts_Re2*T199+Pts_FL*U199+Pts_FTD*V199</f>
        <v>0</v>
      </c>
      <c r="D199" s="7"/>
      <c r="E199" s="10"/>
      <c r="F199" s="9"/>
      <c r="G199" s="10"/>
      <c r="H199" s="7"/>
      <c r="I199" s="7"/>
      <c r="J199" s="7"/>
      <c r="K199" s="7"/>
      <c r="L199" s="11"/>
      <c r="M199" s="10"/>
      <c r="N199" s="7"/>
      <c r="O199" s="7"/>
      <c r="P199" s="11"/>
      <c r="Q199" s="10"/>
      <c r="R199" s="7"/>
      <c r="S199" s="7"/>
      <c r="T199" s="11"/>
      <c r="U199" s="10"/>
      <c r="V199" s="11"/>
    </row>
    <row r="200">
      <c r="A200" s="7" t="str">
        <f t="shared" si="1"/>
        <v>#VALUE!</v>
      </c>
      <c r="B200" s="7" t="str">
        <f>IFERROR(__xludf.DUMMYFUNCTION("INDEX(IFNA(REGEXEXTRACT(D200, ""([^ ]+)$"")))"),"")</f>
        <v/>
      </c>
      <c r="C200" s="7">
        <f>Pts_PA*G200+Pts_PC*H200+Pts_PY*I200+Pts_PTD*J200+Pts_PI*K200+Pts_P2*L200+Pts_RA*M200+Pts_RY*N200+Pts_RTD*O200+Pts_R2*P200+Pts_Res*Q200+Pts_ReY*R200+Pts_ReTD*S200+Pts_Re2*T200+Pts_FL*U200+Pts_FTD*V200</f>
        <v>0</v>
      </c>
      <c r="D200" s="7"/>
      <c r="E200" s="10"/>
      <c r="F200" s="9"/>
      <c r="G200" s="10"/>
      <c r="H200" s="7"/>
      <c r="I200" s="7"/>
      <c r="J200" s="7"/>
      <c r="K200" s="7"/>
      <c r="L200" s="11"/>
      <c r="M200" s="10"/>
      <c r="N200" s="7"/>
      <c r="O200" s="7"/>
      <c r="P200" s="11"/>
      <c r="Q200" s="10"/>
      <c r="R200" s="7"/>
      <c r="S200" s="7"/>
      <c r="T200" s="11"/>
      <c r="U200" s="10"/>
      <c r="V200" s="11"/>
    </row>
    <row r="201">
      <c r="A201" s="7" t="str">
        <f t="shared" si="1"/>
        <v>#VALUE!</v>
      </c>
      <c r="B201" s="7" t="str">
        <f>IFERROR(__xludf.DUMMYFUNCTION("INDEX(IFNA(REGEXEXTRACT(D201, ""([^ ]+)$"")))"),"")</f>
        <v/>
      </c>
      <c r="C201" s="7">
        <f>Pts_PA*G201+Pts_PC*H201+Pts_PY*I201+Pts_PTD*J201+Pts_PI*K201+Pts_P2*L201+Pts_RA*M201+Pts_RY*N201+Pts_RTD*O201+Pts_R2*P201+Pts_Res*Q201+Pts_ReY*R201+Pts_ReTD*S201+Pts_Re2*T201+Pts_FL*U201+Pts_FTD*V201</f>
        <v>0</v>
      </c>
      <c r="D201" s="7"/>
      <c r="E201" s="10"/>
      <c r="F201" s="9"/>
      <c r="G201" s="10"/>
      <c r="H201" s="7"/>
      <c r="I201" s="7"/>
      <c r="J201" s="7"/>
      <c r="K201" s="7"/>
      <c r="L201" s="11"/>
      <c r="M201" s="10"/>
      <c r="N201" s="7"/>
      <c r="O201" s="7"/>
      <c r="P201" s="11"/>
      <c r="Q201" s="10"/>
      <c r="R201" s="7"/>
      <c r="S201" s="7"/>
      <c r="T201" s="11"/>
      <c r="U201" s="10"/>
      <c r="V201" s="11"/>
    </row>
    <row r="202">
      <c r="A202" s="7" t="str">
        <f t="shared" si="1"/>
        <v>#VALUE!</v>
      </c>
      <c r="B202" s="7" t="str">
        <f>IFERROR(__xludf.DUMMYFUNCTION("INDEX(IFNA(REGEXEXTRACT(D202, ""([^ ]+)$"")))"),"")</f>
        <v/>
      </c>
      <c r="C202" s="7">
        <f>Pts_PA*G202+Pts_PC*H202+Pts_PY*I202+Pts_PTD*J202+Pts_PI*K202+Pts_P2*L202+Pts_RA*M202+Pts_RY*N202+Pts_RTD*O202+Pts_R2*P202+Pts_Res*Q202+Pts_ReY*R202+Pts_ReTD*S202+Pts_Re2*T202+Pts_FL*U202+Pts_FTD*V202</f>
        <v>0</v>
      </c>
      <c r="D202" s="7"/>
      <c r="E202" s="10"/>
      <c r="F202" s="9"/>
      <c r="G202" s="10"/>
      <c r="H202" s="7"/>
      <c r="I202" s="7"/>
      <c r="J202" s="7"/>
      <c r="K202" s="7"/>
      <c r="L202" s="11"/>
      <c r="M202" s="10"/>
      <c r="N202" s="7"/>
      <c r="O202" s="7"/>
      <c r="P202" s="11"/>
      <c r="Q202" s="10"/>
      <c r="R202" s="7"/>
      <c r="S202" s="7"/>
      <c r="T202" s="11"/>
      <c r="U202" s="10"/>
      <c r="V202" s="11"/>
    </row>
    <row r="203">
      <c r="A203" s="7" t="str">
        <f t="shared" si="1"/>
        <v>#VALUE!</v>
      </c>
      <c r="B203" s="7" t="str">
        <f>IFERROR(__xludf.DUMMYFUNCTION("INDEX(IFNA(REGEXEXTRACT(D203, ""([^ ]+)$"")))"),"")</f>
        <v/>
      </c>
      <c r="C203" s="7">
        <f>Pts_PA*G203+Pts_PC*H203+Pts_PY*I203+Pts_PTD*J203+Pts_PI*K203+Pts_P2*L203+Pts_RA*M203+Pts_RY*N203+Pts_RTD*O203+Pts_R2*P203+Pts_Res*Q203+Pts_ReY*R203+Pts_ReTD*S203+Pts_Re2*T203+Pts_FL*U203+Pts_FTD*V203</f>
        <v>0</v>
      </c>
      <c r="D203" s="7"/>
      <c r="E203" s="10"/>
      <c r="F203" s="9"/>
      <c r="G203" s="10"/>
      <c r="H203" s="7"/>
      <c r="I203" s="7"/>
      <c r="J203" s="7"/>
      <c r="K203" s="7"/>
      <c r="L203" s="11"/>
      <c r="M203" s="10"/>
      <c r="N203" s="7"/>
      <c r="O203" s="7"/>
      <c r="P203" s="11"/>
      <c r="Q203" s="10"/>
      <c r="R203" s="7"/>
      <c r="S203" s="7"/>
      <c r="T203" s="11"/>
      <c r="U203" s="10"/>
      <c r="V203" s="11"/>
    </row>
    <row r="204">
      <c r="A204" s="7" t="str">
        <f t="shared" si="1"/>
        <v>#VALUE!</v>
      </c>
      <c r="B204" s="7" t="str">
        <f>IFERROR(__xludf.DUMMYFUNCTION("INDEX(IFNA(REGEXEXTRACT(D204, ""([^ ]+)$"")))"),"")</f>
        <v/>
      </c>
      <c r="C204" s="7">
        <f>Pts_PA*G204+Pts_PC*H204+Pts_PY*I204+Pts_PTD*J204+Pts_PI*K204+Pts_P2*L204+Pts_RA*M204+Pts_RY*N204+Pts_RTD*O204+Pts_R2*P204+Pts_Res*Q204+Pts_ReY*R204+Pts_ReTD*S204+Pts_Re2*T204+Pts_FL*U204+Pts_FTD*V204</f>
        <v>0</v>
      </c>
      <c r="D204" s="7"/>
      <c r="E204" s="10"/>
      <c r="F204" s="9"/>
      <c r="G204" s="10"/>
      <c r="H204" s="7"/>
      <c r="I204" s="7"/>
      <c r="J204" s="7"/>
      <c r="K204" s="7"/>
      <c r="L204" s="11"/>
      <c r="M204" s="10"/>
      <c r="N204" s="7"/>
      <c r="O204" s="7"/>
      <c r="P204" s="11"/>
      <c r="Q204" s="10"/>
      <c r="R204" s="7"/>
      <c r="S204" s="7"/>
      <c r="T204" s="11"/>
      <c r="U204" s="10"/>
      <c r="V204" s="11"/>
    </row>
    <row r="205">
      <c r="A205" s="7" t="str">
        <f t="shared" si="1"/>
        <v>#VALUE!</v>
      </c>
      <c r="B205" s="7" t="str">
        <f>IFERROR(__xludf.DUMMYFUNCTION("INDEX(IFNA(REGEXEXTRACT(D205, ""([^ ]+)$"")))"),"")</f>
        <v/>
      </c>
      <c r="C205" s="7">
        <f>Pts_PA*G205+Pts_PC*H205+Pts_PY*I205+Pts_PTD*J205+Pts_PI*K205+Pts_P2*L205+Pts_RA*M205+Pts_RY*N205+Pts_RTD*O205+Pts_R2*P205+Pts_Res*Q205+Pts_ReY*R205+Pts_ReTD*S205+Pts_Re2*T205+Pts_FL*U205+Pts_FTD*V205</f>
        <v>0</v>
      </c>
      <c r="D205" s="7"/>
      <c r="E205" s="10"/>
      <c r="F205" s="9"/>
      <c r="G205" s="10"/>
      <c r="H205" s="7"/>
      <c r="I205" s="7"/>
      <c r="J205" s="7"/>
      <c r="K205" s="7"/>
      <c r="L205" s="11"/>
      <c r="M205" s="10"/>
      <c r="N205" s="7"/>
      <c r="O205" s="7"/>
      <c r="P205" s="11"/>
      <c r="Q205" s="10"/>
      <c r="R205" s="7"/>
      <c r="S205" s="7"/>
      <c r="T205" s="11"/>
      <c r="U205" s="10"/>
      <c r="V205" s="11"/>
    </row>
    <row r="206">
      <c r="A206" s="7" t="str">
        <f t="shared" si="1"/>
        <v>#VALUE!</v>
      </c>
      <c r="B206" s="7" t="str">
        <f>IFERROR(__xludf.DUMMYFUNCTION("INDEX(IFNA(REGEXEXTRACT(D206, ""([^ ]+)$"")))"),"")</f>
        <v/>
      </c>
      <c r="C206" s="7">
        <f>Pts_PA*G206+Pts_PC*H206+Pts_PY*I206+Pts_PTD*J206+Pts_PI*K206+Pts_P2*L206+Pts_RA*M206+Pts_RY*N206+Pts_RTD*O206+Pts_R2*P206+Pts_Res*Q206+Pts_ReY*R206+Pts_ReTD*S206+Pts_Re2*T206+Pts_FL*U206+Pts_FTD*V206</f>
        <v>0</v>
      </c>
      <c r="D206" s="7"/>
      <c r="E206" s="10"/>
      <c r="F206" s="9"/>
      <c r="G206" s="10"/>
      <c r="H206" s="7"/>
      <c r="I206" s="7"/>
      <c r="J206" s="7"/>
      <c r="K206" s="7"/>
      <c r="L206" s="11"/>
      <c r="M206" s="10"/>
      <c r="N206" s="7"/>
      <c r="O206" s="7"/>
      <c r="P206" s="11"/>
      <c r="Q206" s="10"/>
      <c r="R206" s="7"/>
      <c r="S206" s="7"/>
      <c r="T206" s="11"/>
      <c r="U206" s="10"/>
      <c r="V206" s="11"/>
    </row>
    <row r="207">
      <c r="A207" s="7" t="str">
        <f t="shared" si="1"/>
        <v>#VALUE!</v>
      </c>
      <c r="B207" s="7" t="str">
        <f>IFERROR(__xludf.DUMMYFUNCTION("INDEX(IFNA(REGEXEXTRACT(D207, ""([^ ]+)$"")))"),"")</f>
        <v/>
      </c>
      <c r="C207" s="7">
        <f>Pts_PA*G207+Pts_PC*H207+Pts_PY*I207+Pts_PTD*J207+Pts_PI*K207+Pts_P2*L207+Pts_RA*M207+Pts_RY*N207+Pts_RTD*O207+Pts_R2*P207+Pts_Res*Q207+Pts_ReY*R207+Pts_ReTD*S207+Pts_Re2*T207+Pts_FL*U207+Pts_FTD*V207</f>
        <v>0</v>
      </c>
      <c r="D207" s="7"/>
      <c r="E207" s="10"/>
      <c r="F207" s="9"/>
      <c r="G207" s="10"/>
      <c r="H207" s="7"/>
      <c r="I207" s="7"/>
      <c r="J207" s="7"/>
      <c r="K207" s="7"/>
      <c r="L207" s="11"/>
      <c r="M207" s="10"/>
      <c r="N207" s="7"/>
      <c r="O207" s="7"/>
      <c r="P207" s="11"/>
      <c r="Q207" s="10"/>
      <c r="R207" s="7"/>
      <c r="S207" s="7"/>
      <c r="T207" s="11"/>
      <c r="U207" s="10"/>
      <c r="V207" s="11"/>
    </row>
    <row r="208">
      <c r="A208" s="7" t="str">
        <f t="shared" si="1"/>
        <v>#VALUE!</v>
      </c>
      <c r="B208" s="7" t="str">
        <f>IFERROR(__xludf.DUMMYFUNCTION("INDEX(IFNA(REGEXEXTRACT(D208, ""([^ ]+)$"")))"),"")</f>
        <v/>
      </c>
      <c r="C208" s="7">
        <f>Pts_PA*G208+Pts_PC*H208+Pts_PY*I208+Pts_PTD*J208+Pts_PI*K208+Pts_P2*L208+Pts_RA*M208+Pts_RY*N208+Pts_RTD*O208+Pts_R2*P208+Pts_Res*Q208+Pts_ReY*R208+Pts_ReTD*S208+Pts_Re2*T208+Pts_FL*U208+Pts_FTD*V208</f>
        <v>0</v>
      </c>
      <c r="D208" s="7"/>
      <c r="E208" s="10"/>
      <c r="F208" s="9"/>
      <c r="G208" s="10"/>
      <c r="H208" s="7"/>
      <c r="I208" s="7"/>
      <c r="J208" s="7"/>
      <c r="K208" s="7"/>
      <c r="L208" s="11"/>
      <c r="M208" s="10"/>
      <c r="N208" s="7"/>
      <c r="O208" s="7"/>
      <c r="P208" s="11"/>
      <c r="Q208" s="10"/>
      <c r="R208" s="7"/>
      <c r="S208" s="7"/>
      <c r="T208" s="11"/>
      <c r="U208" s="10"/>
      <c r="V208" s="11"/>
    </row>
    <row r="209">
      <c r="A209" s="7" t="str">
        <f t="shared" si="1"/>
        <v>#VALUE!</v>
      </c>
      <c r="B209" s="7" t="str">
        <f>IFERROR(__xludf.DUMMYFUNCTION("INDEX(IFNA(REGEXEXTRACT(D209, ""([^ ]+)$"")))"),"")</f>
        <v/>
      </c>
      <c r="C209" s="7">
        <f>Pts_PA*G209+Pts_PC*H209+Pts_PY*I209+Pts_PTD*J209+Pts_PI*K209+Pts_P2*L209+Pts_RA*M209+Pts_RY*N209+Pts_RTD*O209+Pts_R2*P209+Pts_Res*Q209+Pts_ReY*R209+Pts_ReTD*S209+Pts_Re2*T209+Pts_FL*U209+Pts_FTD*V209</f>
        <v>0</v>
      </c>
      <c r="D209" s="7"/>
      <c r="E209" s="10"/>
      <c r="F209" s="9"/>
      <c r="G209" s="10"/>
      <c r="H209" s="7"/>
      <c r="I209" s="7"/>
      <c r="J209" s="7"/>
      <c r="K209" s="7"/>
      <c r="L209" s="11"/>
      <c r="M209" s="10"/>
      <c r="N209" s="7"/>
      <c r="O209" s="7"/>
      <c r="P209" s="11"/>
      <c r="Q209" s="10"/>
      <c r="R209" s="7"/>
      <c r="S209" s="7"/>
      <c r="T209" s="11"/>
      <c r="U209" s="10"/>
      <c r="V209" s="11"/>
    </row>
    <row r="210">
      <c r="A210" s="7" t="str">
        <f t="shared" si="1"/>
        <v>#VALUE!</v>
      </c>
      <c r="B210" s="7" t="str">
        <f>IFERROR(__xludf.DUMMYFUNCTION("INDEX(IFNA(REGEXEXTRACT(D210, ""([^ ]+)$"")))"),"")</f>
        <v/>
      </c>
      <c r="C210" s="7">
        <f>Pts_PA*G210+Pts_PC*H210+Pts_PY*I210+Pts_PTD*J210+Pts_PI*K210+Pts_P2*L210+Pts_RA*M210+Pts_RY*N210+Pts_RTD*O210+Pts_R2*P210+Pts_Res*Q210+Pts_ReY*R210+Pts_ReTD*S210+Pts_Re2*T210+Pts_FL*U210+Pts_FTD*V210</f>
        <v>0</v>
      </c>
      <c r="D210" s="7"/>
      <c r="E210" s="10"/>
      <c r="F210" s="9"/>
      <c r="G210" s="10"/>
      <c r="H210" s="7"/>
      <c r="I210" s="7"/>
      <c r="J210" s="7"/>
      <c r="K210" s="7"/>
      <c r="L210" s="11"/>
      <c r="M210" s="10"/>
      <c r="N210" s="7"/>
      <c r="O210" s="7"/>
      <c r="P210" s="11"/>
      <c r="Q210" s="10"/>
      <c r="R210" s="7"/>
      <c r="S210" s="7"/>
      <c r="T210" s="11"/>
      <c r="U210" s="10"/>
      <c r="V210" s="11"/>
    </row>
    <row r="211">
      <c r="A211" s="7" t="str">
        <f t="shared" si="1"/>
        <v>#VALUE!</v>
      </c>
      <c r="B211" s="7" t="str">
        <f>IFERROR(__xludf.DUMMYFUNCTION("INDEX(IFNA(REGEXEXTRACT(D211, ""([^ ]+)$"")))"),"")</f>
        <v/>
      </c>
      <c r="C211" s="7">
        <f>Pts_PA*G211+Pts_PC*H211+Pts_PY*I211+Pts_PTD*J211+Pts_PI*K211+Pts_P2*L211+Pts_RA*M211+Pts_RY*N211+Pts_RTD*O211+Pts_R2*P211+Pts_Res*Q211+Pts_ReY*R211+Pts_ReTD*S211+Pts_Re2*T211+Pts_FL*U211+Pts_FTD*V211</f>
        <v>0</v>
      </c>
      <c r="D211" s="7"/>
      <c r="E211" s="10"/>
      <c r="F211" s="9"/>
      <c r="G211" s="10"/>
      <c r="H211" s="7"/>
      <c r="I211" s="7"/>
      <c r="J211" s="7"/>
      <c r="K211" s="7"/>
      <c r="L211" s="11"/>
      <c r="M211" s="10"/>
      <c r="N211" s="7"/>
      <c r="O211" s="7"/>
      <c r="P211" s="11"/>
      <c r="Q211" s="10"/>
      <c r="R211" s="7"/>
      <c r="S211" s="7"/>
      <c r="T211" s="11"/>
      <c r="U211" s="10"/>
      <c r="V211" s="11"/>
    </row>
    <row r="212">
      <c r="A212" s="7" t="str">
        <f t="shared" si="1"/>
        <v>#VALUE!</v>
      </c>
      <c r="B212" s="7" t="str">
        <f>IFERROR(__xludf.DUMMYFUNCTION("INDEX(IFNA(REGEXEXTRACT(D212, ""([^ ]+)$"")))"),"")</f>
        <v/>
      </c>
      <c r="C212" s="7">
        <f>Pts_PA*G212+Pts_PC*H212+Pts_PY*I212+Pts_PTD*J212+Pts_PI*K212+Pts_P2*L212+Pts_RA*M212+Pts_RY*N212+Pts_RTD*O212+Pts_R2*P212+Pts_Res*Q212+Pts_ReY*R212+Pts_ReTD*S212+Pts_Re2*T212+Pts_FL*U212+Pts_FTD*V212</f>
        <v>0</v>
      </c>
      <c r="D212" s="7"/>
      <c r="E212" s="10"/>
      <c r="F212" s="9"/>
      <c r="G212" s="10"/>
      <c r="H212" s="7"/>
      <c r="I212" s="7"/>
      <c r="J212" s="7"/>
      <c r="K212" s="7"/>
      <c r="L212" s="11"/>
      <c r="M212" s="10"/>
      <c r="N212" s="7"/>
      <c r="O212" s="7"/>
      <c r="P212" s="11"/>
      <c r="Q212" s="10"/>
      <c r="R212" s="7"/>
      <c r="S212" s="7"/>
      <c r="T212" s="11"/>
      <c r="U212" s="10"/>
      <c r="V212" s="11"/>
    </row>
    <row r="213">
      <c r="A213" s="7" t="str">
        <f t="shared" si="1"/>
        <v>#VALUE!</v>
      </c>
      <c r="B213" s="7" t="str">
        <f>IFERROR(__xludf.DUMMYFUNCTION("INDEX(IFNA(REGEXEXTRACT(D213, ""([^ ]+)$"")))"),"")</f>
        <v/>
      </c>
      <c r="C213" s="7">
        <f>Pts_PA*G213+Pts_PC*H213+Pts_PY*I213+Pts_PTD*J213+Pts_PI*K213+Pts_P2*L213+Pts_RA*M213+Pts_RY*N213+Pts_RTD*O213+Pts_R2*P213+Pts_Res*Q213+Pts_ReY*R213+Pts_ReTD*S213+Pts_Re2*T213+Pts_FL*U213+Pts_FTD*V213</f>
        <v>0</v>
      </c>
      <c r="D213" s="7"/>
      <c r="E213" s="10"/>
      <c r="F213" s="9"/>
      <c r="G213" s="10"/>
      <c r="H213" s="7"/>
      <c r="I213" s="7"/>
      <c r="J213" s="7"/>
      <c r="K213" s="7"/>
      <c r="L213" s="11"/>
      <c r="M213" s="10"/>
      <c r="N213" s="7"/>
      <c r="O213" s="7"/>
      <c r="P213" s="11"/>
      <c r="Q213" s="10"/>
      <c r="R213" s="7"/>
      <c r="S213" s="7"/>
      <c r="T213" s="11"/>
      <c r="U213" s="10"/>
      <c r="V213" s="11"/>
    </row>
    <row r="214">
      <c r="A214" s="7" t="str">
        <f t="shared" si="1"/>
        <v>#VALUE!</v>
      </c>
      <c r="B214" s="7" t="str">
        <f>IFERROR(__xludf.DUMMYFUNCTION("INDEX(IFNA(REGEXEXTRACT(D214, ""([^ ]+)$"")))"),"")</f>
        <v/>
      </c>
      <c r="C214" s="7">
        <f>Pts_PA*G214+Pts_PC*H214+Pts_PY*I214+Pts_PTD*J214+Pts_PI*K214+Pts_P2*L214+Pts_RA*M214+Pts_RY*N214+Pts_RTD*O214+Pts_R2*P214+Pts_Res*Q214+Pts_ReY*R214+Pts_ReTD*S214+Pts_Re2*T214+Pts_FL*U214+Pts_FTD*V214</f>
        <v>0</v>
      </c>
      <c r="D214" s="7"/>
      <c r="E214" s="10"/>
      <c r="F214" s="9"/>
      <c r="G214" s="10"/>
      <c r="H214" s="7"/>
      <c r="I214" s="7"/>
      <c r="J214" s="7"/>
      <c r="K214" s="7"/>
      <c r="L214" s="11"/>
      <c r="M214" s="10"/>
      <c r="N214" s="7"/>
      <c r="O214" s="7"/>
      <c r="P214" s="11"/>
      <c r="Q214" s="10"/>
      <c r="R214" s="7"/>
      <c r="S214" s="7"/>
      <c r="T214" s="11"/>
      <c r="U214" s="10"/>
      <c r="V214" s="11"/>
    </row>
    <row r="215">
      <c r="A215" s="7" t="str">
        <f t="shared" si="1"/>
        <v>#VALUE!</v>
      </c>
      <c r="B215" s="7" t="str">
        <f>IFERROR(__xludf.DUMMYFUNCTION("INDEX(IFNA(REGEXEXTRACT(D215, ""([^ ]+)$"")))"),"")</f>
        <v/>
      </c>
      <c r="C215" s="7">
        <f>Pts_PA*G215+Pts_PC*H215+Pts_PY*I215+Pts_PTD*J215+Pts_PI*K215+Pts_P2*L215+Pts_RA*M215+Pts_RY*N215+Pts_RTD*O215+Pts_R2*P215+Pts_Res*Q215+Pts_ReY*R215+Pts_ReTD*S215+Pts_Re2*T215+Pts_FL*U215+Pts_FTD*V215</f>
        <v>0</v>
      </c>
      <c r="D215" s="7"/>
      <c r="E215" s="10"/>
      <c r="F215" s="9"/>
      <c r="G215" s="10"/>
      <c r="H215" s="7"/>
      <c r="I215" s="7"/>
      <c r="J215" s="7"/>
      <c r="K215" s="7"/>
      <c r="L215" s="11"/>
      <c r="M215" s="10"/>
      <c r="N215" s="7"/>
      <c r="O215" s="7"/>
      <c r="P215" s="11"/>
      <c r="Q215" s="10"/>
      <c r="R215" s="7"/>
      <c r="S215" s="7"/>
      <c r="T215" s="11"/>
      <c r="U215" s="10"/>
      <c r="V215" s="11"/>
    </row>
    <row r="216">
      <c r="A216" s="7" t="str">
        <f t="shared" si="1"/>
        <v>#VALUE!</v>
      </c>
      <c r="B216" s="7" t="str">
        <f>IFERROR(__xludf.DUMMYFUNCTION("INDEX(IFNA(REGEXEXTRACT(D216, ""([^ ]+)$"")))"),"")</f>
        <v/>
      </c>
      <c r="C216" s="7">
        <f>Pts_PA*G216+Pts_PC*H216+Pts_PY*I216+Pts_PTD*J216+Pts_PI*K216+Pts_P2*L216+Pts_RA*M216+Pts_RY*N216+Pts_RTD*O216+Pts_R2*P216+Pts_Res*Q216+Pts_ReY*R216+Pts_ReTD*S216+Pts_Re2*T216+Pts_FL*U216+Pts_FTD*V216</f>
        <v>0</v>
      </c>
      <c r="D216" s="7"/>
      <c r="E216" s="10"/>
      <c r="F216" s="9"/>
      <c r="G216" s="10"/>
      <c r="H216" s="7"/>
      <c r="I216" s="7"/>
      <c r="J216" s="7"/>
      <c r="K216" s="7"/>
      <c r="L216" s="11"/>
      <c r="M216" s="10"/>
      <c r="N216" s="7"/>
      <c r="O216" s="7"/>
      <c r="P216" s="11"/>
      <c r="Q216" s="10"/>
      <c r="R216" s="7"/>
      <c r="S216" s="7"/>
      <c r="T216" s="11"/>
      <c r="U216" s="10"/>
      <c r="V216" s="11"/>
    </row>
    <row r="217">
      <c r="A217" s="7" t="str">
        <f t="shared" si="1"/>
        <v>#VALUE!</v>
      </c>
      <c r="B217" s="7" t="str">
        <f>IFERROR(__xludf.DUMMYFUNCTION("INDEX(IFNA(REGEXEXTRACT(D217, ""([^ ]+)$"")))"),"")</f>
        <v/>
      </c>
      <c r="C217" s="7">
        <f>Pts_PA*G217+Pts_PC*H217+Pts_PY*I217+Pts_PTD*J217+Pts_PI*K217+Pts_P2*L217+Pts_RA*M217+Pts_RY*N217+Pts_RTD*O217+Pts_R2*P217+Pts_Res*Q217+Pts_ReY*R217+Pts_ReTD*S217+Pts_Re2*T217+Pts_FL*U217+Pts_FTD*V217</f>
        <v>0</v>
      </c>
      <c r="D217" s="7"/>
      <c r="E217" s="10"/>
      <c r="F217" s="9"/>
      <c r="G217" s="10"/>
      <c r="H217" s="7"/>
      <c r="I217" s="7"/>
      <c r="J217" s="7"/>
      <c r="K217" s="7"/>
      <c r="L217" s="11"/>
      <c r="M217" s="10"/>
      <c r="N217" s="7"/>
      <c r="O217" s="7"/>
      <c r="P217" s="11"/>
      <c r="Q217" s="10"/>
      <c r="R217" s="7"/>
      <c r="S217" s="7"/>
      <c r="T217" s="11"/>
      <c r="U217" s="10"/>
      <c r="V217" s="11"/>
    </row>
    <row r="218">
      <c r="A218" s="7" t="str">
        <f t="shared" si="1"/>
        <v>#VALUE!</v>
      </c>
      <c r="B218" s="7" t="str">
        <f>IFERROR(__xludf.DUMMYFUNCTION("INDEX(IFNA(REGEXEXTRACT(D218, ""([^ ]+)$"")))"),"")</f>
        <v/>
      </c>
      <c r="C218" s="7">
        <f>Pts_PA*G218+Pts_PC*H218+Pts_PY*I218+Pts_PTD*J218+Pts_PI*K218+Pts_P2*L218+Pts_RA*M218+Pts_RY*N218+Pts_RTD*O218+Pts_R2*P218+Pts_Res*Q218+Pts_ReY*R218+Pts_ReTD*S218+Pts_Re2*T218+Pts_FL*U218+Pts_FTD*V218</f>
        <v>0</v>
      </c>
      <c r="D218" s="7"/>
      <c r="E218" s="10"/>
      <c r="F218" s="9"/>
      <c r="G218" s="10"/>
      <c r="H218" s="7"/>
      <c r="I218" s="7"/>
      <c r="J218" s="7"/>
      <c r="K218" s="7"/>
      <c r="L218" s="11"/>
      <c r="M218" s="10"/>
      <c r="N218" s="7"/>
      <c r="O218" s="7"/>
      <c r="P218" s="11"/>
      <c r="Q218" s="10"/>
      <c r="R218" s="7"/>
      <c r="S218" s="7"/>
      <c r="T218" s="11"/>
      <c r="U218" s="10"/>
      <c r="V218" s="11"/>
    </row>
    <row r="219">
      <c r="A219" s="7" t="str">
        <f t="shared" si="1"/>
        <v>#VALUE!</v>
      </c>
      <c r="B219" s="7" t="str">
        <f>IFERROR(__xludf.DUMMYFUNCTION("INDEX(IFNA(REGEXEXTRACT(D219, ""([^ ]+)$"")))"),"")</f>
        <v/>
      </c>
      <c r="C219" s="7">
        <f>Pts_PA*G219+Pts_PC*H219+Pts_PY*I219+Pts_PTD*J219+Pts_PI*K219+Pts_P2*L219+Pts_RA*M219+Pts_RY*N219+Pts_RTD*O219+Pts_R2*P219+Pts_Res*Q219+Pts_ReY*R219+Pts_ReTD*S219+Pts_Re2*T219+Pts_FL*U219+Pts_FTD*V219</f>
        <v>0</v>
      </c>
      <c r="D219" s="7"/>
      <c r="E219" s="10"/>
      <c r="F219" s="9"/>
      <c r="G219" s="10"/>
      <c r="H219" s="7"/>
      <c r="I219" s="7"/>
      <c r="J219" s="7"/>
      <c r="K219" s="7"/>
      <c r="L219" s="11"/>
      <c r="M219" s="10"/>
      <c r="N219" s="7"/>
      <c r="O219" s="7"/>
      <c r="P219" s="11"/>
      <c r="Q219" s="10"/>
      <c r="R219" s="7"/>
      <c r="S219" s="7"/>
      <c r="T219" s="11"/>
      <c r="U219" s="10"/>
      <c r="V219" s="11"/>
    </row>
    <row r="220">
      <c r="A220" s="7" t="str">
        <f t="shared" si="1"/>
        <v>#VALUE!</v>
      </c>
      <c r="B220" s="7" t="str">
        <f>IFERROR(__xludf.DUMMYFUNCTION("INDEX(IFNA(REGEXEXTRACT(D220, ""([^ ]+)$"")))"),"")</f>
        <v/>
      </c>
      <c r="C220" s="7">
        <f>Pts_PA*G220+Pts_PC*H220+Pts_PY*I220+Pts_PTD*J220+Pts_PI*K220+Pts_P2*L220+Pts_RA*M220+Pts_RY*N220+Pts_RTD*O220+Pts_R2*P220+Pts_Res*Q220+Pts_ReY*R220+Pts_ReTD*S220+Pts_Re2*T220+Pts_FL*U220+Pts_FTD*V220</f>
        <v>0</v>
      </c>
      <c r="D220" s="7"/>
      <c r="E220" s="10"/>
      <c r="F220" s="9"/>
      <c r="G220" s="10"/>
      <c r="H220" s="7"/>
      <c r="I220" s="7"/>
      <c r="J220" s="7"/>
      <c r="K220" s="7"/>
      <c r="L220" s="11"/>
      <c r="M220" s="10"/>
      <c r="N220" s="7"/>
      <c r="O220" s="7"/>
      <c r="P220" s="11"/>
      <c r="Q220" s="10"/>
      <c r="R220" s="7"/>
      <c r="S220" s="7"/>
      <c r="T220" s="11"/>
      <c r="U220" s="10"/>
      <c r="V220" s="11"/>
    </row>
    <row r="221">
      <c r="A221" s="7" t="str">
        <f t="shared" si="1"/>
        <v>#VALUE!</v>
      </c>
      <c r="B221" s="7" t="str">
        <f>IFERROR(__xludf.DUMMYFUNCTION("INDEX(IFNA(REGEXEXTRACT(D221, ""([^ ]+)$"")))"),"")</f>
        <v/>
      </c>
      <c r="C221" s="7">
        <f>Pts_PA*G221+Pts_PC*H221+Pts_PY*I221+Pts_PTD*J221+Pts_PI*K221+Pts_P2*L221+Pts_RA*M221+Pts_RY*N221+Pts_RTD*O221+Pts_R2*P221+Pts_Res*Q221+Pts_ReY*R221+Pts_ReTD*S221+Pts_Re2*T221+Pts_FL*U221+Pts_FTD*V221</f>
        <v>0</v>
      </c>
      <c r="D221" s="7"/>
      <c r="E221" s="10"/>
      <c r="F221" s="9"/>
      <c r="G221" s="10"/>
      <c r="H221" s="7"/>
      <c r="I221" s="7"/>
      <c r="J221" s="7"/>
      <c r="K221" s="7"/>
      <c r="L221" s="11"/>
      <c r="M221" s="10"/>
      <c r="N221" s="7"/>
      <c r="O221" s="7"/>
      <c r="P221" s="11"/>
      <c r="Q221" s="10"/>
      <c r="R221" s="7"/>
      <c r="S221" s="7"/>
      <c r="T221" s="11"/>
      <c r="U221" s="10"/>
      <c r="V221" s="11"/>
    </row>
    <row r="222">
      <c r="A222" s="7" t="str">
        <f t="shared" si="1"/>
        <v>#VALUE!</v>
      </c>
      <c r="B222" s="7" t="str">
        <f>IFERROR(__xludf.DUMMYFUNCTION("INDEX(IFNA(REGEXEXTRACT(D222, ""([^ ]+)$"")))"),"")</f>
        <v/>
      </c>
      <c r="C222" s="7">
        <f>Pts_PA*G222+Pts_PC*H222+Pts_PY*I222+Pts_PTD*J222+Pts_PI*K222+Pts_P2*L222+Pts_RA*M222+Pts_RY*N222+Pts_RTD*O222+Pts_R2*P222+Pts_Res*Q222+Pts_ReY*R222+Pts_ReTD*S222+Pts_Re2*T222+Pts_FL*U222+Pts_FTD*V222</f>
        <v>0</v>
      </c>
      <c r="D222" s="7"/>
      <c r="E222" s="10"/>
      <c r="F222" s="9"/>
      <c r="G222" s="10"/>
      <c r="H222" s="7"/>
      <c r="I222" s="7"/>
      <c r="J222" s="7"/>
      <c r="K222" s="7"/>
      <c r="L222" s="11"/>
      <c r="M222" s="10"/>
      <c r="N222" s="7"/>
      <c r="O222" s="7"/>
      <c r="P222" s="11"/>
      <c r="Q222" s="10"/>
      <c r="R222" s="7"/>
      <c r="S222" s="7"/>
      <c r="T222" s="11"/>
      <c r="U222" s="10"/>
      <c r="V222" s="11"/>
    </row>
    <row r="223">
      <c r="A223" s="7" t="str">
        <f t="shared" si="1"/>
        <v>#VALUE!</v>
      </c>
      <c r="B223" s="7" t="str">
        <f>IFERROR(__xludf.DUMMYFUNCTION("INDEX(IFNA(REGEXEXTRACT(D223, ""([^ ]+)$"")))"),"")</f>
        <v/>
      </c>
      <c r="C223" s="7">
        <f>Pts_PA*G223+Pts_PC*H223+Pts_PY*I223+Pts_PTD*J223+Pts_PI*K223+Pts_P2*L223+Pts_RA*M223+Pts_RY*N223+Pts_RTD*O223+Pts_R2*P223+Pts_Res*Q223+Pts_ReY*R223+Pts_ReTD*S223+Pts_Re2*T223+Pts_FL*U223+Pts_FTD*V223</f>
        <v>0</v>
      </c>
      <c r="D223" s="7"/>
      <c r="E223" s="10"/>
      <c r="F223" s="9"/>
      <c r="G223" s="10"/>
      <c r="H223" s="7"/>
      <c r="I223" s="7"/>
      <c r="J223" s="7"/>
      <c r="K223" s="7"/>
      <c r="L223" s="11"/>
      <c r="M223" s="10"/>
      <c r="N223" s="7"/>
      <c r="O223" s="7"/>
      <c r="P223" s="11"/>
      <c r="Q223" s="10"/>
      <c r="R223" s="7"/>
      <c r="S223" s="7"/>
      <c r="T223" s="11"/>
      <c r="U223" s="10"/>
      <c r="V223" s="11"/>
    </row>
    <row r="224">
      <c r="A224" s="7" t="str">
        <f t="shared" si="1"/>
        <v>#VALUE!</v>
      </c>
      <c r="B224" s="7" t="str">
        <f>IFERROR(__xludf.DUMMYFUNCTION("INDEX(IFNA(REGEXEXTRACT(D224, ""([^ ]+)$"")))"),"")</f>
        <v/>
      </c>
      <c r="C224" s="7">
        <f>Pts_PA*G224+Pts_PC*H224+Pts_PY*I224+Pts_PTD*J224+Pts_PI*K224+Pts_P2*L224+Pts_RA*M224+Pts_RY*N224+Pts_RTD*O224+Pts_R2*P224+Pts_Res*Q224+Pts_ReY*R224+Pts_ReTD*S224+Pts_Re2*T224+Pts_FL*U224+Pts_FTD*V224</f>
        <v>0</v>
      </c>
      <c r="D224" s="7"/>
      <c r="E224" s="10"/>
      <c r="F224" s="9"/>
      <c r="G224" s="10"/>
      <c r="H224" s="7"/>
      <c r="I224" s="7"/>
      <c r="J224" s="7"/>
      <c r="K224" s="7"/>
      <c r="L224" s="11"/>
      <c r="M224" s="10"/>
      <c r="N224" s="7"/>
      <c r="O224" s="7"/>
      <c r="P224" s="11"/>
      <c r="Q224" s="10"/>
      <c r="R224" s="7"/>
      <c r="S224" s="7"/>
      <c r="T224" s="11"/>
      <c r="U224" s="10"/>
      <c r="V224" s="11"/>
    </row>
    <row r="225">
      <c r="A225" s="7" t="str">
        <f t="shared" si="1"/>
        <v>#VALUE!</v>
      </c>
      <c r="B225" s="7" t="str">
        <f>IFERROR(__xludf.DUMMYFUNCTION("INDEX(IFNA(REGEXEXTRACT(D225, ""([^ ]+)$"")))"),"")</f>
        <v/>
      </c>
      <c r="C225" s="7">
        <f>Pts_PA*G225+Pts_PC*H225+Pts_PY*I225+Pts_PTD*J225+Pts_PI*K225+Pts_P2*L225+Pts_RA*M225+Pts_RY*N225+Pts_RTD*O225+Pts_R2*P225+Pts_Res*Q225+Pts_ReY*R225+Pts_ReTD*S225+Pts_Re2*T225+Pts_FL*U225+Pts_FTD*V225</f>
        <v>0</v>
      </c>
      <c r="D225" s="7"/>
      <c r="E225" s="10"/>
      <c r="F225" s="9"/>
      <c r="G225" s="10"/>
      <c r="H225" s="7"/>
      <c r="I225" s="7"/>
      <c r="J225" s="7"/>
      <c r="K225" s="7"/>
      <c r="L225" s="11"/>
      <c r="M225" s="10"/>
      <c r="N225" s="7"/>
      <c r="O225" s="7"/>
      <c r="P225" s="11"/>
      <c r="Q225" s="10"/>
      <c r="R225" s="7"/>
      <c r="S225" s="7"/>
      <c r="T225" s="11"/>
      <c r="U225" s="10"/>
      <c r="V225" s="11"/>
    </row>
    <row r="226">
      <c r="A226" s="7" t="str">
        <f t="shared" si="1"/>
        <v>#VALUE!</v>
      </c>
      <c r="B226" s="7" t="str">
        <f>IFERROR(__xludf.DUMMYFUNCTION("INDEX(IFNA(REGEXEXTRACT(D226, ""([^ ]+)$"")))"),"")</f>
        <v/>
      </c>
      <c r="C226" s="7">
        <f>Pts_PA*G226+Pts_PC*H226+Pts_PY*I226+Pts_PTD*J226+Pts_PI*K226+Pts_P2*L226+Pts_RA*M226+Pts_RY*N226+Pts_RTD*O226+Pts_R2*P226+Pts_Res*Q226+Pts_ReY*R226+Pts_ReTD*S226+Pts_Re2*T226+Pts_FL*U226+Pts_FTD*V226</f>
        <v>0</v>
      </c>
      <c r="D226" s="7"/>
      <c r="E226" s="10"/>
      <c r="F226" s="9"/>
      <c r="G226" s="10"/>
      <c r="H226" s="7"/>
      <c r="I226" s="7"/>
      <c r="J226" s="7"/>
      <c r="K226" s="7"/>
      <c r="L226" s="11"/>
      <c r="M226" s="10"/>
      <c r="N226" s="7"/>
      <c r="O226" s="7"/>
      <c r="P226" s="11"/>
      <c r="Q226" s="10"/>
      <c r="R226" s="7"/>
      <c r="S226" s="7"/>
      <c r="T226" s="11"/>
      <c r="U226" s="10"/>
      <c r="V226" s="11"/>
    </row>
    <row r="227">
      <c r="A227" s="7" t="str">
        <f t="shared" si="1"/>
        <v>#VALUE!</v>
      </c>
      <c r="B227" s="7" t="str">
        <f>IFERROR(__xludf.DUMMYFUNCTION("INDEX(IFNA(REGEXEXTRACT(D227, ""([^ ]+)$"")))"),"")</f>
        <v/>
      </c>
      <c r="C227" s="7">
        <f>Pts_PA*G227+Pts_PC*H227+Pts_PY*I227+Pts_PTD*J227+Pts_PI*K227+Pts_P2*L227+Pts_RA*M227+Pts_RY*N227+Pts_RTD*O227+Pts_R2*P227+Pts_Res*Q227+Pts_ReY*R227+Pts_ReTD*S227+Pts_Re2*T227+Pts_FL*U227+Pts_FTD*V227</f>
        <v>0</v>
      </c>
      <c r="D227" s="7"/>
      <c r="E227" s="10"/>
      <c r="F227" s="9"/>
      <c r="G227" s="10"/>
      <c r="H227" s="7"/>
      <c r="I227" s="7"/>
      <c r="J227" s="7"/>
      <c r="K227" s="7"/>
      <c r="L227" s="11"/>
      <c r="M227" s="10"/>
      <c r="N227" s="7"/>
      <c r="O227" s="7"/>
      <c r="P227" s="11"/>
      <c r="Q227" s="10"/>
      <c r="R227" s="7"/>
      <c r="S227" s="7"/>
      <c r="T227" s="11"/>
      <c r="U227" s="10"/>
      <c r="V227" s="11"/>
    </row>
    <row r="228">
      <c r="A228" s="7" t="str">
        <f t="shared" si="1"/>
        <v>#VALUE!</v>
      </c>
      <c r="B228" s="7" t="str">
        <f>IFERROR(__xludf.DUMMYFUNCTION("INDEX(IFNA(REGEXEXTRACT(D228, ""([^ ]+)$"")))"),"")</f>
        <v/>
      </c>
      <c r="C228" s="7">
        <f>Pts_PA*G228+Pts_PC*H228+Pts_PY*I228+Pts_PTD*J228+Pts_PI*K228+Pts_P2*L228+Pts_RA*M228+Pts_RY*N228+Pts_RTD*O228+Pts_R2*P228+Pts_Res*Q228+Pts_ReY*R228+Pts_ReTD*S228+Pts_Re2*T228+Pts_FL*U228+Pts_FTD*V228</f>
        <v>0</v>
      </c>
      <c r="D228" s="7"/>
      <c r="E228" s="10"/>
      <c r="F228" s="9"/>
      <c r="G228" s="10"/>
      <c r="H228" s="7"/>
      <c r="I228" s="7"/>
      <c r="J228" s="7"/>
      <c r="K228" s="7"/>
      <c r="L228" s="11"/>
      <c r="M228" s="10"/>
      <c r="N228" s="7"/>
      <c r="O228" s="7"/>
      <c r="P228" s="11"/>
      <c r="Q228" s="10"/>
      <c r="R228" s="7"/>
      <c r="S228" s="7"/>
      <c r="T228" s="11"/>
      <c r="U228" s="10"/>
      <c r="V228" s="11"/>
    </row>
    <row r="229">
      <c r="A229" s="7" t="str">
        <f t="shared" si="1"/>
        <v>#VALUE!</v>
      </c>
      <c r="B229" s="7" t="str">
        <f>IFERROR(__xludf.DUMMYFUNCTION("INDEX(IFNA(REGEXEXTRACT(D229, ""([^ ]+)$"")))"),"")</f>
        <v/>
      </c>
      <c r="C229" s="7">
        <f>Pts_PA*G229+Pts_PC*H229+Pts_PY*I229+Pts_PTD*J229+Pts_PI*K229+Pts_P2*L229+Pts_RA*M229+Pts_RY*N229+Pts_RTD*O229+Pts_R2*P229+Pts_Res*Q229+Pts_ReY*R229+Pts_ReTD*S229+Pts_Re2*T229+Pts_FL*U229+Pts_FTD*V229</f>
        <v>0</v>
      </c>
      <c r="D229" s="7"/>
      <c r="E229" s="10"/>
      <c r="F229" s="9"/>
      <c r="G229" s="10"/>
      <c r="H229" s="7"/>
      <c r="I229" s="7"/>
      <c r="J229" s="7"/>
      <c r="K229" s="7"/>
      <c r="L229" s="11"/>
      <c r="M229" s="10"/>
      <c r="N229" s="7"/>
      <c r="O229" s="7"/>
      <c r="P229" s="11"/>
      <c r="Q229" s="10"/>
      <c r="R229" s="7"/>
      <c r="S229" s="7"/>
      <c r="T229" s="11"/>
      <c r="U229" s="10"/>
      <c r="V229" s="11"/>
    </row>
    <row r="230">
      <c r="A230" s="7" t="str">
        <f t="shared" si="1"/>
        <v>#VALUE!</v>
      </c>
      <c r="B230" s="7" t="str">
        <f>IFERROR(__xludf.DUMMYFUNCTION("INDEX(IFNA(REGEXEXTRACT(D230, ""([^ ]+)$"")))"),"")</f>
        <v/>
      </c>
      <c r="C230" s="7">
        <f>Pts_PA*G230+Pts_PC*H230+Pts_PY*I230+Pts_PTD*J230+Pts_PI*K230+Pts_P2*L230+Pts_RA*M230+Pts_RY*N230+Pts_RTD*O230+Pts_R2*P230+Pts_Res*Q230+Pts_ReY*R230+Pts_ReTD*S230+Pts_Re2*T230+Pts_FL*U230+Pts_FTD*V230</f>
        <v>0</v>
      </c>
      <c r="D230" s="7"/>
      <c r="E230" s="10"/>
      <c r="F230" s="9"/>
      <c r="G230" s="10"/>
      <c r="H230" s="7"/>
      <c r="I230" s="7"/>
      <c r="J230" s="7"/>
      <c r="K230" s="7"/>
      <c r="L230" s="11"/>
      <c r="M230" s="10"/>
      <c r="N230" s="7"/>
      <c r="O230" s="7"/>
      <c r="P230" s="11"/>
      <c r="Q230" s="10"/>
      <c r="R230" s="7"/>
      <c r="S230" s="7"/>
      <c r="T230" s="11"/>
      <c r="U230" s="10"/>
      <c r="V230" s="11"/>
    </row>
    <row r="231">
      <c r="A231" s="7" t="str">
        <f t="shared" si="1"/>
        <v>#VALUE!</v>
      </c>
      <c r="B231" s="7" t="str">
        <f>IFERROR(__xludf.DUMMYFUNCTION("INDEX(IFNA(REGEXEXTRACT(D231, ""([^ ]+)$"")))"),"")</f>
        <v/>
      </c>
      <c r="C231" s="7">
        <f>Pts_PA*G231+Pts_PC*H231+Pts_PY*I231+Pts_PTD*J231+Pts_PI*K231+Pts_P2*L231+Pts_RA*M231+Pts_RY*N231+Pts_RTD*O231+Pts_R2*P231+Pts_Res*Q231+Pts_ReY*R231+Pts_ReTD*S231+Pts_Re2*T231+Pts_FL*U231+Pts_FTD*V231</f>
        <v>0</v>
      </c>
      <c r="D231" s="7"/>
      <c r="E231" s="10"/>
      <c r="F231" s="9"/>
      <c r="G231" s="10"/>
      <c r="H231" s="7"/>
      <c r="I231" s="7"/>
      <c r="J231" s="7"/>
      <c r="K231" s="7"/>
      <c r="L231" s="11"/>
      <c r="M231" s="10"/>
      <c r="N231" s="7"/>
      <c r="O231" s="7"/>
      <c r="P231" s="11"/>
      <c r="Q231" s="10"/>
      <c r="R231" s="7"/>
      <c r="S231" s="7"/>
      <c r="T231" s="11"/>
      <c r="U231" s="10"/>
      <c r="V231" s="11"/>
    </row>
    <row r="232">
      <c r="A232" s="7" t="str">
        <f t="shared" si="1"/>
        <v>#VALUE!</v>
      </c>
      <c r="B232" s="7" t="str">
        <f>IFERROR(__xludf.DUMMYFUNCTION("INDEX(IFNA(REGEXEXTRACT(D232, ""([^ ]+)$"")))"),"")</f>
        <v/>
      </c>
      <c r="C232" s="7">
        <f>Pts_PA*G232+Pts_PC*H232+Pts_PY*I232+Pts_PTD*J232+Pts_PI*K232+Pts_P2*L232+Pts_RA*M232+Pts_RY*N232+Pts_RTD*O232+Pts_R2*P232+Pts_Res*Q232+Pts_ReY*R232+Pts_ReTD*S232+Pts_Re2*T232+Pts_FL*U232+Pts_FTD*V232</f>
        <v>0</v>
      </c>
      <c r="D232" s="7"/>
      <c r="E232" s="10"/>
      <c r="F232" s="9"/>
      <c r="G232" s="10"/>
      <c r="H232" s="7"/>
      <c r="I232" s="7"/>
      <c r="J232" s="7"/>
      <c r="K232" s="7"/>
      <c r="L232" s="11"/>
      <c r="M232" s="10"/>
      <c r="N232" s="7"/>
      <c r="O232" s="7"/>
      <c r="P232" s="11"/>
      <c r="Q232" s="10"/>
      <c r="R232" s="7"/>
      <c r="S232" s="7"/>
      <c r="T232" s="11"/>
      <c r="U232" s="10"/>
      <c r="V232" s="11"/>
    </row>
    <row r="233">
      <c r="A233" s="7" t="str">
        <f t="shared" si="1"/>
        <v>#VALUE!</v>
      </c>
      <c r="B233" s="7" t="str">
        <f>IFERROR(__xludf.DUMMYFUNCTION("INDEX(IFNA(REGEXEXTRACT(D233, ""([^ ]+)$"")))"),"")</f>
        <v/>
      </c>
      <c r="C233" s="7">
        <f>Pts_PA*G233+Pts_PC*H233+Pts_PY*I233+Pts_PTD*J233+Pts_PI*K233+Pts_P2*L233+Pts_RA*M233+Pts_RY*N233+Pts_RTD*O233+Pts_R2*P233+Pts_Res*Q233+Pts_ReY*R233+Pts_ReTD*S233+Pts_Re2*T233+Pts_FL*U233+Pts_FTD*V233</f>
        <v>0</v>
      </c>
      <c r="D233" s="7"/>
      <c r="E233" s="10"/>
      <c r="F233" s="9"/>
      <c r="G233" s="10"/>
      <c r="H233" s="7"/>
      <c r="I233" s="7"/>
      <c r="J233" s="7"/>
      <c r="K233" s="7"/>
      <c r="L233" s="11"/>
      <c r="M233" s="10"/>
      <c r="N233" s="7"/>
      <c r="O233" s="7"/>
      <c r="P233" s="11"/>
      <c r="Q233" s="10"/>
      <c r="R233" s="7"/>
      <c r="S233" s="7"/>
      <c r="T233" s="11"/>
      <c r="U233" s="10"/>
      <c r="V233" s="11"/>
    </row>
    <row r="234">
      <c r="A234" s="7" t="str">
        <f t="shared" si="1"/>
        <v>#VALUE!</v>
      </c>
      <c r="B234" s="7" t="str">
        <f>IFERROR(__xludf.DUMMYFUNCTION("INDEX(IFNA(REGEXEXTRACT(D234, ""([^ ]+)$"")))"),"")</f>
        <v/>
      </c>
      <c r="C234" s="7">
        <f>Pts_PA*G234+Pts_PC*H234+Pts_PY*I234+Pts_PTD*J234+Pts_PI*K234+Pts_P2*L234+Pts_RA*M234+Pts_RY*N234+Pts_RTD*O234+Pts_R2*P234+Pts_Res*Q234+Pts_ReY*R234+Pts_ReTD*S234+Pts_Re2*T234+Pts_FL*U234+Pts_FTD*V234</f>
        <v>0</v>
      </c>
      <c r="D234" s="7"/>
      <c r="E234" s="10"/>
      <c r="F234" s="9"/>
      <c r="G234" s="10"/>
      <c r="H234" s="7"/>
      <c r="I234" s="7"/>
      <c r="J234" s="7"/>
      <c r="K234" s="7"/>
      <c r="L234" s="11"/>
      <c r="M234" s="10"/>
      <c r="N234" s="7"/>
      <c r="O234" s="7"/>
      <c r="P234" s="11"/>
      <c r="Q234" s="10"/>
      <c r="R234" s="7"/>
      <c r="S234" s="7"/>
      <c r="T234" s="11"/>
      <c r="U234" s="10"/>
      <c r="V234" s="11"/>
    </row>
    <row r="235">
      <c r="A235" s="7" t="str">
        <f t="shared" si="1"/>
        <v>#VALUE!</v>
      </c>
      <c r="B235" s="7" t="str">
        <f>IFERROR(__xludf.DUMMYFUNCTION("INDEX(IFNA(REGEXEXTRACT(D235, ""([^ ]+)$"")))"),"")</f>
        <v/>
      </c>
      <c r="C235" s="7">
        <f>Pts_PA*G235+Pts_PC*H235+Pts_PY*I235+Pts_PTD*J235+Pts_PI*K235+Pts_P2*L235+Pts_RA*M235+Pts_RY*N235+Pts_RTD*O235+Pts_R2*P235+Pts_Res*Q235+Pts_ReY*R235+Pts_ReTD*S235+Pts_Re2*T235+Pts_FL*U235+Pts_FTD*V235</f>
        <v>0</v>
      </c>
      <c r="D235" s="7"/>
      <c r="E235" s="10"/>
      <c r="F235" s="9"/>
      <c r="G235" s="10"/>
      <c r="H235" s="7"/>
      <c r="I235" s="7"/>
      <c r="J235" s="7"/>
      <c r="K235" s="7"/>
      <c r="L235" s="11"/>
      <c r="M235" s="10"/>
      <c r="N235" s="7"/>
      <c r="O235" s="7"/>
      <c r="P235" s="11"/>
      <c r="Q235" s="10"/>
      <c r="R235" s="7"/>
      <c r="S235" s="7"/>
      <c r="T235" s="11"/>
      <c r="U235" s="10"/>
      <c r="V235" s="11"/>
    </row>
    <row r="236">
      <c r="A236" s="7" t="str">
        <f t="shared" si="1"/>
        <v>#VALUE!</v>
      </c>
      <c r="B236" s="7" t="str">
        <f>IFERROR(__xludf.DUMMYFUNCTION("INDEX(IFNA(REGEXEXTRACT(D236, ""([^ ]+)$"")))"),"")</f>
        <v/>
      </c>
      <c r="C236" s="7">
        <f>Pts_PA*G236+Pts_PC*H236+Pts_PY*I236+Pts_PTD*J236+Pts_PI*K236+Pts_P2*L236+Pts_RA*M236+Pts_RY*N236+Pts_RTD*O236+Pts_R2*P236+Pts_Res*Q236+Pts_ReY*R236+Pts_ReTD*S236+Pts_Re2*T236+Pts_FL*U236+Pts_FTD*V236</f>
        <v>0</v>
      </c>
      <c r="D236" s="7"/>
      <c r="E236" s="10"/>
      <c r="F236" s="9"/>
      <c r="G236" s="10"/>
      <c r="H236" s="7"/>
      <c r="I236" s="7"/>
      <c r="J236" s="7"/>
      <c r="K236" s="7"/>
      <c r="L236" s="11"/>
      <c r="M236" s="10"/>
      <c r="N236" s="7"/>
      <c r="O236" s="7"/>
      <c r="P236" s="11"/>
      <c r="Q236" s="10"/>
      <c r="R236" s="7"/>
      <c r="S236" s="7"/>
      <c r="T236" s="11"/>
      <c r="U236" s="10"/>
      <c r="V236" s="11"/>
    </row>
    <row r="237">
      <c r="A237" s="7" t="str">
        <f t="shared" si="1"/>
        <v>#VALUE!</v>
      </c>
      <c r="B237" s="7" t="str">
        <f>IFERROR(__xludf.DUMMYFUNCTION("INDEX(IFNA(REGEXEXTRACT(D237, ""([^ ]+)$"")))"),"")</f>
        <v/>
      </c>
      <c r="C237" s="7">
        <f>Pts_PA*G237+Pts_PC*H237+Pts_PY*I237+Pts_PTD*J237+Pts_PI*K237+Pts_P2*L237+Pts_RA*M237+Pts_RY*N237+Pts_RTD*O237+Pts_R2*P237+Pts_Res*Q237+Pts_ReY*R237+Pts_ReTD*S237+Pts_Re2*T237+Pts_FL*U237+Pts_FTD*V237</f>
        <v>0</v>
      </c>
      <c r="D237" s="7"/>
      <c r="E237" s="10"/>
      <c r="F237" s="9"/>
      <c r="G237" s="10"/>
      <c r="H237" s="7"/>
      <c r="I237" s="7"/>
      <c r="J237" s="7"/>
      <c r="K237" s="7"/>
      <c r="L237" s="11"/>
      <c r="M237" s="10"/>
      <c r="N237" s="7"/>
      <c r="O237" s="7"/>
      <c r="P237" s="11"/>
      <c r="Q237" s="10"/>
      <c r="R237" s="7"/>
      <c r="S237" s="7"/>
      <c r="T237" s="11"/>
      <c r="U237" s="10"/>
      <c r="V237" s="11"/>
    </row>
    <row r="238">
      <c r="A238" s="7" t="str">
        <f t="shared" si="1"/>
        <v>#VALUE!</v>
      </c>
      <c r="B238" s="7" t="str">
        <f>IFERROR(__xludf.DUMMYFUNCTION("INDEX(IFNA(REGEXEXTRACT(D238, ""([^ ]+)$"")))"),"")</f>
        <v/>
      </c>
      <c r="C238" s="7">
        <f>Pts_PA*G238+Pts_PC*H238+Pts_PY*I238+Pts_PTD*J238+Pts_PI*K238+Pts_P2*L238+Pts_RA*M238+Pts_RY*N238+Pts_RTD*O238+Pts_R2*P238+Pts_Res*Q238+Pts_ReY*R238+Pts_ReTD*S238+Pts_Re2*T238+Pts_FL*U238+Pts_FTD*V238</f>
        <v>0</v>
      </c>
      <c r="D238" s="7"/>
      <c r="E238" s="10"/>
      <c r="F238" s="9"/>
      <c r="G238" s="10"/>
      <c r="H238" s="7"/>
      <c r="I238" s="7"/>
      <c r="J238" s="7"/>
      <c r="K238" s="7"/>
      <c r="L238" s="11"/>
      <c r="M238" s="10"/>
      <c r="N238" s="7"/>
      <c r="O238" s="7"/>
      <c r="P238" s="11"/>
      <c r="Q238" s="10"/>
      <c r="R238" s="7"/>
      <c r="S238" s="7"/>
      <c r="T238" s="11"/>
      <c r="U238" s="10"/>
      <c r="V238" s="11"/>
    </row>
    <row r="239">
      <c r="A239" s="7" t="str">
        <f t="shared" si="1"/>
        <v>#VALUE!</v>
      </c>
      <c r="B239" s="7" t="str">
        <f>IFERROR(__xludf.DUMMYFUNCTION("INDEX(IFNA(REGEXEXTRACT(D239, ""([^ ]+)$"")))"),"")</f>
        <v/>
      </c>
      <c r="C239" s="7">
        <f>Pts_PA*G239+Pts_PC*H239+Pts_PY*I239+Pts_PTD*J239+Pts_PI*K239+Pts_P2*L239+Pts_RA*M239+Pts_RY*N239+Pts_RTD*O239+Pts_R2*P239+Pts_Res*Q239+Pts_ReY*R239+Pts_ReTD*S239+Pts_Re2*T239+Pts_FL*U239+Pts_FTD*V239</f>
        <v>0</v>
      </c>
      <c r="D239" s="7"/>
      <c r="E239" s="10"/>
      <c r="F239" s="9"/>
      <c r="G239" s="10"/>
      <c r="H239" s="7"/>
      <c r="I239" s="7"/>
      <c r="J239" s="7"/>
      <c r="K239" s="7"/>
      <c r="L239" s="11"/>
      <c r="M239" s="10"/>
      <c r="N239" s="7"/>
      <c r="O239" s="7"/>
      <c r="P239" s="11"/>
      <c r="Q239" s="10"/>
      <c r="R239" s="7"/>
      <c r="S239" s="7"/>
      <c r="T239" s="11"/>
      <c r="U239" s="10"/>
      <c r="V239" s="11"/>
    </row>
    <row r="240">
      <c r="A240" s="7" t="str">
        <f t="shared" si="1"/>
        <v>#VALUE!</v>
      </c>
      <c r="B240" s="7" t="str">
        <f>IFERROR(__xludf.DUMMYFUNCTION("INDEX(IFNA(REGEXEXTRACT(D240, ""([^ ]+)$"")))"),"")</f>
        <v/>
      </c>
      <c r="C240" s="7">
        <f>Pts_PA*G240+Pts_PC*H240+Pts_PY*I240+Pts_PTD*J240+Pts_PI*K240+Pts_P2*L240+Pts_RA*M240+Pts_RY*N240+Pts_RTD*O240+Pts_R2*P240+Pts_Res*Q240+Pts_ReY*R240+Pts_ReTD*S240+Pts_Re2*T240+Pts_FL*U240+Pts_FTD*V240</f>
        <v>0</v>
      </c>
      <c r="D240" s="7"/>
      <c r="E240" s="10"/>
      <c r="F240" s="9"/>
      <c r="G240" s="10"/>
      <c r="H240" s="7"/>
      <c r="I240" s="7"/>
      <c r="J240" s="7"/>
      <c r="K240" s="7"/>
      <c r="L240" s="11"/>
      <c r="M240" s="10"/>
      <c r="N240" s="7"/>
      <c r="O240" s="7"/>
      <c r="P240" s="11"/>
      <c r="Q240" s="10"/>
      <c r="R240" s="7"/>
      <c r="S240" s="7"/>
      <c r="T240" s="11"/>
      <c r="U240" s="10"/>
      <c r="V240" s="11"/>
    </row>
    <row r="241">
      <c r="A241" s="7" t="str">
        <f t="shared" si="1"/>
        <v>#VALUE!</v>
      </c>
      <c r="B241" s="7" t="str">
        <f>IFERROR(__xludf.DUMMYFUNCTION("INDEX(IFNA(REGEXEXTRACT(D241, ""([^ ]+)$"")))"),"")</f>
        <v/>
      </c>
      <c r="C241" s="7">
        <f>Pts_PA*G241+Pts_PC*H241+Pts_PY*I241+Pts_PTD*J241+Pts_PI*K241+Pts_P2*L241+Pts_RA*M241+Pts_RY*N241+Pts_RTD*O241+Pts_R2*P241+Pts_Res*Q241+Pts_ReY*R241+Pts_ReTD*S241+Pts_Re2*T241+Pts_FL*U241+Pts_FTD*V241</f>
        <v>0</v>
      </c>
      <c r="D241" s="7"/>
      <c r="E241" s="10"/>
      <c r="F241" s="9"/>
      <c r="G241" s="10"/>
      <c r="H241" s="7"/>
      <c r="I241" s="7"/>
      <c r="J241" s="7"/>
      <c r="K241" s="7"/>
      <c r="L241" s="11"/>
      <c r="M241" s="10"/>
      <c r="N241" s="7"/>
      <c r="O241" s="7"/>
      <c r="P241" s="11"/>
      <c r="Q241" s="10"/>
      <c r="R241" s="7"/>
      <c r="S241" s="7"/>
      <c r="T241" s="11"/>
      <c r="U241" s="10"/>
      <c r="V241" s="11"/>
    </row>
    <row r="242">
      <c r="A242" s="7" t="str">
        <f t="shared" si="1"/>
        <v>#VALUE!</v>
      </c>
      <c r="B242" s="7" t="str">
        <f>IFERROR(__xludf.DUMMYFUNCTION("INDEX(IFNA(REGEXEXTRACT(D242, ""([^ ]+)$"")))"),"")</f>
        <v/>
      </c>
      <c r="C242" s="7">
        <f>Pts_PA*G242+Pts_PC*H242+Pts_PY*I242+Pts_PTD*J242+Pts_PI*K242+Pts_P2*L242+Pts_RA*M242+Pts_RY*N242+Pts_RTD*O242+Pts_R2*P242+Pts_Res*Q242+Pts_ReY*R242+Pts_ReTD*S242+Pts_Re2*T242+Pts_FL*U242+Pts_FTD*V242</f>
        <v>0</v>
      </c>
      <c r="D242" s="7"/>
      <c r="E242" s="10"/>
      <c r="F242" s="9"/>
      <c r="G242" s="10"/>
      <c r="H242" s="7"/>
      <c r="I242" s="7"/>
      <c r="J242" s="7"/>
      <c r="K242" s="7"/>
      <c r="L242" s="11"/>
      <c r="M242" s="10"/>
      <c r="N242" s="7"/>
      <c r="O242" s="7"/>
      <c r="P242" s="11"/>
      <c r="Q242" s="10"/>
      <c r="R242" s="7"/>
      <c r="S242" s="7"/>
      <c r="T242" s="11"/>
      <c r="U242" s="10"/>
      <c r="V242" s="11"/>
    </row>
    <row r="243">
      <c r="A243" s="7" t="str">
        <f t="shared" si="1"/>
        <v>#VALUE!</v>
      </c>
      <c r="B243" s="7" t="str">
        <f>IFERROR(__xludf.DUMMYFUNCTION("INDEX(IFNA(REGEXEXTRACT(D243, ""([^ ]+)$"")))"),"")</f>
        <v/>
      </c>
      <c r="C243" s="7">
        <f>Pts_PA*G243+Pts_PC*H243+Pts_PY*I243+Pts_PTD*J243+Pts_PI*K243+Pts_P2*L243+Pts_RA*M243+Pts_RY*N243+Pts_RTD*O243+Pts_R2*P243+Pts_Res*Q243+Pts_ReY*R243+Pts_ReTD*S243+Pts_Re2*T243+Pts_FL*U243+Pts_FTD*V243</f>
        <v>0</v>
      </c>
      <c r="D243" s="7"/>
      <c r="E243" s="10"/>
      <c r="F243" s="9"/>
      <c r="G243" s="10"/>
      <c r="H243" s="7"/>
      <c r="I243" s="7"/>
      <c r="J243" s="7"/>
      <c r="K243" s="7"/>
      <c r="L243" s="11"/>
      <c r="M243" s="10"/>
      <c r="N243" s="7"/>
      <c r="O243" s="7"/>
      <c r="P243" s="11"/>
      <c r="Q243" s="10"/>
      <c r="R243" s="7"/>
      <c r="S243" s="7"/>
      <c r="T243" s="11"/>
      <c r="U243" s="10"/>
      <c r="V243" s="11"/>
    </row>
    <row r="244">
      <c r="A244" s="7" t="str">
        <f t="shared" si="1"/>
        <v>#VALUE!</v>
      </c>
      <c r="B244" s="7" t="str">
        <f>IFERROR(__xludf.DUMMYFUNCTION("INDEX(IFNA(REGEXEXTRACT(D244, ""([^ ]+)$"")))"),"")</f>
        <v/>
      </c>
      <c r="C244" s="7">
        <f>Pts_PA*G244+Pts_PC*H244+Pts_PY*I244+Pts_PTD*J244+Pts_PI*K244+Pts_P2*L244+Pts_RA*M244+Pts_RY*N244+Pts_RTD*O244+Pts_R2*P244+Pts_Res*Q244+Pts_ReY*R244+Pts_ReTD*S244+Pts_Re2*T244+Pts_FL*U244+Pts_FTD*V244</f>
        <v>0</v>
      </c>
      <c r="D244" s="7"/>
      <c r="E244" s="10"/>
      <c r="F244" s="9"/>
      <c r="G244" s="10"/>
      <c r="H244" s="7"/>
      <c r="I244" s="7"/>
      <c r="J244" s="7"/>
      <c r="K244" s="7"/>
      <c r="L244" s="11"/>
      <c r="M244" s="10"/>
      <c r="N244" s="7"/>
      <c r="O244" s="7"/>
      <c r="P244" s="11"/>
      <c r="Q244" s="10"/>
      <c r="R244" s="7"/>
      <c r="S244" s="7"/>
      <c r="T244" s="11"/>
      <c r="U244" s="10"/>
      <c r="V244" s="11"/>
    </row>
    <row r="245">
      <c r="A245" s="7" t="str">
        <f t="shared" si="1"/>
        <v>#VALUE!</v>
      </c>
      <c r="B245" s="7" t="str">
        <f>IFERROR(__xludf.DUMMYFUNCTION("INDEX(IFNA(REGEXEXTRACT(D245, ""([^ ]+)$"")))"),"")</f>
        <v/>
      </c>
      <c r="C245" s="7">
        <f>Pts_PA*G245+Pts_PC*H245+Pts_PY*I245+Pts_PTD*J245+Pts_PI*K245+Pts_P2*L245+Pts_RA*M245+Pts_RY*N245+Pts_RTD*O245+Pts_R2*P245+Pts_Res*Q245+Pts_ReY*R245+Pts_ReTD*S245+Pts_Re2*T245+Pts_FL*U245+Pts_FTD*V245</f>
        <v>0</v>
      </c>
      <c r="D245" s="7"/>
      <c r="E245" s="10"/>
      <c r="F245" s="9"/>
      <c r="G245" s="10"/>
      <c r="H245" s="7"/>
      <c r="I245" s="7"/>
      <c r="J245" s="7"/>
      <c r="K245" s="7"/>
      <c r="L245" s="11"/>
      <c r="M245" s="10"/>
      <c r="N245" s="7"/>
      <c r="O245" s="7"/>
      <c r="P245" s="11"/>
      <c r="Q245" s="10"/>
      <c r="R245" s="7"/>
      <c r="S245" s="7"/>
      <c r="T245" s="11"/>
      <c r="U245" s="10"/>
      <c r="V245" s="11"/>
    </row>
    <row r="246">
      <c r="A246" s="7" t="str">
        <f t="shared" si="1"/>
        <v>#VALUE!</v>
      </c>
      <c r="B246" s="7" t="str">
        <f>IFERROR(__xludf.DUMMYFUNCTION("INDEX(IFNA(REGEXEXTRACT(D246, ""([^ ]+)$"")))"),"")</f>
        <v/>
      </c>
      <c r="C246" s="7">
        <f>Pts_PA*G246+Pts_PC*H246+Pts_PY*I246+Pts_PTD*J246+Pts_PI*K246+Pts_P2*L246+Pts_RA*M246+Pts_RY*N246+Pts_RTD*O246+Pts_R2*P246+Pts_Res*Q246+Pts_ReY*R246+Pts_ReTD*S246+Pts_Re2*T246+Pts_FL*U246+Pts_FTD*V246</f>
        <v>0</v>
      </c>
      <c r="D246" s="7"/>
      <c r="E246" s="10"/>
      <c r="F246" s="9"/>
      <c r="G246" s="10"/>
      <c r="H246" s="7"/>
      <c r="I246" s="7"/>
      <c r="J246" s="7"/>
      <c r="K246" s="7"/>
      <c r="L246" s="11"/>
      <c r="M246" s="10"/>
      <c r="N246" s="7"/>
      <c r="O246" s="7"/>
      <c r="P246" s="11"/>
      <c r="Q246" s="10"/>
      <c r="R246" s="7"/>
      <c r="S246" s="7"/>
      <c r="T246" s="11"/>
      <c r="U246" s="10"/>
      <c r="V246" s="11"/>
    </row>
    <row r="247">
      <c r="A247" s="7" t="str">
        <f t="shared" si="1"/>
        <v>#VALUE!</v>
      </c>
      <c r="B247" s="7" t="str">
        <f>IFERROR(__xludf.DUMMYFUNCTION("INDEX(IFNA(REGEXEXTRACT(D247, ""([^ ]+)$"")))"),"")</f>
        <v/>
      </c>
      <c r="C247" s="7">
        <f>Pts_PA*G247+Pts_PC*H247+Pts_PY*I247+Pts_PTD*J247+Pts_PI*K247+Pts_P2*L247+Pts_RA*M247+Pts_RY*N247+Pts_RTD*O247+Pts_R2*P247+Pts_Res*Q247+Pts_ReY*R247+Pts_ReTD*S247+Pts_Re2*T247+Pts_FL*U247+Pts_FTD*V247</f>
        <v>0</v>
      </c>
      <c r="D247" s="7"/>
      <c r="E247" s="10"/>
      <c r="F247" s="9"/>
      <c r="G247" s="10"/>
      <c r="H247" s="7"/>
      <c r="I247" s="7"/>
      <c r="J247" s="7"/>
      <c r="K247" s="7"/>
      <c r="L247" s="11"/>
      <c r="M247" s="10"/>
      <c r="N247" s="7"/>
      <c r="O247" s="7"/>
      <c r="P247" s="11"/>
      <c r="Q247" s="10"/>
      <c r="R247" s="7"/>
      <c r="S247" s="7"/>
      <c r="T247" s="11"/>
      <c r="U247" s="10"/>
      <c r="V247" s="11"/>
    </row>
    <row r="248">
      <c r="A248" s="7" t="str">
        <f t="shared" si="1"/>
        <v>#VALUE!</v>
      </c>
      <c r="B248" s="7" t="str">
        <f>IFERROR(__xludf.DUMMYFUNCTION("INDEX(IFNA(REGEXEXTRACT(D248, ""([^ ]+)$"")))"),"")</f>
        <v/>
      </c>
      <c r="C248" s="7">
        <f>Pts_PA*G248+Pts_PC*H248+Pts_PY*I248+Pts_PTD*J248+Pts_PI*K248+Pts_P2*L248+Pts_RA*M248+Pts_RY*N248+Pts_RTD*O248+Pts_R2*P248+Pts_Res*Q248+Pts_ReY*R248+Pts_ReTD*S248+Pts_Re2*T248+Pts_FL*U248+Pts_FTD*V248</f>
        <v>0</v>
      </c>
      <c r="D248" s="7"/>
      <c r="E248" s="10"/>
      <c r="F248" s="9"/>
      <c r="G248" s="10"/>
      <c r="H248" s="7"/>
      <c r="I248" s="7"/>
      <c r="J248" s="7"/>
      <c r="K248" s="7"/>
      <c r="L248" s="11"/>
      <c r="M248" s="10"/>
      <c r="N248" s="7"/>
      <c r="O248" s="7"/>
      <c r="P248" s="11"/>
      <c r="Q248" s="10"/>
      <c r="R248" s="7"/>
      <c r="S248" s="7"/>
      <c r="T248" s="11"/>
      <c r="U248" s="10"/>
      <c r="V248" s="11"/>
    </row>
    <row r="249">
      <c r="A249" s="7" t="str">
        <f t="shared" si="1"/>
        <v>#VALUE!</v>
      </c>
      <c r="B249" s="7" t="str">
        <f>IFERROR(__xludf.DUMMYFUNCTION("INDEX(IFNA(REGEXEXTRACT(D249, ""([^ ]+)$"")))"),"")</f>
        <v/>
      </c>
      <c r="C249" s="7">
        <f>Pts_PA*G249+Pts_PC*H249+Pts_PY*I249+Pts_PTD*J249+Pts_PI*K249+Pts_P2*L249+Pts_RA*M249+Pts_RY*N249+Pts_RTD*O249+Pts_R2*P249+Pts_Res*Q249+Pts_ReY*R249+Pts_ReTD*S249+Pts_Re2*T249+Pts_FL*U249+Pts_FTD*V249</f>
        <v>0</v>
      </c>
      <c r="D249" s="7"/>
      <c r="E249" s="10"/>
      <c r="F249" s="9"/>
      <c r="G249" s="10"/>
      <c r="H249" s="7"/>
      <c r="I249" s="7"/>
      <c r="J249" s="7"/>
      <c r="K249" s="7"/>
      <c r="L249" s="11"/>
      <c r="M249" s="10"/>
      <c r="N249" s="7"/>
      <c r="O249" s="7"/>
      <c r="P249" s="11"/>
      <c r="Q249" s="10"/>
      <c r="R249" s="7"/>
      <c r="S249" s="7"/>
      <c r="T249" s="11"/>
      <c r="U249" s="10"/>
      <c r="V249" s="11"/>
    </row>
    <row r="250">
      <c r="A250" s="7" t="str">
        <f t="shared" si="1"/>
        <v>#VALUE!</v>
      </c>
      <c r="B250" s="7" t="str">
        <f>IFERROR(__xludf.DUMMYFUNCTION("INDEX(IFNA(REGEXEXTRACT(D250, ""([^ ]+)$"")))"),"")</f>
        <v/>
      </c>
      <c r="C250" s="7">
        <f>Pts_PA*G250+Pts_PC*H250+Pts_PY*I250+Pts_PTD*J250+Pts_PI*K250+Pts_P2*L250+Pts_RA*M250+Pts_RY*N250+Pts_RTD*O250+Pts_R2*P250+Pts_Res*Q250+Pts_ReY*R250+Pts_ReTD*S250+Pts_Re2*T250+Pts_FL*U250+Pts_FTD*V250</f>
        <v>0</v>
      </c>
      <c r="D250" s="7"/>
      <c r="E250" s="10"/>
      <c r="F250" s="9"/>
      <c r="G250" s="10"/>
      <c r="H250" s="7"/>
      <c r="I250" s="7"/>
      <c r="J250" s="7"/>
      <c r="K250" s="7"/>
      <c r="L250" s="11"/>
      <c r="M250" s="10"/>
      <c r="N250" s="7"/>
      <c r="O250" s="7"/>
      <c r="P250" s="11"/>
      <c r="Q250" s="10"/>
      <c r="R250" s="7"/>
      <c r="S250" s="7"/>
      <c r="T250" s="11"/>
      <c r="U250" s="10"/>
      <c r="V250" s="11"/>
    </row>
    <row r="251">
      <c r="A251" s="7" t="str">
        <f t="shared" si="1"/>
        <v>#VALUE!</v>
      </c>
      <c r="B251" s="7" t="str">
        <f>IFERROR(__xludf.DUMMYFUNCTION("INDEX(IFNA(REGEXEXTRACT(D251, ""([^ ]+)$"")))"),"")</f>
        <v/>
      </c>
      <c r="C251" s="7">
        <f>Pts_PA*G251+Pts_PC*H251+Pts_PY*I251+Pts_PTD*J251+Pts_PI*K251+Pts_P2*L251+Pts_RA*M251+Pts_RY*N251+Pts_RTD*O251+Pts_R2*P251+Pts_Res*Q251+Pts_ReY*R251+Pts_ReTD*S251+Pts_Re2*T251+Pts_FL*U251+Pts_FTD*V251</f>
        <v>0</v>
      </c>
      <c r="D251" s="7"/>
      <c r="E251" s="10"/>
      <c r="F251" s="9"/>
      <c r="G251" s="10"/>
      <c r="H251" s="7"/>
      <c r="I251" s="7"/>
      <c r="J251" s="7"/>
      <c r="K251" s="7"/>
      <c r="L251" s="11"/>
      <c r="M251" s="10"/>
      <c r="N251" s="7"/>
      <c r="O251" s="7"/>
      <c r="P251" s="11"/>
      <c r="Q251" s="10"/>
      <c r="R251" s="7"/>
      <c r="S251" s="7"/>
      <c r="T251" s="11"/>
      <c r="U251" s="10"/>
      <c r="V251" s="11"/>
    </row>
    <row r="252">
      <c r="A252" s="7" t="str">
        <f t="shared" si="1"/>
        <v>#VALUE!</v>
      </c>
      <c r="B252" s="7" t="str">
        <f>IFERROR(__xludf.DUMMYFUNCTION("INDEX(IFNA(REGEXEXTRACT(D252, ""([^ ]+)$"")))"),"")</f>
        <v/>
      </c>
      <c r="C252" s="7">
        <f>Pts_PA*G252+Pts_PC*H252+Pts_PY*I252+Pts_PTD*J252+Pts_PI*K252+Pts_P2*L252+Pts_RA*M252+Pts_RY*N252+Pts_RTD*O252+Pts_R2*P252+Pts_Res*Q252+Pts_ReY*R252+Pts_ReTD*S252+Pts_Re2*T252+Pts_FL*U252+Pts_FTD*V252</f>
        <v>0</v>
      </c>
      <c r="D252" s="7"/>
      <c r="E252" s="10"/>
      <c r="F252" s="9"/>
      <c r="G252" s="10"/>
      <c r="H252" s="7"/>
      <c r="I252" s="7"/>
      <c r="J252" s="7"/>
      <c r="K252" s="7"/>
      <c r="L252" s="11"/>
      <c r="M252" s="10"/>
      <c r="N252" s="7"/>
      <c r="O252" s="7"/>
      <c r="P252" s="11"/>
      <c r="Q252" s="10"/>
      <c r="R252" s="7"/>
      <c r="S252" s="7"/>
      <c r="T252" s="11"/>
      <c r="U252" s="10"/>
      <c r="V252" s="11"/>
    </row>
    <row r="253">
      <c r="A253" s="7" t="str">
        <f t="shared" si="1"/>
        <v>#VALUE!</v>
      </c>
      <c r="B253" s="7" t="str">
        <f>IFERROR(__xludf.DUMMYFUNCTION("INDEX(IFNA(REGEXEXTRACT(D253, ""([^ ]+)$"")))"),"")</f>
        <v/>
      </c>
      <c r="C253" s="7">
        <f>Pts_PA*G253+Pts_PC*H253+Pts_PY*I253+Pts_PTD*J253+Pts_PI*K253+Pts_P2*L253+Pts_RA*M253+Pts_RY*N253+Pts_RTD*O253+Pts_R2*P253+Pts_Res*Q253+Pts_ReY*R253+Pts_ReTD*S253+Pts_Re2*T253+Pts_FL*U253+Pts_FTD*V253</f>
        <v>0</v>
      </c>
      <c r="D253" s="7"/>
      <c r="E253" s="10"/>
      <c r="F253" s="9"/>
      <c r="G253" s="10"/>
      <c r="H253" s="7"/>
      <c r="I253" s="7"/>
      <c r="J253" s="7"/>
      <c r="K253" s="7"/>
      <c r="L253" s="11"/>
      <c r="M253" s="10"/>
      <c r="N253" s="7"/>
      <c r="O253" s="7"/>
      <c r="P253" s="11"/>
      <c r="Q253" s="10"/>
      <c r="R253" s="7"/>
      <c r="S253" s="7"/>
      <c r="T253" s="11"/>
      <c r="U253" s="10"/>
      <c r="V253" s="11"/>
    </row>
    <row r="254">
      <c r="A254" s="7" t="str">
        <f t="shared" si="1"/>
        <v>#VALUE!</v>
      </c>
      <c r="B254" s="7" t="str">
        <f>IFERROR(__xludf.DUMMYFUNCTION("INDEX(IFNA(REGEXEXTRACT(D254, ""([^ ]+)$"")))"),"")</f>
        <v/>
      </c>
      <c r="C254" s="7">
        <f>Pts_PA*G254+Pts_PC*H254+Pts_PY*I254+Pts_PTD*J254+Pts_PI*K254+Pts_P2*L254+Pts_RA*M254+Pts_RY*N254+Pts_RTD*O254+Pts_R2*P254+Pts_Res*Q254+Pts_ReY*R254+Pts_ReTD*S254+Pts_Re2*T254+Pts_FL*U254+Pts_FTD*V254</f>
        <v>0</v>
      </c>
      <c r="D254" s="7"/>
      <c r="E254" s="10"/>
      <c r="F254" s="9"/>
      <c r="G254" s="10"/>
      <c r="H254" s="7"/>
      <c r="I254" s="7"/>
      <c r="J254" s="7"/>
      <c r="K254" s="7"/>
      <c r="L254" s="11"/>
      <c r="M254" s="10"/>
      <c r="N254" s="7"/>
      <c r="O254" s="7"/>
      <c r="P254" s="11"/>
      <c r="Q254" s="10"/>
      <c r="R254" s="7"/>
      <c r="S254" s="7"/>
      <c r="T254" s="11"/>
      <c r="U254" s="10"/>
      <c r="V254" s="11"/>
    </row>
    <row r="255">
      <c r="A255" s="7" t="str">
        <f t="shared" si="1"/>
        <v>#VALUE!</v>
      </c>
      <c r="B255" s="7" t="str">
        <f>IFERROR(__xludf.DUMMYFUNCTION("INDEX(IFNA(REGEXEXTRACT(D255, ""([^ ]+)$"")))"),"")</f>
        <v/>
      </c>
      <c r="C255" s="7">
        <f>Pts_PA*G255+Pts_PC*H255+Pts_PY*I255+Pts_PTD*J255+Pts_PI*K255+Pts_P2*L255+Pts_RA*M255+Pts_RY*N255+Pts_RTD*O255+Pts_R2*P255+Pts_Res*Q255+Pts_ReY*R255+Pts_ReTD*S255+Pts_Re2*T255+Pts_FL*U255+Pts_FTD*V255</f>
        <v>0</v>
      </c>
      <c r="D255" s="7"/>
      <c r="E255" s="10"/>
      <c r="F255" s="9"/>
      <c r="G255" s="10"/>
      <c r="H255" s="7"/>
      <c r="I255" s="7"/>
      <c r="J255" s="7"/>
      <c r="K255" s="7"/>
      <c r="L255" s="11"/>
      <c r="M255" s="10"/>
      <c r="N255" s="7"/>
      <c r="O255" s="7"/>
      <c r="P255" s="11"/>
      <c r="Q255" s="10"/>
      <c r="R255" s="7"/>
      <c r="S255" s="7"/>
      <c r="T255" s="11"/>
      <c r="U255" s="10"/>
      <c r="V255" s="11"/>
    </row>
    <row r="256">
      <c r="A256" s="7" t="str">
        <f t="shared" si="1"/>
        <v>#VALUE!</v>
      </c>
      <c r="B256" s="7" t="str">
        <f>IFERROR(__xludf.DUMMYFUNCTION("INDEX(IFNA(REGEXEXTRACT(D256, ""([^ ]+)$"")))"),"")</f>
        <v/>
      </c>
      <c r="C256" s="7">
        <f>Pts_PA*G256+Pts_PC*H256+Pts_PY*I256+Pts_PTD*J256+Pts_PI*K256+Pts_P2*L256+Pts_RA*M256+Pts_RY*N256+Pts_RTD*O256+Pts_R2*P256+Pts_Res*Q256+Pts_ReY*R256+Pts_ReTD*S256+Pts_Re2*T256+Pts_FL*U256+Pts_FTD*V256</f>
        <v>0</v>
      </c>
      <c r="D256" s="7"/>
      <c r="E256" s="10"/>
      <c r="F256" s="9"/>
      <c r="G256" s="10"/>
      <c r="H256" s="7"/>
      <c r="I256" s="7"/>
      <c r="J256" s="7"/>
      <c r="K256" s="7"/>
      <c r="L256" s="11"/>
      <c r="M256" s="10"/>
      <c r="N256" s="7"/>
      <c r="O256" s="7"/>
      <c r="P256" s="11"/>
      <c r="Q256" s="10"/>
      <c r="R256" s="7"/>
      <c r="S256" s="7"/>
      <c r="T256" s="11"/>
      <c r="U256" s="10"/>
      <c r="V256" s="11"/>
    </row>
    <row r="257">
      <c r="A257" s="7" t="str">
        <f t="shared" si="1"/>
        <v>#VALUE!</v>
      </c>
      <c r="B257" s="7" t="str">
        <f>IFERROR(__xludf.DUMMYFUNCTION("INDEX(IFNA(REGEXEXTRACT(D257, ""([^ ]+)$"")))"),"")</f>
        <v/>
      </c>
      <c r="C257" s="7">
        <f>Pts_PA*G257+Pts_PC*H257+Pts_PY*I257+Pts_PTD*J257+Pts_PI*K257+Pts_P2*L257+Pts_RA*M257+Pts_RY*N257+Pts_RTD*O257+Pts_R2*P257+Pts_Res*Q257+Pts_ReY*R257+Pts_ReTD*S257+Pts_Re2*T257+Pts_FL*U257+Pts_FTD*V257</f>
        <v>0</v>
      </c>
      <c r="D257" s="7"/>
      <c r="E257" s="10"/>
      <c r="F257" s="9"/>
      <c r="G257" s="10"/>
      <c r="H257" s="7"/>
      <c r="I257" s="7"/>
      <c r="J257" s="7"/>
      <c r="K257" s="7"/>
      <c r="L257" s="11"/>
      <c r="M257" s="10"/>
      <c r="N257" s="7"/>
      <c r="O257" s="7"/>
      <c r="P257" s="11"/>
      <c r="Q257" s="10"/>
      <c r="R257" s="7"/>
      <c r="S257" s="7"/>
      <c r="T257" s="11"/>
      <c r="U257" s="10"/>
      <c r="V257" s="11"/>
    </row>
    <row r="258">
      <c r="A258" s="7" t="str">
        <f t="shared" si="1"/>
        <v>#VALUE!</v>
      </c>
      <c r="B258" s="7" t="str">
        <f>IFERROR(__xludf.DUMMYFUNCTION("INDEX(IFNA(REGEXEXTRACT(D258, ""([^ ]+)$"")))"),"")</f>
        <v/>
      </c>
      <c r="C258" s="7">
        <f>Pts_PA*G258+Pts_PC*H258+Pts_PY*I258+Pts_PTD*J258+Pts_PI*K258+Pts_P2*L258+Pts_RA*M258+Pts_RY*N258+Pts_RTD*O258+Pts_R2*P258+Pts_Res*Q258+Pts_ReY*R258+Pts_ReTD*S258+Pts_Re2*T258+Pts_FL*U258+Pts_FTD*V258</f>
        <v>0</v>
      </c>
      <c r="D258" s="7"/>
      <c r="E258" s="10"/>
      <c r="F258" s="9"/>
      <c r="G258" s="10"/>
      <c r="H258" s="7"/>
      <c r="I258" s="7"/>
      <c r="J258" s="7"/>
      <c r="K258" s="7"/>
      <c r="L258" s="11"/>
      <c r="M258" s="10"/>
      <c r="N258" s="7"/>
      <c r="O258" s="7"/>
      <c r="P258" s="11"/>
      <c r="Q258" s="10"/>
      <c r="R258" s="7"/>
      <c r="S258" s="7"/>
      <c r="T258" s="11"/>
      <c r="U258" s="10"/>
      <c r="V258" s="11"/>
    </row>
    <row r="259">
      <c r="A259" s="7" t="str">
        <f t="shared" si="1"/>
        <v>#VALUE!</v>
      </c>
      <c r="B259" s="7" t="str">
        <f>IFERROR(__xludf.DUMMYFUNCTION("INDEX(IFNA(REGEXEXTRACT(D259, ""([^ ]+)$"")))"),"")</f>
        <v/>
      </c>
      <c r="C259" s="7">
        <f>Pts_PA*G259+Pts_PC*H259+Pts_PY*I259+Pts_PTD*J259+Pts_PI*K259+Pts_P2*L259+Pts_RA*M259+Pts_RY*N259+Pts_RTD*O259+Pts_R2*P259+Pts_Res*Q259+Pts_ReY*R259+Pts_ReTD*S259+Pts_Re2*T259+Pts_FL*U259+Pts_FTD*V259</f>
        <v>0</v>
      </c>
      <c r="D259" s="7"/>
      <c r="E259" s="10"/>
      <c r="F259" s="9"/>
      <c r="G259" s="10"/>
      <c r="H259" s="7"/>
      <c r="I259" s="7"/>
      <c r="J259" s="7"/>
      <c r="K259" s="7"/>
      <c r="L259" s="11"/>
      <c r="M259" s="10"/>
      <c r="N259" s="7"/>
      <c r="O259" s="7"/>
      <c r="P259" s="11"/>
      <c r="Q259" s="10"/>
      <c r="R259" s="7"/>
      <c r="S259" s="7"/>
      <c r="T259" s="11"/>
      <c r="U259" s="10"/>
      <c r="V259" s="11"/>
    </row>
    <row r="260">
      <c r="A260" s="7" t="str">
        <f t="shared" si="1"/>
        <v>#VALUE!</v>
      </c>
      <c r="B260" s="7" t="str">
        <f>IFERROR(__xludf.DUMMYFUNCTION("INDEX(IFNA(REGEXEXTRACT(D260, ""([^ ]+)$"")))"),"")</f>
        <v/>
      </c>
      <c r="C260" s="7">
        <f>Pts_PA*G260+Pts_PC*H260+Pts_PY*I260+Pts_PTD*J260+Pts_PI*K260+Pts_P2*L260+Pts_RA*M260+Pts_RY*N260+Pts_RTD*O260+Pts_R2*P260+Pts_Res*Q260+Pts_ReY*R260+Pts_ReTD*S260+Pts_Re2*T260+Pts_FL*U260+Pts_FTD*V260</f>
        <v>0</v>
      </c>
      <c r="D260" s="7"/>
      <c r="E260" s="10"/>
      <c r="F260" s="9"/>
      <c r="G260" s="10"/>
      <c r="H260" s="7"/>
      <c r="I260" s="7"/>
      <c r="J260" s="7"/>
      <c r="K260" s="7"/>
      <c r="L260" s="11"/>
      <c r="M260" s="10"/>
      <c r="N260" s="7"/>
      <c r="O260" s="7"/>
      <c r="P260" s="11"/>
      <c r="Q260" s="10"/>
      <c r="R260" s="7"/>
      <c r="S260" s="7"/>
      <c r="T260" s="11"/>
      <c r="U260" s="10"/>
      <c r="V260" s="11"/>
    </row>
    <row r="261">
      <c r="A261" s="7" t="str">
        <f t="shared" si="1"/>
        <v>#VALUE!</v>
      </c>
      <c r="B261" s="7" t="str">
        <f>IFERROR(__xludf.DUMMYFUNCTION("INDEX(IFNA(REGEXEXTRACT(D261, ""([^ ]+)$"")))"),"")</f>
        <v/>
      </c>
      <c r="C261" s="7">
        <f>Pts_PA*G261+Pts_PC*H261+Pts_PY*I261+Pts_PTD*J261+Pts_PI*K261+Pts_P2*L261+Pts_RA*M261+Pts_RY*N261+Pts_RTD*O261+Pts_R2*P261+Pts_Res*Q261+Pts_ReY*R261+Pts_ReTD*S261+Pts_Re2*T261+Pts_FL*U261+Pts_FTD*V261</f>
        <v>0</v>
      </c>
      <c r="D261" s="7"/>
      <c r="E261" s="10"/>
      <c r="F261" s="9"/>
      <c r="G261" s="10"/>
      <c r="H261" s="7"/>
      <c r="I261" s="7"/>
      <c r="J261" s="7"/>
      <c r="K261" s="7"/>
      <c r="L261" s="11"/>
      <c r="M261" s="10"/>
      <c r="N261" s="7"/>
      <c r="O261" s="7"/>
      <c r="P261" s="11"/>
      <c r="Q261" s="10"/>
      <c r="R261" s="7"/>
      <c r="S261" s="7"/>
      <c r="T261" s="11"/>
      <c r="U261" s="10"/>
      <c r="V261" s="11"/>
    </row>
    <row r="262">
      <c r="A262" s="7" t="str">
        <f t="shared" si="1"/>
        <v>#VALUE!</v>
      </c>
      <c r="B262" s="7" t="str">
        <f>IFERROR(__xludf.DUMMYFUNCTION("INDEX(IFNA(REGEXEXTRACT(D262, ""([^ ]+)$"")))"),"")</f>
        <v/>
      </c>
      <c r="C262" s="7">
        <f>Pts_PA*G262+Pts_PC*H262+Pts_PY*I262+Pts_PTD*J262+Pts_PI*K262+Pts_P2*L262+Pts_RA*M262+Pts_RY*N262+Pts_RTD*O262+Pts_R2*P262+Pts_Res*Q262+Pts_ReY*R262+Pts_ReTD*S262+Pts_Re2*T262+Pts_FL*U262+Pts_FTD*V262</f>
        <v>0</v>
      </c>
      <c r="D262" s="7"/>
      <c r="E262" s="10"/>
      <c r="F262" s="9"/>
      <c r="G262" s="10"/>
      <c r="H262" s="7"/>
      <c r="I262" s="7"/>
      <c r="J262" s="7"/>
      <c r="K262" s="7"/>
      <c r="L262" s="11"/>
      <c r="M262" s="10"/>
      <c r="N262" s="7"/>
      <c r="O262" s="7"/>
      <c r="P262" s="11"/>
      <c r="Q262" s="10"/>
      <c r="R262" s="7"/>
      <c r="S262" s="7"/>
      <c r="T262" s="11"/>
      <c r="U262" s="10"/>
      <c r="V262" s="11"/>
    </row>
    <row r="263">
      <c r="A263" s="7" t="str">
        <f t="shared" si="1"/>
        <v>#VALUE!</v>
      </c>
      <c r="B263" s="7" t="str">
        <f>IFERROR(__xludf.DUMMYFUNCTION("INDEX(IFNA(REGEXEXTRACT(D263, ""([^ ]+)$"")))"),"")</f>
        <v/>
      </c>
      <c r="C263" s="7">
        <f>Pts_PA*G263+Pts_PC*H263+Pts_PY*I263+Pts_PTD*J263+Pts_PI*K263+Pts_P2*L263+Pts_RA*M263+Pts_RY*N263+Pts_RTD*O263+Pts_R2*P263+Pts_Res*Q263+Pts_ReY*R263+Pts_ReTD*S263+Pts_Re2*T263+Pts_FL*U263+Pts_FTD*V263</f>
        <v>0</v>
      </c>
      <c r="D263" s="7"/>
      <c r="E263" s="10"/>
      <c r="F263" s="9"/>
      <c r="G263" s="10"/>
      <c r="H263" s="7"/>
      <c r="I263" s="7"/>
      <c r="J263" s="7"/>
      <c r="K263" s="7"/>
      <c r="L263" s="11"/>
      <c r="M263" s="10"/>
      <c r="N263" s="7"/>
      <c r="O263" s="7"/>
      <c r="P263" s="11"/>
      <c r="Q263" s="10"/>
      <c r="R263" s="7"/>
      <c r="S263" s="7"/>
      <c r="T263" s="11"/>
      <c r="U263" s="10"/>
      <c r="V263" s="11"/>
    </row>
    <row r="264">
      <c r="A264" s="7" t="str">
        <f t="shared" si="1"/>
        <v>#VALUE!</v>
      </c>
      <c r="B264" s="7" t="str">
        <f>IFERROR(__xludf.DUMMYFUNCTION("INDEX(IFNA(REGEXEXTRACT(D264, ""([^ ]+)$"")))"),"")</f>
        <v/>
      </c>
      <c r="C264" s="7">
        <f>Pts_PA*G264+Pts_PC*H264+Pts_PY*I264+Pts_PTD*J264+Pts_PI*K264+Pts_P2*L264+Pts_RA*M264+Pts_RY*N264+Pts_RTD*O264+Pts_R2*P264+Pts_Res*Q264+Pts_ReY*R264+Pts_ReTD*S264+Pts_Re2*T264+Pts_FL*U264+Pts_FTD*V264</f>
        <v>0</v>
      </c>
      <c r="D264" s="7"/>
      <c r="E264" s="10"/>
      <c r="F264" s="9"/>
      <c r="G264" s="10"/>
      <c r="H264" s="7"/>
      <c r="I264" s="7"/>
      <c r="J264" s="7"/>
      <c r="K264" s="7"/>
      <c r="L264" s="11"/>
      <c r="M264" s="10"/>
      <c r="N264" s="7"/>
      <c r="O264" s="7"/>
      <c r="P264" s="11"/>
      <c r="Q264" s="10"/>
      <c r="R264" s="7"/>
      <c r="S264" s="7"/>
      <c r="T264" s="11"/>
      <c r="U264" s="10"/>
      <c r="V264" s="11"/>
    </row>
    <row r="265">
      <c r="A265" s="7" t="str">
        <f t="shared" si="1"/>
        <v>#VALUE!</v>
      </c>
      <c r="B265" s="7" t="str">
        <f>IFERROR(__xludf.DUMMYFUNCTION("INDEX(IFNA(REGEXEXTRACT(D265, ""([^ ]+)$"")))"),"")</f>
        <v/>
      </c>
      <c r="C265" s="7">
        <f>Pts_PA*G265+Pts_PC*H265+Pts_PY*I265+Pts_PTD*J265+Pts_PI*K265+Pts_P2*L265+Pts_RA*M265+Pts_RY*N265+Pts_RTD*O265+Pts_R2*P265+Pts_Res*Q265+Pts_ReY*R265+Pts_ReTD*S265+Pts_Re2*T265+Pts_FL*U265+Pts_FTD*V265</f>
        <v>0</v>
      </c>
      <c r="D265" s="7"/>
      <c r="E265" s="10"/>
      <c r="F265" s="9"/>
      <c r="G265" s="10"/>
      <c r="H265" s="7"/>
      <c r="I265" s="7"/>
      <c r="J265" s="7"/>
      <c r="K265" s="7"/>
      <c r="L265" s="11"/>
      <c r="M265" s="10"/>
      <c r="N265" s="7"/>
      <c r="O265" s="7"/>
      <c r="P265" s="11"/>
      <c r="Q265" s="10"/>
      <c r="R265" s="7"/>
      <c r="S265" s="7"/>
      <c r="T265" s="11"/>
      <c r="U265" s="10"/>
      <c r="V265" s="11"/>
    </row>
    <row r="266">
      <c r="A266" s="7" t="str">
        <f t="shared" si="1"/>
        <v>#VALUE!</v>
      </c>
      <c r="B266" s="7" t="str">
        <f>IFERROR(__xludf.DUMMYFUNCTION("INDEX(IFNA(REGEXEXTRACT(D266, ""([^ ]+)$"")))"),"")</f>
        <v/>
      </c>
      <c r="C266" s="7">
        <f>Pts_PA*G266+Pts_PC*H266+Pts_PY*I266+Pts_PTD*J266+Pts_PI*K266+Pts_P2*L266+Pts_RA*M266+Pts_RY*N266+Pts_RTD*O266+Pts_R2*P266+Pts_Res*Q266+Pts_ReY*R266+Pts_ReTD*S266+Pts_Re2*T266+Pts_FL*U266+Pts_FTD*V266</f>
        <v>0</v>
      </c>
      <c r="D266" s="7"/>
      <c r="E266" s="10"/>
      <c r="F266" s="9"/>
      <c r="G266" s="10"/>
      <c r="H266" s="7"/>
      <c r="I266" s="7"/>
      <c r="J266" s="7"/>
      <c r="K266" s="7"/>
      <c r="L266" s="11"/>
      <c r="M266" s="10"/>
      <c r="N266" s="7"/>
      <c r="O266" s="7"/>
      <c r="P266" s="11"/>
      <c r="Q266" s="10"/>
      <c r="R266" s="7"/>
      <c r="S266" s="7"/>
      <c r="T266" s="11"/>
      <c r="U266" s="10"/>
      <c r="V266" s="11"/>
    </row>
    <row r="267">
      <c r="A267" s="7" t="str">
        <f t="shared" si="1"/>
        <v>#VALUE!</v>
      </c>
      <c r="B267" s="7" t="str">
        <f>IFERROR(__xludf.DUMMYFUNCTION("INDEX(IFNA(REGEXEXTRACT(D267, ""([^ ]+)$"")))"),"")</f>
        <v/>
      </c>
      <c r="C267" s="7">
        <f>Pts_PA*G267+Pts_PC*H267+Pts_PY*I267+Pts_PTD*J267+Pts_PI*K267+Pts_P2*L267+Pts_RA*M267+Pts_RY*N267+Pts_RTD*O267+Pts_R2*P267+Pts_Res*Q267+Pts_ReY*R267+Pts_ReTD*S267+Pts_Re2*T267+Pts_FL*U267+Pts_FTD*V267</f>
        <v>0</v>
      </c>
      <c r="D267" s="7"/>
      <c r="E267" s="10"/>
      <c r="F267" s="9"/>
      <c r="G267" s="10"/>
      <c r="H267" s="7"/>
      <c r="I267" s="7"/>
      <c r="J267" s="7"/>
      <c r="K267" s="7"/>
      <c r="L267" s="11"/>
      <c r="M267" s="10"/>
      <c r="N267" s="7"/>
      <c r="O267" s="7"/>
      <c r="P267" s="11"/>
      <c r="Q267" s="10"/>
      <c r="R267" s="7"/>
      <c r="S267" s="7"/>
      <c r="T267" s="11"/>
      <c r="U267" s="10"/>
      <c r="V267" s="11"/>
    </row>
    <row r="268">
      <c r="A268" s="7" t="str">
        <f t="shared" si="1"/>
        <v>#VALUE!</v>
      </c>
      <c r="B268" s="7" t="str">
        <f>IFERROR(__xludf.DUMMYFUNCTION("INDEX(IFNA(REGEXEXTRACT(D268, ""([^ ]+)$"")))"),"")</f>
        <v/>
      </c>
      <c r="C268" s="7">
        <f>Pts_PA*G268+Pts_PC*H268+Pts_PY*I268+Pts_PTD*J268+Pts_PI*K268+Pts_P2*L268+Pts_RA*M268+Pts_RY*N268+Pts_RTD*O268+Pts_R2*P268+Pts_Res*Q268+Pts_ReY*R268+Pts_ReTD*S268+Pts_Re2*T268+Pts_FL*U268+Pts_FTD*V268</f>
        <v>0</v>
      </c>
      <c r="D268" s="7"/>
      <c r="E268" s="10"/>
      <c r="F268" s="9"/>
      <c r="G268" s="10"/>
      <c r="H268" s="7"/>
      <c r="I268" s="7"/>
      <c r="J268" s="7"/>
      <c r="K268" s="7"/>
      <c r="L268" s="11"/>
      <c r="M268" s="10"/>
      <c r="N268" s="7"/>
      <c r="O268" s="7"/>
      <c r="P268" s="11"/>
      <c r="Q268" s="10"/>
      <c r="R268" s="7"/>
      <c r="S268" s="7"/>
      <c r="T268" s="11"/>
      <c r="U268" s="10"/>
      <c r="V268" s="11"/>
    </row>
    <row r="269">
      <c r="A269" s="7" t="str">
        <f t="shared" si="1"/>
        <v>#VALUE!</v>
      </c>
      <c r="B269" s="7" t="str">
        <f>IFERROR(__xludf.DUMMYFUNCTION("INDEX(IFNA(REGEXEXTRACT(D269, ""([^ ]+)$"")))"),"")</f>
        <v/>
      </c>
      <c r="C269" s="7">
        <f>Pts_PA*G269+Pts_PC*H269+Pts_PY*I269+Pts_PTD*J269+Pts_PI*K269+Pts_P2*L269+Pts_RA*M269+Pts_RY*N269+Pts_RTD*O269+Pts_R2*P269+Pts_Res*Q269+Pts_ReY*R269+Pts_ReTD*S269+Pts_Re2*T269+Pts_FL*U269+Pts_FTD*V269</f>
        <v>0</v>
      </c>
      <c r="D269" s="7"/>
      <c r="E269" s="10"/>
      <c r="F269" s="9"/>
      <c r="G269" s="10"/>
      <c r="H269" s="7"/>
      <c r="I269" s="7"/>
      <c r="J269" s="7"/>
      <c r="K269" s="7"/>
      <c r="L269" s="11"/>
      <c r="M269" s="10"/>
      <c r="N269" s="7"/>
      <c r="O269" s="7"/>
      <c r="P269" s="11"/>
      <c r="Q269" s="10"/>
      <c r="R269" s="7"/>
      <c r="S269" s="7"/>
      <c r="T269" s="11"/>
      <c r="U269" s="10"/>
      <c r="V269" s="11"/>
    </row>
    <row r="270">
      <c r="A270" s="7" t="str">
        <f t="shared" si="1"/>
        <v>#VALUE!</v>
      </c>
      <c r="B270" s="7" t="str">
        <f>IFERROR(__xludf.DUMMYFUNCTION("INDEX(IFNA(REGEXEXTRACT(D270, ""([^ ]+)$"")))"),"")</f>
        <v/>
      </c>
      <c r="C270" s="7">
        <f>Pts_PA*G270+Pts_PC*H270+Pts_PY*I270+Pts_PTD*J270+Pts_PI*K270+Pts_P2*L270+Pts_RA*M270+Pts_RY*N270+Pts_RTD*O270+Pts_R2*P270+Pts_Res*Q270+Pts_ReY*R270+Pts_ReTD*S270+Pts_Re2*T270+Pts_FL*U270+Pts_FTD*V270</f>
        <v>0</v>
      </c>
      <c r="D270" s="7"/>
      <c r="E270" s="10"/>
      <c r="F270" s="9"/>
      <c r="G270" s="10"/>
      <c r="H270" s="7"/>
      <c r="I270" s="7"/>
      <c r="J270" s="7"/>
      <c r="K270" s="7"/>
      <c r="L270" s="11"/>
      <c r="M270" s="10"/>
      <c r="N270" s="7"/>
      <c r="O270" s="7"/>
      <c r="P270" s="11"/>
      <c r="Q270" s="10"/>
      <c r="R270" s="7"/>
      <c r="S270" s="7"/>
      <c r="T270" s="11"/>
      <c r="U270" s="10"/>
      <c r="V270" s="11"/>
    </row>
    <row r="271">
      <c r="A271" s="7" t="str">
        <f t="shared" si="1"/>
        <v>#VALUE!</v>
      </c>
      <c r="B271" s="7" t="str">
        <f>IFERROR(__xludf.DUMMYFUNCTION("INDEX(IFNA(REGEXEXTRACT(D271, ""([^ ]+)$"")))"),"")</f>
        <v/>
      </c>
      <c r="C271" s="7">
        <f>Pts_PA*G271+Pts_PC*H271+Pts_PY*I271+Pts_PTD*J271+Pts_PI*K271+Pts_P2*L271+Pts_RA*M271+Pts_RY*N271+Pts_RTD*O271+Pts_R2*P271+Pts_Res*Q271+Pts_ReY*R271+Pts_ReTD*S271+Pts_Re2*T271+Pts_FL*U271+Pts_FTD*V271</f>
        <v>0</v>
      </c>
      <c r="D271" s="7"/>
      <c r="E271" s="10"/>
      <c r="F271" s="9"/>
      <c r="G271" s="10"/>
      <c r="H271" s="7"/>
      <c r="I271" s="7"/>
      <c r="J271" s="7"/>
      <c r="K271" s="7"/>
      <c r="L271" s="11"/>
      <c r="M271" s="10"/>
      <c r="N271" s="7"/>
      <c r="O271" s="7"/>
      <c r="P271" s="11"/>
      <c r="Q271" s="10"/>
      <c r="R271" s="7"/>
      <c r="S271" s="7"/>
      <c r="T271" s="11"/>
      <c r="U271" s="10"/>
      <c r="V271" s="11"/>
    </row>
    <row r="272">
      <c r="A272" s="7" t="str">
        <f t="shared" si="1"/>
        <v>#VALUE!</v>
      </c>
      <c r="B272" s="7" t="str">
        <f>IFERROR(__xludf.DUMMYFUNCTION("INDEX(IFNA(REGEXEXTRACT(D272, ""([^ ]+)$"")))"),"")</f>
        <v/>
      </c>
      <c r="C272" s="7">
        <f>Pts_PA*G272+Pts_PC*H272+Pts_PY*I272+Pts_PTD*J272+Pts_PI*K272+Pts_P2*L272+Pts_RA*M272+Pts_RY*N272+Pts_RTD*O272+Pts_R2*P272+Pts_Res*Q272+Pts_ReY*R272+Pts_ReTD*S272+Pts_Re2*T272+Pts_FL*U272+Pts_FTD*V272</f>
        <v>0</v>
      </c>
      <c r="D272" s="7"/>
      <c r="E272" s="10"/>
      <c r="F272" s="9"/>
      <c r="G272" s="10"/>
      <c r="H272" s="7"/>
      <c r="I272" s="7"/>
      <c r="J272" s="7"/>
      <c r="K272" s="7"/>
      <c r="L272" s="11"/>
      <c r="M272" s="10"/>
      <c r="N272" s="7"/>
      <c r="O272" s="7"/>
      <c r="P272" s="11"/>
      <c r="Q272" s="10"/>
      <c r="R272" s="7"/>
      <c r="S272" s="7"/>
      <c r="T272" s="11"/>
      <c r="U272" s="10"/>
      <c r="V272" s="11"/>
    </row>
    <row r="273">
      <c r="A273" s="7" t="str">
        <f t="shared" si="1"/>
        <v>#VALUE!</v>
      </c>
      <c r="B273" s="7" t="str">
        <f>IFERROR(__xludf.DUMMYFUNCTION("INDEX(IFNA(REGEXEXTRACT(D273, ""([^ ]+)$"")))"),"")</f>
        <v/>
      </c>
      <c r="C273" s="7">
        <f>Pts_PA*G273+Pts_PC*H273+Pts_PY*I273+Pts_PTD*J273+Pts_PI*K273+Pts_P2*L273+Pts_RA*M273+Pts_RY*N273+Pts_RTD*O273+Pts_R2*P273+Pts_Res*Q273+Pts_ReY*R273+Pts_ReTD*S273+Pts_Re2*T273+Pts_FL*U273+Pts_FTD*V273</f>
        <v>0</v>
      </c>
      <c r="D273" s="7"/>
      <c r="E273" s="10"/>
      <c r="F273" s="9"/>
      <c r="G273" s="10"/>
      <c r="H273" s="7"/>
      <c r="I273" s="7"/>
      <c r="J273" s="7"/>
      <c r="K273" s="7"/>
      <c r="L273" s="11"/>
      <c r="M273" s="10"/>
      <c r="N273" s="7"/>
      <c r="O273" s="7"/>
      <c r="P273" s="11"/>
      <c r="Q273" s="10"/>
      <c r="R273" s="7"/>
      <c r="S273" s="7"/>
      <c r="T273" s="11"/>
      <c r="U273" s="10"/>
      <c r="V273" s="11"/>
    </row>
    <row r="274">
      <c r="A274" s="7" t="str">
        <f t="shared" si="1"/>
        <v>#VALUE!</v>
      </c>
      <c r="B274" s="7" t="str">
        <f>IFERROR(__xludf.DUMMYFUNCTION("INDEX(IFNA(REGEXEXTRACT(D274, ""([^ ]+)$"")))"),"")</f>
        <v/>
      </c>
      <c r="C274" s="7">
        <f>Pts_PA*G274+Pts_PC*H274+Pts_PY*I274+Pts_PTD*J274+Pts_PI*K274+Pts_P2*L274+Pts_RA*M274+Pts_RY*N274+Pts_RTD*O274+Pts_R2*P274+Pts_Res*Q274+Pts_ReY*R274+Pts_ReTD*S274+Pts_Re2*T274+Pts_FL*U274+Pts_FTD*V274</f>
        <v>0</v>
      </c>
      <c r="D274" s="7"/>
      <c r="E274" s="10"/>
      <c r="F274" s="9"/>
      <c r="G274" s="10"/>
      <c r="H274" s="7"/>
      <c r="I274" s="7"/>
      <c r="J274" s="7"/>
      <c r="K274" s="7"/>
      <c r="L274" s="11"/>
      <c r="M274" s="10"/>
      <c r="N274" s="7"/>
      <c r="O274" s="7"/>
      <c r="P274" s="11"/>
      <c r="Q274" s="10"/>
      <c r="R274" s="7"/>
      <c r="S274" s="7"/>
      <c r="T274" s="11"/>
      <c r="U274" s="10"/>
      <c r="V274" s="11"/>
    </row>
    <row r="275">
      <c r="A275" s="7" t="str">
        <f t="shared" si="1"/>
        <v>#VALUE!</v>
      </c>
      <c r="B275" s="7" t="str">
        <f>IFERROR(__xludf.DUMMYFUNCTION("INDEX(IFNA(REGEXEXTRACT(D275, ""([^ ]+)$"")))"),"")</f>
        <v/>
      </c>
      <c r="C275" s="7">
        <f>Pts_PA*G275+Pts_PC*H275+Pts_PY*I275+Pts_PTD*J275+Pts_PI*K275+Pts_P2*L275+Pts_RA*M275+Pts_RY*N275+Pts_RTD*O275+Pts_R2*P275+Pts_Res*Q275+Pts_ReY*R275+Pts_ReTD*S275+Pts_Re2*T275+Pts_FL*U275+Pts_FTD*V275</f>
        <v>0</v>
      </c>
      <c r="D275" s="7"/>
      <c r="E275" s="10"/>
      <c r="F275" s="9"/>
      <c r="G275" s="10"/>
      <c r="H275" s="7"/>
      <c r="I275" s="7"/>
      <c r="J275" s="7"/>
      <c r="K275" s="7"/>
      <c r="L275" s="11"/>
      <c r="M275" s="10"/>
      <c r="N275" s="7"/>
      <c r="O275" s="7"/>
      <c r="P275" s="11"/>
      <c r="Q275" s="10"/>
      <c r="R275" s="7"/>
      <c r="S275" s="7"/>
      <c r="T275" s="11"/>
      <c r="U275" s="10"/>
      <c r="V275" s="11"/>
    </row>
    <row r="276">
      <c r="A276" s="7" t="str">
        <f t="shared" si="1"/>
        <v>#VALUE!</v>
      </c>
      <c r="B276" s="7" t="str">
        <f>IFERROR(__xludf.DUMMYFUNCTION("INDEX(IFNA(REGEXEXTRACT(D276, ""([^ ]+)$"")))"),"")</f>
        <v/>
      </c>
      <c r="C276" s="7">
        <f>Pts_PA*G276+Pts_PC*H276+Pts_PY*I276+Pts_PTD*J276+Pts_PI*K276+Pts_P2*L276+Pts_RA*M276+Pts_RY*N276+Pts_RTD*O276+Pts_R2*P276+Pts_Res*Q276+Pts_ReY*R276+Pts_ReTD*S276+Pts_Re2*T276+Pts_FL*U276+Pts_FTD*V276</f>
        <v>0</v>
      </c>
      <c r="D276" s="7"/>
      <c r="E276" s="10"/>
      <c r="F276" s="9"/>
      <c r="G276" s="10"/>
      <c r="H276" s="7"/>
      <c r="I276" s="7"/>
      <c r="J276" s="7"/>
      <c r="K276" s="7"/>
      <c r="L276" s="11"/>
      <c r="M276" s="10"/>
      <c r="N276" s="7"/>
      <c r="O276" s="7"/>
      <c r="P276" s="11"/>
      <c r="Q276" s="10"/>
      <c r="R276" s="7"/>
      <c r="S276" s="7"/>
      <c r="T276" s="11"/>
      <c r="U276" s="10"/>
      <c r="V276" s="11"/>
    </row>
    <row r="277">
      <c r="A277" s="7" t="str">
        <f t="shared" si="1"/>
        <v>#VALUE!</v>
      </c>
      <c r="B277" s="7" t="str">
        <f>IFERROR(__xludf.DUMMYFUNCTION("INDEX(IFNA(REGEXEXTRACT(D277, ""([^ ]+)$"")))"),"")</f>
        <v/>
      </c>
      <c r="C277" s="7">
        <f>Pts_PA*G277+Pts_PC*H277+Pts_PY*I277+Pts_PTD*J277+Pts_PI*K277+Pts_P2*L277+Pts_RA*M277+Pts_RY*N277+Pts_RTD*O277+Pts_R2*P277+Pts_Res*Q277+Pts_ReY*R277+Pts_ReTD*S277+Pts_Re2*T277+Pts_FL*U277+Pts_FTD*V277</f>
        <v>0</v>
      </c>
      <c r="D277" s="7"/>
      <c r="E277" s="10"/>
      <c r="F277" s="9"/>
      <c r="G277" s="10"/>
      <c r="H277" s="7"/>
      <c r="I277" s="7"/>
      <c r="J277" s="7"/>
      <c r="K277" s="7"/>
      <c r="L277" s="11"/>
      <c r="M277" s="10"/>
      <c r="N277" s="7"/>
      <c r="O277" s="7"/>
      <c r="P277" s="11"/>
      <c r="Q277" s="10"/>
      <c r="R277" s="7"/>
      <c r="S277" s="7"/>
      <c r="T277" s="11"/>
      <c r="U277" s="10"/>
      <c r="V277" s="11"/>
    </row>
    <row r="278">
      <c r="A278" s="7"/>
      <c r="B278" s="7"/>
      <c r="C278" s="7"/>
      <c r="D278" s="7"/>
      <c r="E278" s="10"/>
      <c r="F278" s="9"/>
      <c r="G278" s="10"/>
      <c r="H278" s="7"/>
      <c r="I278" s="7"/>
      <c r="J278" s="7"/>
      <c r="K278" s="7"/>
      <c r="L278" s="11"/>
      <c r="M278" s="10"/>
      <c r="N278" s="7"/>
      <c r="O278" s="7"/>
      <c r="P278" s="11"/>
      <c r="Q278" s="10"/>
      <c r="R278" s="7"/>
      <c r="S278" s="7"/>
      <c r="T278" s="11"/>
      <c r="U278" s="10"/>
      <c r="V278" s="11"/>
    </row>
    <row r="279">
      <c r="A279" s="7"/>
      <c r="B279" s="7"/>
      <c r="C279" s="7"/>
      <c r="D279" s="7"/>
      <c r="E279" s="10"/>
      <c r="F279" s="9"/>
      <c r="G279" s="10"/>
      <c r="H279" s="7"/>
      <c r="I279" s="7"/>
      <c r="J279" s="7"/>
      <c r="K279" s="7"/>
      <c r="L279" s="11"/>
      <c r="M279" s="10"/>
      <c r="N279" s="7"/>
      <c r="O279" s="7"/>
      <c r="P279" s="11"/>
      <c r="Q279" s="10"/>
      <c r="R279" s="7"/>
      <c r="S279" s="7"/>
      <c r="T279" s="11"/>
      <c r="U279" s="10"/>
      <c r="V279" s="11"/>
    </row>
    <row r="280">
      <c r="A280" s="7"/>
      <c r="B280" s="7"/>
      <c r="C280" s="7"/>
      <c r="D280" s="7"/>
      <c r="E280" s="10"/>
      <c r="F280" s="9"/>
      <c r="G280" s="10"/>
      <c r="H280" s="7"/>
      <c r="I280" s="7"/>
      <c r="J280" s="7"/>
      <c r="K280" s="7"/>
      <c r="L280" s="11"/>
      <c r="M280" s="10"/>
      <c r="N280" s="7"/>
      <c r="O280" s="7"/>
      <c r="P280" s="11"/>
      <c r="Q280" s="10"/>
      <c r="R280" s="7"/>
      <c r="S280" s="7"/>
      <c r="T280" s="11"/>
      <c r="U280" s="10"/>
      <c r="V280" s="11"/>
    </row>
    <row r="281">
      <c r="A281" s="7"/>
      <c r="B281" s="7"/>
      <c r="C281" s="7"/>
      <c r="D281" s="7"/>
      <c r="E281" s="10"/>
      <c r="F281" s="9"/>
      <c r="G281" s="10"/>
      <c r="H281" s="7"/>
      <c r="I281" s="7"/>
      <c r="J281" s="7"/>
      <c r="K281" s="7"/>
      <c r="L281" s="11"/>
      <c r="M281" s="10"/>
      <c r="N281" s="7"/>
      <c r="O281" s="7"/>
      <c r="P281" s="11"/>
      <c r="Q281" s="10"/>
      <c r="R281" s="7"/>
      <c r="S281" s="7"/>
      <c r="T281" s="11"/>
      <c r="U281" s="10"/>
      <c r="V281" s="11"/>
    </row>
    <row r="282">
      <c r="A282" s="7"/>
      <c r="B282" s="7"/>
      <c r="C282" s="7"/>
      <c r="E282" s="14"/>
      <c r="F282" s="14"/>
      <c r="G282" s="14"/>
      <c r="H282" s="13"/>
      <c r="I282" s="13"/>
      <c r="J282" s="13"/>
      <c r="K282" s="13"/>
      <c r="L282" s="15"/>
      <c r="M282" s="14"/>
      <c r="N282" s="13"/>
      <c r="O282" s="13"/>
      <c r="P282" s="15"/>
      <c r="Q282" s="14"/>
      <c r="R282" s="13"/>
      <c r="S282" s="13"/>
      <c r="T282" s="15"/>
      <c r="U282" s="14"/>
      <c r="V282" s="15"/>
    </row>
    <row r="283">
      <c r="A283" s="7"/>
      <c r="B283" s="7"/>
      <c r="C283" s="7"/>
      <c r="E283" s="14"/>
      <c r="F283" s="14"/>
      <c r="G283" s="14"/>
      <c r="H283" s="13"/>
      <c r="I283" s="13"/>
      <c r="J283" s="13"/>
      <c r="K283" s="13"/>
      <c r="L283" s="15"/>
      <c r="M283" s="14"/>
      <c r="N283" s="13"/>
      <c r="O283" s="13"/>
      <c r="P283" s="15"/>
      <c r="Q283" s="14"/>
      <c r="R283" s="13"/>
      <c r="S283" s="13"/>
      <c r="T283" s="15"/>
      <c r="U283" s="14"/>
      <c r="V283" s="15"/>
    </row>
    <row r="284">
      <c r="A284" s="7"/>
      <c r="B284" s="7"/>
      <c r="C284" s="7"/>
      <c r="E284" s="14"/>
      <c r="F284" s="14"/>
      <c r="G284" s="14"/>
      <c r="H284" s="13"/>
      <c r="I284" s="13"/>
      <c r="J284" s="13"/>
      <c r="K284" s="13"/>
      <c r="L284" s="15"/>
      <c r="M284" s="14"/>
      <c r="N284" s="13"/>
      <c r="O284" s="13"/>
      <c r="P284" s="15"/>
      <c r="Q284" s="14"/>
      <c r="R284" s="13"/>
      <c r="S284" s="13"/>
      <c r="T284" s="15"/>
      <c r="U284" s="14"/>
      <c r="V284" s="15"/>
    </row>
    <row r="285">
      <c r="A285" s="7"/>
      <c r="B285" s="7"/>
      <c r="C285" s="7"/>
      <c r="E285" s="14"/>
      <c r="F285" s="14"/>
      <c r="G285" s="14"/>
      <c r="H285" s="13"/>
      <c r="I285" s="13"/>
      <c r="J285" s="13"/>
      <c r="K285" s="13"/>
      <c r="L285" s="15"/>
      <c r="M285" s="14"/>
      <c r="N285" s="13"/>
      <c r="O285" s="13"/>
      <c r="P285" s="15"/>
      <c r="Q285" s="14"/>
      <c r="R285" s="13"/>
      <c r="S285" s="13"/>
      <c r="T285" s="15"/>
      <c r="U285" s="14"/>
      <c r="V285" s="15"/>
    </row>
    <row r="286">
      <c r="A286" s="7"/>
      <c r="B286" s="7"/>
      <c r="C286" s="7"/>
      <c r="E286" s="14"/>
      <c r="F286" s="14"/>
      <c r="G286" s="14"/>
      <c r="H286" s="13"/>
      <c r="I286" s="13"/>
      <c r="J286" s="13"/>
      <c r="K286" s="13"/>
      <c r="L286" s="15"/>
      <c r="M286" s="14"/>
      <c r="N286" s="13"/>
      <c r="O286" s="13"/>
      <c r="P286" s="15"/>
      <c r="Q286" s="14"/>
      <c r="R286" s="13"/>
      <c r="S286" s="13"/>
      <c r="T286" s="15"/>
      <c r="U286" s="14"/>
      <c r="V286" s="15"/>
    </row>
    <row r="287">
      <c r="A287" s="7"/>
      <c r="B287" s="7"/>
      <c r="C287" s="7"/>
      <c r="E287" s="14"/>
      <c r="F287" s="14"/>
      <c r="G287" s="14"/>
      <c r="H287" s="13"/>
      <c r="I287" s="13"/>
      <c r="J287" s="13"/>
      <c r="K287" s="13"/>
      <c r="L287" s="15"/>
      <c r="M287" s="14"/>
      <c r="N287" s="13"/>
      <c r="O287" s="13"/>
      <c r="P287" s="15"/>
      <c r="Q287" s="14"/>
      <c r="R287" s="13"/>
      <c r="S287" s="13"/>
      <c r="T287" s="15"/>
      <c r="U287" s="14"/>
      <c r="V287" s="15"/>
    </row>
    <row r="288">
      <c r="A288" s="7"/>
      <c r="B288" s="7"/>
      <c r="C288" s="7"/>
      <c r="E288" s="14"/>
      <c r="F288" s="14"/>
      <c r="G288" s="14"/>
      <c r="H288" s="13"/>
      <c r="I288" s="13"/>
      <c r="J288" s="13"/>
      <c r="K288" s="13"/>
      <c r="L288" s="15"/>
      <c r="M288" s="14"/>
      <c r="N288" s="13"/>
      <c r="O288" s="13"/>
      <c r="P288" s="15"/>
      <c r="Q288" s="14"/>
      <c r="R288" s="13"/>
      <c r="S288" s="13"/>
      <c r="T288" s="15"/>
      <c r="U288" s="14"/>
      <c r="V288" s="15"/>
    </row>
    <row r="289">
      <c r="A289" s="7"/>
      <c r="B289" s="7"/>
      <c r="C289" s="7"/>
      <c r="E289" s="14"/>
      <c r="F289" s="14"/>
      <c r="G289" s="14"/>
      <c r="H289" s="13"/>
      <c r="I289" s="13"/>
      <c r="J289" s="13"/>
      <c r="K289" s="13"/>
      <c r="L289" s="15"/>
      <c r="M289" s="14"/>
      <c r="N289" s="13"/>
      <c r="O289" s="13"/>
      <c r="P289" s="15"/>
      <c r="Q289" s="14"/>
      <c r="R289" s="13"/>
      <c r="S289" s="13"/>
      <c r="T289" s="15"/>
      <c r="U289" s="14"/>
      <c r="V289" s="15"/>
    </row>
    <row r="290">
      <c r="A290" s="7"/>
      <c r="B290" s="7"/>
      <c r="C290" s="7"/>
      <c r="D290" s="13"/>
      <c r="E290" s="14"/>
      <c r="F290" s="14"/>
      <c r="G290" s="14"/>
      <c r="H290" s="13"/>
      <c r="I290" s="13"/>
      <c r="J290" s="13"/>
      <c r="K290" s="13"/>
      <c r="L290" s="15"/>
      <c r="M290" s="14"/>
      <c r="N290" s="13"/>
      <c r="O290" s="13"/>
      <c r="P290" s="15"/>
      <c r="Q290" s="14"/>
      <c r="R290" s="13"/>
      <c r="S290" s="13"/>
      <c r="T290" s="15"/>
      <c r="U290" s="14"/>
      <c r="V290" s="15"/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81"/>
  <mergeCells count="4">
    <mergeCell ref="G1:L1"/>
    <mergeCell ref="M1:P1"/>
    <mergeCell ref="Q1:T1"/>
    <mergeCell ref="U1:V1"/>
  </mergeCells>
  <hyperlinks>
    <hyperlink r:id="rId1" ref="D3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95" si="1">LEFT(D3,LEN(D3)-LEN(B3)-1)</f>
        <v>Jared Goff</v>
      </c>
      <c r="B3" s="7" t="str">
        <f>IFERROR(__xludf.DUMMYFUNCTION("INDEX(IFNA(REGEXEXTRACT(D3, ""([^ ]+)$"")))"),"DET")</f>
        <v>DET</v>
      </c>
      <c r="C3" s="7">
        <f>Pts_PA*G3+Pts_PC*H3+Pts_PY*I3+Pts_PTD*J3+Pts_PI*K3+Pts_P2*L3+Pts_RA*M3+Pts_RY*N3+Pts_RTD*O3+Pts_R2*P3+Pts_Res*Q3+Pts_ReY*R3+Pts_ReTD*S3+Pts_Re2*T3+Pts_FL*U3+Pts_FTD*V3</f>
        <v>41.06</v>
      </c>
      <c r="D3" s="17" t="s">
        <v>90</v>
      </c>
      <c r="E3" s="10" t="s">
        <v>342</v>
      </c>
      <c r="F3" s="9">
        <v>50.0</v>
      </c>
      <c r="G3" s="10">
        <v>59.0</v>
      </c>
      <c r="H3" s="7">
        <v>38.0</v>
      </c>
      <c r="I3" s="7">
        <v>494.0</v>
      </c>
      <c r="J3" s="7">
        <v>5.0</v>
      </c>
      <c r="K3" s="7">
        <v>0.0</v>
      </c>
      <c r="L3" s="11">
        <v>0.0</v>
      </c>
      <c r="M3" s="10">
        <v>2.0</v>
      </c>
      <c r="N3" s="7">
        <v>13.0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Lamar Jackson</v>
      </c>
      <c r="B4" s="7" t="str">
        <f>IFERROR(__xludf.DUMMYFUNCTION("INDEX(IFNA(REGEXEXTRACT(D4, ""([^ ]+)$"")))"),"BAL")</f>
        <v>BAL</v>
      </c>
      <c r="C4" s="7">
        <f>Pts_PA*G4+Pts_PC*H4+Pts_PY*I4+Pts_PTD*J4+Pts_PI*K4+Pts_P2*L4+Pts_RA*M4+Pts_RY*N4+Pts_RTD*O4+Pts_R2*P4+Pts_Res*Q4+Pts_ReY*R4+Pts_ReTD*S4+Pts_Re2*T4+Pts_FL*U4+Pts_FTD*V4</f>
        <v>36.1</v>
      </c>
      <c r="D4" s="7" t="s">
        <v>32</v>
      </c>
      <c r="E4" s="10" t="s">
        <v>53</v>
      </c>
      <c r="F4" s="9">
        <v>46.0</v>
      </c>
      <c r="G4" s="10">
        <v>25.0</v>
      </c>
      <c r="H4" s="7">
        <v>21.0</v>
      </c>
      <c r="I4" s="7">
        <v>290.0</v>
      </c>
      <c r="J4" s="7">
        <v>5.0</v>
      </c>
      <c r="K4" s="7">
        <v>0.0</v>
      </c>
      <c r="L4" s="11">
        <v>0.0</v>
      </c>
      <c r="M4" s="10">
        <v>6.0</v>
      </c>
      <c r="N4" s="7">
        <v>65.0</v>
      </c>
      <c r="O4" s="7">
        <v>0.0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1.0</v>
      </c>
      <c r="V4" s="11">
        <v>0.0</v>
      </c>
    </row>
    <row r="5">
      <c r="A5" s="7" t="str">
        <f t="shared" si="1"/>
        <v>Josh Allen</v>
      </c>
      <c r="B5" s="7" t="str">
        <f>IFERROR(__xludf.DUMMYFUNCTION("INDEX(IFNA(REGEXEXTRACT(D5, ""([^ ]+)$"")))"),"BUF")</f>
        <v>BUF</v>
      </c>
      <c r="C5" s="7">
        <f>Pts_PA*G5+Pts_PC*H5+Pts_PY*I5+Pts_PTD*J5+Pts_PI*K5+Pts_P2*L5+Pts_RA*M5+Pts_RY*N5+Pts_RTD*O5+Pts_R2*P5+Pts_Res*Q5+Pts_ReY*R5+Pts_ReTD*S5+Pts_Re2*T5+Pts_FL*U5+Pts_FTD*V5</f>
        <v>41.28</v>
      </c>
      <c r="D5" s="7" t="s">
        <v>20</v>
      </c>
      <c r="E5" s="10" t="s">
        <v>56</v>
      </c>
      <c r="F5" s="9">
        <v>44.0</v>
      </c>
      <c r="G5" s="10">
        <v>34.0</v>
      </c>
      <c r="H5" s="7">
        <v>23.0</v>
      </c>
      <c r="I5" s="7">
        <v>362.0</v>
      </c>
      <c r="J5" s="7">
        <v>2.0</v>
      </c>
      <c r="K5" s="7">
        <v>0.0</v>
      </c>
      <c r="L5" s="11">
        <v>0.0</v>
      </c>
      <c r="M5" s="10">
        <v>11.0</v>
      </c>
      <c r="N5" s="7">
        <v>68.0</v>
      </c>
      <c r="O5" s="7">
        <v>2.0</v>
      </c>
      <c r="P5" s="11">
        <v>0.0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Baker Mayfield</v>
      </c>
      <c r="B6" s="7" t="str">
        <f>IFERROR(__xludf.DUMMYFUNCTION("INDEX(IFNA(REGEXEXTRACT(D6, ""([^ ]+)$"")))"),"TB")</f>
        <v>TB</v>
      </c>
      <c r="C6" s="7">
        <f>Pts_PA*G6+Pts_PC*H6+Pts_PY*I6+Pts_PTD*J6+Pts_PI*K6+Pts_P2*L6+Pts_RA*M6+Pts_RY*N6+Pts_RTD*O6+Pts_R2*P6+Pts_Res*Q6+Pts_ReY*R6+Pts_ReTD*S6+Pts_Re2*T6+Pts_FL*U6+Pts_FTD*V6</f>
        <v>28.02</v>
      </c>
      <c r="D6" s="7" t="s">
        <v>18</v>
      </c>
      <c r="E6" s="10" t="s">
        <v>82</v>
      </c>
      <c r="F6" s="9">
        <v>35.0</v>
      </c>
      <c r="G6" s="10">
        <v>27.0</v>
      </c>
      <c r="H6" s="7">
        <v>22.0</v>
      </c>
      <c r="I6" s="7">
        <v>288.0</v>
      </c>
      <c r="J6" s="7">
        <v>4.0</v>
      </c>
      <c r="K6" s="7">
        <v>1.0</v>
      </c>
      <c r="L6" s="11">
        <v>0.0</v>
      </c>
      <c r="M6" s="10">
        <v>2.0</v>
      </c>
      <c r="N6" s="7">
        <v>25.0</v>
      </c>
      <c r="O6" s="7">
        <v>0.0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Aaron Rodgers</v>
      </c>
      <c r="B7" s="7" t="str">
        <f>IFERROR(__xludf.DUMMYFUNCTION("INDEX(IFNA(REGEXEXTRACT(D7, ""([^ ]+)$"")))"),"NYJ")</f>
        <v>NYJ</v>
      </c>
      <c r="C7" s="7">
        <f>Pts_PA*G7+Pts_PC*H7+Pts_PY*I7+Pts_PTD*J7+Pts_PI*K7+Pts_P2*L7+Pts_RA*M7+Pts_RY*N7+Pts_RTD*O7+Pts_R2*P7+Pts_Res*Q7+Pts_ReY*R7+Pts_ReTD*S7+Pts_Re2*T7+Pts_FL*U7+Pts_FTD*V7</f>
        <v>30.06</v>
      </c>
      <c r="D7" s="7" t="s">
        <v>117</v>
      </c>
      <c r="E7" s="10" t="s">
        <v>351</v>
      </c>
      <c r="F7" s="9">
        <v>35.0</v>
      </c>
      <c r="G7" s="10">
        <v>30.0</v>
      </c>
      <c r="H7" s="7">
        <v>16.0</v>
      </c>
      <c r="I7" s="7">
        <v>289.0</v>
      </c>
      <c r="J7" s="7">
        <v>3.0</v>
      </c>
      <c r="K7" s="7">
        <v>0.0</v>
      </c>
      <c r="L7" s="11">
        <v>1.0</v>
      </c>
      <c r="M7" s="10">
        <v>6.0</v>
      </c>
      <c r="N7" s="7">
        <v>45.0</v>
      </c>
      <c r="O7" s="7">
        <v>0.0</v>
      </c>
      <c r="P7" s="11">
        <v>0.0</v>
      </c>
      <c r="Q7" s="10">
        <v>0.0</v>
      </c>
      <c r="R7" s="7">
        <v>0.0</v>
      </c>
      <c r="S7" s="7">
        <v>0.0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Davante Adams</v>
      </c>
      <c r="B8" s="7" t="str">
        <f>IFERROR(__xludf.DUMMYFUNCTION("INDEX(IFNA(REGEXEXTRACT(D8, ""([^ ]+)$"")))"),"NYJ")</f>
        <v>NYJ</v>
      </c>
      <c r="C8" s="7">
        <f>Pts_PA*G8+Pts_PC*H8+Pts_PY*I8+Pts_PTD*J8+Pts_PI*K8+Pts_P2*L8+Pts_RA*M8+Pts_RY*N8+Pts_RTD*O8+Pts_R2*P8+Pts_Res*Q8+Pts_ReY*R8+Pts_ReTD*S8+Pts_Re2*T8+Pts_FL*U8+Pts_FTD*V8</f>
        <v>38.3</v>
      </c>
      <c r="D8" s="7" t="s">
        <v>160</v>
      </c>
      <c r="E8" s="10" t="s">
        <v>351</v>
      </c>
      <c r="F8" s="9">
        <v>33.0</v>
      </c>
      <c r="G8" s="10">
        <v>0.0</v>
      </c>
      <c r="H8" s="7">
        <v>0.0</v>
      </c>
      <c r="I8" s="7">
        <v>0.0</v>
      </c>
      <c r="J8" s="7">
        <v>0.0</v>
      </c>
      <c r="K8" s="7">
        <v>0.0</v>
      </c>
      <c r="L8" s="11">
        <v>0.0</v>
      </c>
      <c r="M8" s="10">
        <v>0.0</v>
      </c>
      <c r="N8" s="7">
        <v>0.0</v>
      </c>
      <c r="O8" s="7">
        <v>0.0</v>
      </c>
      <c r="P8" s="11">
        <v>0.0</v>
      </c>
      <c r="Q8" s="10">
        <v>9.0</v>
      </c>
      <c r="R8" s="7">
        <v>198.0</v>
      </c>
      <c r="S8" s="7">
        <v>2.0</v>
      </c>
      <c r="T8" s="11">
        <v>1.0</v>
      </c>
      <c r="U8" s="10">
        <v>0.0</v>
      </c>
      <c r="V8" s="11">
        <v>0.0</v>
      </c>
    </row>
    <row r="9">
      <c r="A9" s="7" t="str">
        <f t="shared" si="1"/>
        <v>Jalen Hurts</v>
      </c>
      <c r="B9" s="7" t="str">
        <f>IFERROR(__xludf.DUMMYFUNCTION("INDEX(IFNA(REGEXEXTRACT(D9, ""([^ ]+)$"")))"),"PHI")</f>
        <v>PHI</v>
      </c>
      <c r="C9" s="7">
        <f>Pts_PA*G9+Pts_PC*H9+Pts_PY*I9+Pts_PTD*J9+Pts_PI*K9+Pts_P2*L9+Pts_RA*M9+Pts_RY*N9+Pts_RTD*O9+Pts_R2*P9+Pts_Res*Q9+Pts_ReY*R9+Pts_ReTD*S9+Pts_Re2*T9+Pts_FL*U9+Pts_FTD*V9</f>
        <v>28.1</v>
      </c>
      <c r="D9" s="7" t="s">
        <v>37</v>
      </c>
      <c r="E9" s="10" t="s">
        <v>116</v>
      </c>
      <c r="F9" s="9">
        <v>32.0</v>
      </c>
      <c r="G9" s="10">
        <v>32.0</v>
      </c>
      <c r="H9" s="7">
        <v>25.0</v>
      </c>
      <c r="I9" s="7">
        <v>290.0</v>
      </c>
      <c r="J9" s="7">
        <v>2.0</v>
      </c>
      <c r="K9" s="7">
        <v>0.0</v>
      </c>
      <c r="L9" s="11">
        <v>0.0</v>
      </c>
      <c r="M9" s="10">
        <v>15.0</v>
      </c>
      <c r="N9" s="7">
        <v>45.0</v>
      </c>
      <c r="O9" s="7">
        <v>1.0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1.0</v>
      </c>
      <c r="V9" s="11">
        <v>0.0</v>
      </c>
    </row>
    <row r="10">
      <c r="A10" s="7" t="str">
        <f t="shared" si="1"/>
        <v>Jayden Daniels</v>
      </c>
      <c r="B10" s="7" t="str">
        <f>IFERROR(__xludf.DUMMYFUNCTION("INDEX(IFNA(REGEXEXTRACT(D10, ""([^ ]+)$"")))"),"WAS")</f>
        <v>WAS</v>
      </c>
      <c r="C10" s="7">
        <f>Pts_PA*G10+Pts_PC*H10+Pts_PY*I10+Pts_PTD*J10+Pts_PI*K10+Pts_P2*L10+Pts_RA*M10+Pts_RY*N10+Pts_RTD*O10+Pts_R2*P10+Pts_Res*Q10+Pts_ReY*R10+Pts_ReTD*S10+Pts_Re2*T10+Pts_FL*U10+Pts_FTD*V10</f>
        <v>23.64</v>
      </c>
      <c r="D10" s="7" t="s">
        <v>30</v>
      </c>
      <c r="E10" s="10" t="s">
        <v>129</v>
      </c>
      <c r="F10" s="9">
        <v>27.0</v>
      </c>
      <c r="G10" s="10">
        <v>31.0</v>
      </c>
      <c r="H10" s="7">
        <v>25.0</v>
      </c>
      <c r="I10" s="7">
        <v>226.0</v>
      </c>
      <c r="J10" s="7">
        <v>2.0</v>
      </c>
      <c r="K10" s="7">
        <v>0.0</v>
      </c>
      <c r="L10" s="11">
        <v>0.0</v>
      </c>
      <c r="M10" s="10">
        <v>11.0</v>
      </c>
      <c r="N10" s="7">
        <v>66.0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Mike Evans</v>
      </c>
      <c r="B11" s="7" t="str">
        <f>IFERROR(__xludf.DUMMYFUNCTION("INDEX(IFNA(REGEXEXTRACT(D11, ""([^ ]+)$"")))"),"TB")</f>
        <v>TB</v>
      </c>
      <c r="C11" s="7">
        <f>Pts_PA*G11+Pts_PC*H11+Pts_PY*I11+Pts_PTD*J11+Pts_PI*K11+Pts_P2*L11+Pts_RA*M11+Pts_RY*N11+Pts_RTD*O11+Pts_R2*P11+Pts_Res*Q11+Pts_ReY*R11+Pts_ReTD*S11+Pts_Re2*T11+Pts_FL*U11+Pts_FTD*V11</f>
        <v>32.4</v>
      </c>
      <c r="D11" s="7" t="s">
        <v>54</v>
      </c>
      <c r="E11" s="10" t="s">
        <v>82</v>
      </c>
      <c r="F11" s="9">
        <v>27.0</v>
      </c>
      <c r="G11" s="10">
        <v>0.0</v>
      </c>
      <c r="H11" s="7">
        <v>0.0</v>
      </c>
      <c r="I11" s="7">
        <v>0.0</v>
      </c>
      <c r="J11" s="7">
        <v>0.0</v>
      </c>
      <c r="K11" s="7">
        <v>0.0</v>
      </c>
      <c r="L11" s="11">
        <v>0.0</v>
      </c>
      <c r="M11" s="10">
        <v>0.0</v>
      </c>
      <c r="N11" s="7">
        <v>0.0</v>
      </c>
      <c r="O11" s="7">
        <v>0.0</v>
      </c>
      <c r="P11" s="11">
        <v>0.0</v>
      </c>
      <c r="Q11" s="10">
        <v>9.0</v>
      </c>
      <c r="R11" s="7">
        <v>159.0</v>
      </c>
      <c r="S11" s="7">
        <v>2.0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James Conner</v>
      </c>
      <c r="B12" s="7" t="str">
        <f>IFERROR(__xludf.DUMMYFUNCTION("INDEX(IFNA(REGEXEXTRACT(D12, ""([^ ]+)$"")))"),"ARI")</f>
        <v>ARI</v>
      </c>
      <c r="C12" s="7">
        <f>Pts_PA*G12+Pts_PC*H12+Pts_PY*I12+Pts_PTD*J12+Pts_PI*K12+Pts_P2*L12+Pts_RA*M12+Pts_RY*N12+Pts_RTD*O12+Pts_R2*P12+Pts_Res*Q12+Pts_ReY*R12+Pts_ReTD*S12+Pts_Re2*T12+Pts_FL*U12+Pts_FTD*V12</f>
        <v>28.3</v>
      </c>
      <c r="D12" s="7" t="s">
        <v>64</v>
      </c>
      <c r="E12" s="10" t="s">
        <v>101</v>
      </c>
      <c r="F12" s="9">
        <v>25.0</v>
      </c>
      <c r="G12" s="10">
        <v>0.0</v>
      </c>
      <c r="H12" s="7">
        <v>0.0</v>
      </c>
      <c r="I12" s="7">
        <v>0.0</v>
      </c>
      <c r="J12" s="7">
        <v>0.0</v>
      </c>
      <c r="K12" s="7">
        <v>0.0</v>
      </c>
      <c r="L12" s="11">
        <v>0.0</v>
      </c>
      <c r="M12" s="10">
        <v>16.0</v>
      </c>
      <c r="N12" s="7">
        <v>110.0</v>
      </c>
      <c r="O12" s="7">
        <v>2.0</v>
      </c>
      <c r="P12" s="11">
        <v>0.0</v>
      </c>
      <c r="Q12" s="10">
        <v>5.0</v>
      </c>
      <c r="R12" s="7">
        <v>28.0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Cooper Rush</v>
      </c>
      <c r="B13" s="7" t="str">
        <f>IFERROR(__xludf.DUMMYFUNCTION("INDEX(IFNA(REGEXEXTRACT(D13, ""([^ ]+)$"")))"),"DAL")</f>
        <v>DAL</v>
      </c>
      <c r="C13" s="7">
        <f>Pts_PA*G13+Pts_PC*H13+Pts_PY*I13+Pts_PTD*J13+Pts_PI*K13+Pts_P2*L13+Pts_RA*M13+Pts_RY*N13+Pts_RTD*O13+Pts_R2*P13+Pts_Res*Q13+Pts_ReY*R13+Pts_ReTD*S13+Pts_Re2*T13+Pts_FL*U13+Pts_FTD*V13</f>
        <v>19.06</v>
      </c>
      <c r="D13" s="7" t="s">
        <v>320</v>
      </c>
      <c r="E13" s="10" t="s">
        <v>344</v>
      </c>
      <c r="F13" s="9">
        <v>25.0</v>
      </c>
      <c r="G13" s="10">
        <v>29.0</v>
      </c>
      <c r="H13" s="7">
        <v>18.0</v>
      </c>
      <c r="I13" s="7">
        <v>214.0</v>
      </c>
      <c r="J13" s="7">
        <v>3.0</v>
      </c>
      <c r="K13" s="7">
        <v>0.0</v>
      </c>
      <c r="L13" s="11">
        <v>0.0</v>
      </c>
      <c r="M13" s="10">
        <v>4.0</v>
      </c>
      <c r="N13" s="7">
        <v>5.0</v>
      </c>
      <c r="O13" s="7">
        <v>0.0</v>
      </c>
      <c r="P13" s="11">
        <v>0.0</v>
      </c>
      <c r="Q13" s="10">
        <v>0.0</v>
      </c>
      <c r="R13" s="7">
        <v>0.0</v>
      </c>
      <c r="S13" s="7">
        <v>0.0</v>
      </c>
      <c r="T13" s="11">
        <v>0.0</v>
      </c>
      <c r="U13" s="10">
        <v>1.0</v>
      </c>
      <c r="V13" s="11">
        <v>0.0</v>
      </c>
    </row>
    <row r="14">
      <c r="A14" s="7" t="str">
        <f t="shared" si="1"/>
        <v>James Cook</v>
      </c>
      <c r="B14" s="7" t="str">
        <f>IFERROR(__xludf.DUMMYFUNCTION("INDEX(IFNA(REGEXEXTRACT(D14, ""([^ ]+)$"")))"),"BUF")</f>
        <v>BUF</v>
      </c>
      <c r="C14" s="7">
        <f>Pts_PA*G14+Pts_PC*H14+Pts_PY*I14+Pts_PTD*J14+Pts_PI*K14+Pts_P2*L14+Pts_RA*M14+Pts_RY*N14+Pts_RTD*O14+Pts_R2*P14+Pts_Res*Q14+Pts_ReY*R14+Pts_ReTD*S14+Pts_Re2*T14+Pts_FL*U14+Pts_FTD*V14</f>
        <v>25.8</v>
      </c>
      <c r="D14" s="7" t="s">
        <v>104</v>
      </c>
      <c r="E14" s="10" t="s">
        <v>56</v>
      </c>
      <c r="F14" s="9">
        <v>24.0</v>
      </c>
      <c r="G14" s="10">
        <v>0.0</v>
      </c>
      <c r="H14" s="7">
        <v>0.0</v>
      </c>
      <c r="I14" s="7">
        <v>0.0</v>
      </c>
      <c r="J14" s="7">
        <v>0.0</v>
      </c>
      <c r="K14" s="7">
        <v>0.0</v>
      </c>
      <c r="L14" s="11">
        <v>0.0</v>
      </c>
      <c r="M14" s="10">
        <v>14.0</v>
      </c>
      <c r="N14" s="7">
        <v>105.0</v>
      </c>
      <c r="O14" s="7">
        <v>2.0</v>
      </c>
      <c r="P14" s="11">
        <v>0.0</v>
      </c>
      <c r="Q14" s="10">
        <v>1.0</v>
      </c>
      <c r="R14" s="7">
        <v>28.0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Amon-Ra St. Brown</v>
      </c>
      <c r="B15" s="7" t="str">
        <f>IFERROR(__xludf.DUMMYFUNCTION("INDEX(IFNA(REGEXEXTRACT(D15, ""([^ ]+)$"")))"),"DET")</f>
        <v>DET</v>
      </c>
      <c r="C15" s="7">
        <f>Pts_PA*G15+Pts_PC*H15+Pts_PY*I15+Pts_PTD*J15+Pts_PI*K15+Pts_P2*L15+Pts_RA*M15+Pts_RY*N15+Pts_RTD*O15+Pts_R2*P15+Pts_Res*Q15+Pts_ReY*R15+Pts_ReTD*S15+Pts_Re2*T15+Pts_FL*U15+Pts_FTD*V15</f>
        <v>30.3</v>
      </c>
      <c r="D15" s="7" t="s">
        <v>273</v>
      </c>
      <c r="E15" s="10" t="s">
        <v>342</v>
      </c>
      <c r="F15" s="9">
        <v>24.0</v>
      </c>
      <c r="G15" s="10">
        <v>0.0</v>
      </c>
      <c r="H15" s="7">
        <v>0.0</v>
      </c>
      <c r="I15" s="7">
        <v>0.0</v>
      </c>
      <c r="J15" s="7">
        <v>0.0</v>
      </c>
      <c r="K15" s="7">
        <v>0.0</v>
      </c>
      <c r="L15" s="11">
        <v>0.0</v>
      </c>
      <c r="M15" s="10">
        <v>0.0</v>
      </c>
      <c r="N15" s="7">
        <v>0.0</v>
      </c>
      <c r="O15" s="7">
        <v>0.0</v>
      </c>
      <c r="P15" s="11">
        <v>0.0</v>
      </c>
      <c r="Q15" s="10">
        <v>14.0</v>
      </c>
      <c r="R15" s="7">
        <v>193.0</v>
      </c>
      <c r="S15" s="7">
        <v>1.0</v>
      </c>
      <c r="T15" s="11">
        <v>0.0</v>
      </c>
      <c r="U15" s="10">
        <v>1.0</v>
      </c>
      <c r="V15" s="11">
        <v>0.0</v>
      </c>
    </row>
    <row r="16">
      <c r="A16" s="7" t="str">
        <f t="shared" si="1"/>
        <v>Joe Burrow</v>
      </c>
      <c r="B16" s="7" t="str">
        <f>IFERROR(__xludf.DUMMYFUNCTION("INDEX(IFNA(REGEXEXTRACT(D16, ""([^ ]+)$"")))"),"CIN")</f>
        <v>CIN</v>
      </c>
      <c r="C16" s="7">
        <f>Pts_PA*G16+Pts_PC*H16+Pts_PY*I16+Pts_PTD*J16+Pts_PI*K16+Pts_P2*L16+Pts_RA*M16+Pts_RY*N16+Pts_RTD*O16+Pts_R2*P16+Pts_Res*Q16+Pts_ReY*R16+Pts_ReTD*S16+Pts_Re2*T16+Pts_FL*U16+Pts_FTD*V16</f>
        <v>16.84</v>
      </c>
      <c r="D16" s="7" t="s">
        <v>141</v>
      </c>
      <c r="E16" s="10" t="s">
        <v>345</v>
      </c>
      <c r="F16" s="9">
        <v>23.0</v>
      </c>
      <c r="G16" s="10">
        <v>37.0</v>
      </c>
      <c r="H16" s="7">
        <v>26.0</v>
      </c>
      <c r="I16" s="7">
        <v>271.0</v>
      </c>
      <c r="J16" s="7">
        <v>3.0</v>
      </c>
      <c r="K16" s="7">
        <v>2.0</v>
      </c>
      <c r="L16" s="11">
        <v>0.0</v>
      </c>
      <c r="M16" s="10">
        <v>0.0</v>
      </c>
      <c r="N16" s="7">
        <v>0.0</v>
      </c>
      <c r="O16" s="7">
        <v>0.0</v>
      </c>
      <c r="P16" s="11">
        <v>0.0</v>
      </c>
      <c r="Q16" s="10">
        <v>0.0</v>
      </c>
      <c r="R16" s="7">
        <v>0.0</v>
      </c>
      <c r="S16" s="7">
        <v>0.0</v>
      </c>
      <c r="T16" s="11">
        <v>0.0</v>
      </c>
      <c r="U16" s="10">
        <v>1.0</v>
      </c>
      <c r="V16" s="11">
        <v>0.0</v>
      </c>
    </row>
    <row r="17">
      <c r="A17" s="7" t="str">
        <f t="shared" si="1"/>
        <v>Jahmyr Gibbs</v>
      </c>
      <c r="B17" s="7" t="str">
        <f>IFERROR(__xludf.DUMMYFUNCTION("INDEX(IFNA(REGEXEXTRACT(D17, ""([^ ]+)$"")))"),"DET")</f>
        <v>DET</v>
      </c>
      <c r="C17" s="7">
        <f>Pts_PA*G17+Pts_PC*H17+Pts_PY*I17+Pts_PTD*J17+Pts_PI*K17+Pts_P2*L17+Pts_RA*M17+Pts_RY*N17+Pts_RTD*O17+Pts_R2*P17+Pts_Res*Q17+Pts_ReY*R17+Pts_ReTD*S17+Pts_Re2*T17+Pts_FL*U17+Pts_FTD*V17</f>
        <v>25.9</v>
      </c>
      <c r="D17" s="7" t="s">
        <v>79</v>
      </c>
      <c r="E17" s="10" t="s">
        <v>342</v>
      </c>
      <c r="F17" s="9">
        <v>23.0</v>
      </c>
      <c r="G17" s="10">
        <v>0.0</v>
      </c>
      <c r="H17" s="7">
        <v>0.0</v>
      </c>
      <c r="I17" s="7">
        <v>0.0</v>
      </c>
      <c r="J17" s="7">
        <v>0.0</v>
      </c>
      <c r="K17" s="7">
        <v>0.0</v>
      </c>
      <c r="L17" s="11">
        <v>0.0</v>
      </c>
      <c r="M17" s="10">
        <v>8.0</v>
      </c>
      <c r="N17" s="7">
        <v>31.0</v>
      </c>
      <c r="O17" s="7">
        <v>1.0</v>
      </c>
      <c r="P17" s="11">
        <v>0.0</v>
      </c>
      <c r="Q17" s="10">
        <v>5.0</v>
      </c>
      <c r="R17" s="7">
        <v>83.0</v>
      </c>
      <c r="S17" s="7">
        <v>1.0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Chase Brown</v>
      </c>
      <c r="B18" s="7" t="str">
        <f>IFERROR(__xludf.DUMMYFUNCTION("INDEX(IFNA(REGEXEXTRACT(D18, ""([^ ]+)$"")))"),"CIN")</f>
        <v>CIN</v>
      </c>
      <c r="C18" s="7">
        <f>Pts_PA*G18+Pts_PC*H18+Pts_PY*I18+Pts_PTD*J18+Pts_PI*K18+Pts_P2*L18+Pts_RA*M18+Pts_RY*N18+Pts_RTD*O18+Pts_R2*P18+Pts_Res*Q18+Pts_ReY*R18+Pts_ReTD*S18+Pts_Re2*T18+Pts_FL*U18+Pts_FTD*V18</f>
        <v>24.8</v>
      </c>
      <c r="D18" s="7" t="s">
        <v>210</v>
      </c>
      <c r="E18" s="10" t="s">
        <v>345</v>
      </c>
      <c r="F18" s="9">
        <v>22.0</v>
      </c>
      <c r="G18" s="10">
        <v>0.0</v>
      </c>
      <c r="H18" s="7">
        <v>0.0</v>
      </c>
      <c r="I18" s="7">
        <v>0.0</v>
      </c>
      <c r="J18" s="7">
        <v>0.0</v>
      </c>
      <c r="K18" s="7">
        <v>0.0</v>
      </c>
      <c r="L18" s="11">
        <v>0.0</v>
      </c>
      <c r="M18" s="10">
        <v>25.0</v>
      </c>
      <c r="N18" s="7">
        <v>97.0</v>
      </c>
      <c r="O18" s="7">
        <v>1.0</v>
      </c>
      <c r="P18" s="11">
        <v>0.0</v>
      </c>
      <c r="Q18" s="10">
        <v>3.0</v>
      </c>
      <c r="R18" s="7">
        <v>16.0</v>
      </c>
      <c r="S18" s="7">
        <v>1.0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Brian Thomas</v>
      </c>
      <c r="B19" s="7" t="str">
        <f>IFERROR(__xludf.DUMMYFUNCTION("INDEX(IFNA(REGEXEXTRACT(D19, ""([^ ]+)$"")))"),"JAX")</f>
        <v>JAX</v>
      </c>
      <c r="C19" s="7">
        <f>Pts_PA*G19+Pts_PC*H19+Pts_PY*I19+Pts_PTD*J19+Pts_PI*K19+Pts_P2*L19+Pts_RA*M19+Pts_RY*N19+Pts_RTD*O19+Pts_R2*P19+Pts_Res*Q19+Pts_ReY*R19+Pts_ReTD*S19+Pts_Re2*T19+Pts_FL*U19+Pts_FTD*V19</f>
        <v>27.5</v>
      </c>
      <c r="D19" s="7" t="s">
        <v>120</v>
      </c>
      <c r="E19" s="10" t="s">
        <v>42</v>
      </c>
      <c r="F19" s="9">
        <v>22.0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0.0</v>
      </c>
      <c r="N19" s="7">
        <v>0.0</v>
      </c>
      <c r="O19" s="7">
        <v>0.0</v>
      </c>
      <c r="P19" s="11">
        <v>0.0</v>
      </c>
      <c r="Q19" s="10">
        <v>10.0</v>
      </c>
      <c r="R19" s="7">
        <v>105.0</v>
      </c>
      <c r="S19" s="7">
        <v>2.0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Mac Jones</v>
      </c>
      <c r="B20" s="7" t="str">
        <f>IFERROR(__xludf.DUMMYFUNCTION("INDEX(IFNA(REGEXEXTRACT(D20, ""([^ ]+)$"")))"),"JAX")</f>
        <v>JAX</v>
      </c>
      <c r="C20" s="7">
        <f>Pts_PA*G20+Pts_PC*H20+Pts_PY*I20+Pts_PTD*J20+Pts_PI*K20+Pts_P2*L20+Pts_RA*M20+Pts_RY*N20+Pts_RTD*O20+Pts_R2*P20+Pts_Res*Q20+Pts_ReY*R20+Pts_ReTD*S20+Pts_Re2*T20+Pts_FL*U20+Pts_FTD*V20</f>
        <v>18.66</v>
      </c>
      <c r="D20" s="7" t="s">
        <v>463</v>
      </c>
      <c r="E20" s="10" t="s">
        <v>42</v>
      </c>
      <c r="F20" s="9">
        <v>21.0</v>
      </c>
      <c r="G20" s="10">
        <v>46.0</v>
      </c>
      <c r="H20" s="7">
        <v>31.0</v>
      </c>
      <c r="I20" s="7">
        <v>294.0</v>
      </c>
      <c r="J20" s="7">
        <v>2.0</v>
      </c>
      <c r="K20" s="7">
        <v>2.0</v>
      </c>
      <c r="L20" s="11">
        <v>0.0</v>
      </c>
      <c r="M20" s="10">
        <v>4.0</v>
      </c>
      <c r="N20" s="7">
        <v>29.0</v>
      </c>
      <c r="O20" s="7">
        <v>0.0</v>
      </c>
      <c r="P20" s="11">
        <v>0.0</v>
      </c>
      <c r="Q20" s="10">
        <v>0.0</v>
      </c>
      <c r="R20" s="7">
        <v>0.0</v>
      </c>
      <c r="S20" s="7">
        <v>0.0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Jordan Love</v>
      </c>
      <c r="B21" s="7" t="str">
        <f>IFERROR(__xludf.DUMMYFUNCTION("INDEX(IFNA(REGEXEXTRACT(D21, ""([^ ]+)$"")))"),"GB")</f>
        <v>GB</v>
      </c>
      <c r="C21" s="7">
        <f>Pts_PA*G21+Pts_PC*H21+Pts_PY*I21+Pts_PTD*J21+Pts_PI*K21+Pts_P2*L21+Pts_RA*M21+Pts_RY*N21+Pts_RTD*O21+Pts_R2*P21+Pts_Res*Q21+Pts_ReY*R21+Pts_ReTD*S21+Pts_Re2*T21+Pts_FL*U21+Pts_FTD*V21</f>
        <v>17.56</v>
      </c>
      <c r="D21" s="7" t="s">
        <v>40</v>
      </c>
      <c r="E21" s="10" t="s">
        <v>112</v>
      </c>
      <c r="F21" s="9">
        <v>21.0</v>
      </c>
      <c r="G21" s="10">
        <v>27.0</v>
      </c>
      <c r="H21" s="7">
        <v>20.0</v>
      </c>
      <c r="I21" s="7">
        <v>229.0</v>
      </c>
      <c r="J21" s="7">
        <v>2.0</v>
      </c>
      <c r="K21" s="7">
        <v>0.0</v>
      </c>
      <c r="L21" s="11">
        <v>0.0</v>
      </c>
      <c r="M21" s="10">
        <v>1.0</v>
      </c>
      <c r="N21" s="7">
        <v>4.0</v>
      </c>
      <c r="O21" s="7">
        <v>0.0</v>
      </c>
      <c r="P21" s="11">
        <v>0.0</v>
      </c>
      <c r="Q21" s="10">
        <v>0.0</v>
      </c>
      <c r="R21" s="7">
        <v>0.0</v>
      </c>
      <c r="S21" s="7">
        <v>0.0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Rashod Bateman</v>
      </c>
      <c r="B22" s="7" t="str">
        <f>IFERROR(__xludf.DUMMYFUNCTION("INDEX(IFNA(REGEXEXTRACT(D22, ""([^ ]+)$"")))"),"BAL")</f>
        <v>BAL</v>
      </c>
      <c r="C22" s="7">
        <f>Pts_PA*G22+Pts_PC*H22+Pts_PY*I22+Pts_PTD*J22+Pts_PI*K22+Pts_P2*L22+Pts_RA*M22+Pts_RY*N22+Pts_RTD*O22+Pts_R2*P22+Pts_Res*Q22+Pts_ReY*R22+Pts_ReTD*S22+Pts_Re2*T22+Pts_FL*U22+Pts_FTD*V22</f>
        <v>21.5</v>
      </c>
      <c r="D22" s="7" t="s">
        <v>161</v>
      </c>
      <c r="E22" s="10" t="s">
        <v>53</v>
      </c>
      <c r="F22" s="9">
        <v>20.0</v>
      </c>
      <c r="G22" s="10">
        <v>0.0</v>
      </c>
      <c r="H22" s="7">
        <v>0.0</v>
      </c>
      <c r="I22" s="7">
        <v>0.0</v>
      </c>
      <c r="J22" s="7">
        <v>0.0</v>
      </c>
      <c r="K22" s="7">
        <v>0.0</v>
      </c>
      <c r="L22" s="11">
        <v>0.0</v>
      </c>
      <c r="M22" s="10">
        <v>0.0</v>
      </c>
      <c r="N22" s="7">
        <v>0.0</v>
      </c>
      <c r="O22" s="7">
        <v>0.0</v>
      </c>
      <c r="P22" s="11">
        <v>0.0</v>
      </c>
      <c r="Q22" s="10">
        <v>3.0</v>
      </c>
      <c r="R22" s="7">
        <v>80.0</v>
      </c>
      <c r="S22" s="7">
        <v>2.0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Tyjae Spears</v>
      </c>
      <c r="B23" s="7" t="str">
        <f>IFERROR(__xludf.DUMMYFUNCTION("INDEX(IFNA(REGEXEXTRACT(D23, ""([^ ]+)$"")))"),"TEN")</f>
        <v>TEN</v>
      </c>
      <c r="C23" s="7">
        <f>Pts_PA*G23+Pts_PC*H23+Pts_PY*I23+Pts_PTD*J23+Pts_PI*K23+Pts_P2*L23+Pts_RA*M23+Pts_RY*N23+Pts_RTD*O23+Pts_R2*P23+Pts_Res*Q23+Pts_ReY*R23+Pts_ReTD*S23+Pts_Re2*T23+Pts_FL*U23+Pts_FTD*V23</f>
        <v>24.2</v>
      </c>
      <c r="D23" s="7" t="s">
        <v>201</v>
      </c>
      <c r="E23" s="10" t="s">
        <v>348</v>
      </c>
      <c r="F23" s="9">
        <v>20.0</v>
      </c>
      <c r="G23" s="10">
        <v>0.0</v>
      </c>
      <c r="H23" s="7">
        <v>0.0</v>
      </c>
      <c r="I23" s="7">
        <v>0.0</v>
      </c>
      <c r="J23" s="7">
        <v>0.0</v>
      </c>
      <c r="K23" s="7">
        <v>0.0</v>
      </c>
      <c r="L23" s="11">
        <v>0.0</v>
      </c>
      <c r="M23" s="10">
        <v>4.0</v>
      </c>
      <c r="N23" s="7">
        <v>5.0</v>
      </c>
      <c r="O23" s="7">
        <v>1.0</v>
      </c>
      <c r="P23" s="11">
        <v>0.0</v>
      </c>
      <c r="Q23" s="10">
        <v>6.0</v>
      </c>
      <c r="R23" s="7">
        <v>87.0</v>
      </c>
      <c r="S23" s="7">
        <v>1.0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Patrick Mahomes</v>
      </c>
      <c r="B24" s="7" t="str">
        <f>IFERROR(__xludf.DUMMYFUNCTION("INDEX(IFNA(REGEXEXTRACT(D24, ""([^ ]+)$"")))"),"KC")</f>
        <v>KC</v>
      </c>
      <c r="C24" s="7">
        <f>Pts_PA*G24+Pts_PC*H24+Pts_PY*I24+Pts_PTD*J24+Pts_PI*K24+Pts_P2*L24+Pts_RA*M24+Pts_RY*N24+Pts_RTD*O24+Pts_R2*P24+Pts_Res*Q24+Pts_ReY*R24+Pts_ReTD*S24+Pts_Re2*T24+Pts_FL*U24+Pts_FTD*V24</f>
        <v>15.76</v>
      </c>
      <c r="D24" s="7" t="s">
        <v>73</v>
      </c>
      <c r="E24" s="10" t="s">
        <v>85</v>
      </c>
      <c r="F24" s="9">
        <v>19.0</v>
      </c>
      <c r="G24" s="10">
        <v>38.0</v>
      </c>
      <c r="H24" s="7">
        <v>19.0</v>
      </c>
      <c r="I24" s="7">
        <v>159.0</v>
      </c>
      <c r="J24" s="7">
        <v>2.0</v>
      </c>
      <c r="K24" s="7">
        <v>0.0</v>
      </c>
      <c r="L24" s="11">
        <v>0.0</v>
      </c>
      <c r="M24" s="10">
        <v>2.0</v>
      </c>
      <c r="N24" s="7">
        <v>14.0</v>
      </c>
      <c r="O24" s="7">
        <v>0.0</v>
      </c>
      <c r="P24" s="11">
        <v>0.0</v>
      </c>
      <c r="Q24" s="10">
        <v>0.0</v>
      </c>
      <c r="R24" s="7">
        <v>0.0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Drake Maye</v>
      </c>
      <c r="B25" s="7" t="str">
        <f>IFERROR(__xludf.DUMMYFUNCTION("INDEX(IFNA(REGEXEXTRACT(D25, ""([^ ]+)$"")))"),"NE")</f>
        <v>NE</v>
      </c>
      <c r="C25" s="7">
        <f>Pts_PA*G25+Pts_PC*H25+Pts_PY*I25+Pts_PTD*J25+Pts_PI*K25+Pts_P2*L25+Pts_RA*M25+Pts_RY*N25+Pts_RTD*O25+Pts_R2*P25+Pts_Res*Q25+Pts_ReY*R25+Pts_ReTD*S25+Pts_Re2*T25+Pts_FL*U25+Pts_FTD*V25</f>
        <v>17.48</v>
      </c>
      <c r="D25" s="7" t="s">
        <v>442</v>
      </c>
      <c r="E25" s="10" t="s">
        <v>359</v>
      </c>
      <c r="F25" s="9">
        <v>19.0</v>
      </c>
      <c r="G25" s="10">
        <v>23.0</v>
      </c>
      <c r="H25" s="7">
        <v>19.0</v>
      </c>
      <c r="I25" s="7">
        <v>202.0</v>
      </c>
      <c r="J25" s="7">
        <v>1.0</v>
      </c>
      <c r="K25" s="7">
        <v>1.0</v>
      </c>
      <c r="L25" s="11">
        <v>0.0</v>
      </c>
      <c r="M25" s="10">
        <v>4.0</v>
      </c>
      <c r="N25" s="7">
        <v>14.0</v>
      </c>
      <c r="O25" s="7">
        <v>1.0</v>
      </c>
      <c r="P25" s="11">
        <v>0.0</v>
      </c>
      <c r="Q25" s="10">
        <v>0.0</v>
      </c>
      <c r="R25" s="7">
        <v>0.0</v>
      </c>
      <c r="S25" s="7">
        <v>0.0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Terry McLaurin</v>
      </c>
      <c r="B26" s="7" t="str">
        <f>IFERROR(__xludf.DUMMYFUNCTION("INDEX(IFNA(REGEXEXTRACT(D26, ""([^ ]+)$"")))"),"WAS")</f>
        <v>WAS</v>
      </c>
      <c r="C26" s="7">
        <f>Pts_PA*G26+Pts_PC*H26+Pts_PY*I26+Pts_PTD*J26+Pts_PI*K26+Pts_P2*L26+Pts_RA*M26+Pts_RY*N26+Pts_RTD*O26+Pts_R2*P26+Pts_Res*Q26+Pts_ReY*R26+Pts_ReTD*S26+Pts_Re2*T26+Pts_FL*U26+Pts_FTD*V26</f>
        <v>22.8</v>
      </c>
      <c r="D26" s="7" t="s">
        <v>255</v>
      </c>
      <c r="E26" s="10" t="s">
        <v>129</v>
      </c>
      <c r="F26" s="9">
        <v>19.0</v>
      </c>
      <c r="G26" s="10">
        <v>0.0</v>
      </c>
      <c r="H26" s="7">
        <v>0.0</v>
      </c>
      <c r="I26" s="7">
        <v>0.0</v>
      </c>
      <c r="J26" s="7">
        <v>0.0</v>
      </c>
      <c r="K26" s="7">
        <v>0.0</v>
      </c>
      <c r="L26" s="11">
        <v>0.0</v>
      </c>
      <c r="M26" s="10">
        <v>0.0</v>
      </c>
      <c r="N26" s="7">
        <v>0.0</v>
      </c>
      <c r="O26" s="7">
        <v>0.0</v>
      </c>
      <c r="P26" s="11">
        <v>0.0</v>
      </c>
      <c r="Q26" s="10">
        <v>7.0</v>
      </c>
      <c r="R26" s="7">
        <v>73.0</v>
      </c>
      <c r="S26" s="7">
        <v>2.0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Bo Nix</v>
      </c>
      <c r="B27" s="7" t="str">
        <f>IFERROR(__xludf.DUMMYFUNCTION("INDEX(IFNA(REGEXEXTRACT(D27, ""([^ ]+)$"")))"),"DEN")</f>
        <v>DEN</v>
      </c>
      <c r="C27" s="7">
        <f>Pts_PA*G27+Pts_PC*H27+Pts_PY*I27+Pts_PTD*J27+Pts_PI*K27+Pts_P2*L27+Pts_RA*M27+Pts_RY*N27+Pts_RTD*O27+Pts_R2*P27+Pts_Res*Q27+Pts_ReY*R27+Pts_ReTD*S27+Pts_Re2*T27+Pts_FL*U27+Pts_FTD*V27</f>
        <v>13.5</v>
      </c>
      <c r="D27" s="7" t="s">
        <v>111</v>
      </c>
      <c r="E27" s="10" t="s">
        <v>352</v>
      </c>
      <c r="F27" s="9">
        <v>19.0</v>
      </c>
      <c r="G27" s="10">
        <v>33.0</v>
      </c>
      <c r="H27" s="7">
        <v>20.0</v>
      </c>
      <c r="I27" s="7">
        <v>130.0</v>
      </c>
      <c r="J27" s="7">
        <v>3.0</v>
      </c>
      <c r="K27" s="7">
        <v>3.0</v>
      </c>
      <c r="L27" s="11">
        <v>0.0</v>
      </c>
      <c r="M27" s="10">
        <v>8.0</v>
      </c>
      <c r="N27" s="7">
        <v>23.0</v>
      </c>
      <c r="O27" s="7">
        <v>0.0</v>
      </c>
      <c r="P27" s="11">
        <v>0.0</v>
      </c>
      <c r="Q27" s="10">
        <v>0.0</v>
      </c>
      <c r="R27" s="7">
        <v>0.0</v>
      </c>
      <c r="S27" s="7">
        <v>0.0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Mason Rudolph</v>
      </c>
      <c r="B28" s="7" t="str">
        <f>IFERROR(__xludf.DUMMYFUNCTION("INDEX(IFNA(REGEXEXTRACT(D28, ""([^ ]+)$"")))"),"TEN")</f>
        <v>TEN</v>
      </c>
      <c r="C28" s="7">
        <f>Pts_PA*G28+Pts_PC*H28+Pts_PY*I28+Pts_PTD*J28+Pts_PI*K28+Pts_P2*L28+Pts_RA*M28+Pts_RY*N28+Pts_RTD*O28+Pts_R2*P28+Pts_Res*Q28+Pts_ReY*R28+Pts_ReTD*S28+Pts_Re2*T28+Pts_FL*U28+Pts_FTD*V28</f>
        <v>15.76</v>
      </c>
      <c r="D28" s="7" t="s">
        <v>470</v>
      </c>
      <c r="E28" s="10" t="s">
        <v>348</v>
      </c>
      <c r="F28" s="9">
        <v>19.0</v>
      </c>
      <c r="G28" s="10">
        <v>26.0</v>
      </c>
      <c r="H28" s="7">
        <v>21.0</v>
      </c>
      <c r="I28" s="7">
        <v>209.0</v>
      </c>
      <c r="J28" s="7">
        <v>2.0</v>
      </c>
      <c r="K28" s="7">
        <v>1.0</v>
      </c>
      <c r="L28" s="11">
        <v>0.0</v>
      </c>
      <c r="M28" s="10">
        <v>2.0</v>
      </c>
      <c r="N28" s="7">
        <v>14.0</v>
      </c>
      <c r="O28" s="7">
        <v>0.0</v>
      </c>
      <c r="P28" s="11">
        <v>0.0</v>
      </c>
      <c r="Q28" s="10">
        <v>0.0</v>
      </c>
      <c r="R28" s="7">
        <v>0.0</v>
      </c>
      <c r="S28" s="7">
        <v>0.0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Josh Jacobs</v>
      </c>
      <c r="B29" s="7" t="str">
        <f>IFERROR(__xludf.DUMMYFUNCTION("INDEX(IFNA(REGEXEXTRACT(D29, ""([^ ]+)$"")))"),"GB")</f>
        <v>GB</v>
      </c>
      <c r="C29" s="7">
        <f>Pts_PA*G29+Pts_PC*H29+Pts_PY*I29+Pts_PTD*J29+Pts_PI*K29+Pts_P2*L29+Pts_RA*M29+Pts_RY*N29+Pts_RTD*O29+Pts_R2*P29+Pts_Res*Q29+Pts_ReY*R29+Pts_ReTD*S29+Pts_Re2*T29+Pts_FL*U29+Pts_FTD*V29</f>
        <v>19.6</v>
      </c>
      <c r="D29" s="7" t="s">
        <v>109</v>
      </c>
      <c r="E29" s="10" t="s">
        <v>112</v>
      </c>
      <c r="F29" s="9">
        <v>18.0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26.0</v>
      </c>
      <c r="N29" s="7">
        <v>94.0</v>
      </c>
      <c r="O29" s="7">
        <v>1.0</v>
      </c>
      <c r="P29" s="11">
        <v>0.0</v>
      </c>
      <c r="Q29" s="10">
        <v>4.0</v>
      </c>
      <c r="R29" s="7">
        <v>42.0</v>
      </c>
      <c r="S29" s="7">
        <v>0.0</v>
      </c>
      <c r="T29" s="11">
        <v>0.0</v>
      </c>
      <c r="U29" s="10">
        <v>1.0</v>
      </c>
      <c r="V29" s="11">
        <v>0.0</v>
      </c>
    </row>
    <row r="30">
      <c r="A30" s="7" t="str">
        <f t="shared" si="1"/>
        <v>A.J. Brown</v>
      </c>
      <c r="B30" s="7" t="str">
        <f>IFERROR(__xludf.DUMMYFUNCTION("INDEX(IFNA(REGEXEXTRACT(D30, ""([^ ]+)$"")))"),"PHI")</f>
        <v>PHI</v>
      </c>
      <c r="C30" s="7">
        <f>Pts_PA*G30+Pts_PC*H30+Pts_PY*I30+Pts_PTD*J30+Pts_PI*K30+Pts_P2*L30+Pts_RA*M30+Pts_RY*N30+Pts_RTD*O30+Pts_R2*P30+Pts_Res*Q30+Pts_ReY*R30+Pts_ReTD*S30+Pts_Re2*T30+Pts_FL*U30+Pts_FTD*V30</f>
        <v>21</v>
      </c>
      <c r="D30" s="7" t="s">
        <v>62</v>
      </c>
      <c r="E30" s="10" t="s">
        <v>116</v>
      </c>
      <c r="F30" s="9">
        <v>17.0</v>
      </c>
      <c r="G30" s="10">
        <v>0.0</v>
      </c>
      <c r="H30" s="7">
        <v>0.0</v>
      </c>
      <c r="I30" s="7">
        <v>0.0</v>
      </c>
      <c r="J30" s="7">
        <v>0.0</v>
      </c>
      <c r="K30" s="7">
        <v>0.0</v>
      </c>
      <c r="L30" s="11">
        <v>0.0</v>
      </c>
      <c r="M30" s="10">
        <v>0.0</v>
      </c>
      <c r="N30" s="7">
        <v>0.0</v>
      </c>
      <c r="O30" s="7">
        <v>0.0</v>
      </c>
      <c r="P30" s="11">
        <v>0.0</v>
      </c>
      <c r="Q30" s="10">
        <v>8.0</v>
      </c>
      <c r="R30" s="7">
        <v>110.0</v>
      </c>
      <c r="S30" s="7">
        <v>1.0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Jalen Coker</v>
      </c>
      <c r="B31" s="7" t="str">
        <f>IFERROR(__xludf.DUMMYFUNCTION("INDEX(IFNA(REGEXEXTRACT(D31, ""([^ ]+)$"")))"),"CAR")</f>
        <v>CAR</v>
      </c>
      <c r="C31" s="7">
        <f>Pts_PA*G31+Pts_PC*H31+Pts_PY*I31+Pts_PTD*J31+Pts_PI*K31+Pts_P2*L31+Pts_RA*M31+Pts_RY*N31+Pts_RTD*O31+Pts_R2*P31+Pts_Res*Q31+Pts_ReY*R31+Pts_ReTD*S31+Pts_Re2*T31+Pts_FL*U31+Pts_FTD*V31</f>
        <v>19</v>
      </c>
      <c r="D31" s="7" t="s">
        <v>484</v>
      </c>
      <c r="E31" s="10" t="s">
        <v>89</v>
      </c>
      <c r="F31" s="9">
        <v>17.0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0.0</v>
      </c>
      <c r="N31" s="7">
        <v>0.0</v>
      </c>
      <c r="O31" s="7">
        <v>0.0</v>
      </c>
      <c r="P31" s="11">
        <v>0.0</v>
      </c>
      <c r="Q31" s="10">
        <v>4.0</v>
      </c>
      <c r="R31" s="7">
        <v>110.0</v>
      </c>
      <c r="S31" s="7">
        <v>1.0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Justin Herbert</v>
      </c>
      <c r="B32" s="7" t="str">
        <f>IFERROR(__xludf.DUMMYFUNCTION("INDEX(IFNA(REGEXEXTRACT(D32, ""([^ ]+)$"")))"),"LAC")</f>
        <v>LAC</v>
      </c>
      <c r="C32" s="7">
        <f>Pts_PA*G32+Pts_PC*H32+Pts_PY*I32+Pts_PTD*J32+Pts_PI*K32+Pts_P2*L32+Pts_RA*M32+Pts_RY*N32+Pts_RTD*O32+Pts_R2*P32+Pts_Res*Q32+Pts_ReY*R32+Pts_ReTD*S32+Pts_Re2*T32+Pts_FL*U32+Pts_FTD*V32</f>
        <v>13.8</v>
      </c>
      <c r="D32" s="7" t="s">
        <v>97</v>
      </c>
      <c r="E32" s="10" t="s">
        <v>358</v>
      </c>
      <c r="F32" s="9">
        <v>17.0</v>
      </c>
      <c r="G32" s="10">
        <v>33.0</v>
      </c>
      <c r="H32" s="7">
        <v>21.0</v>
      </c>
      <c r="I32" s="7">
        <v>195.0</v>
      </c>
      <c r="J32" s="7">
        <v>2.0</v>
      </c>
      <c r="K32" s="7">
        <v>1.0</v>
      </c>
      <c r="L32" s="11">
        <v>0.0</v>
      </c>
      <c r="M32" s="10">
        <v>0.0</v>
      </c>
      <c r="N32" s="7">
        <v>0.0</v>
      </c>
      <c r="O32" s="7">
        <v>0.0</v>
      </c>
      <c r="P32" s="11">
        <v>0.0</v>
      </c>
      <c r="Q32" s="10">
        <v>0.0</v>
      </c>
      <c r="R32" s="7">
        <v>0.0</v>
      </c>
      <c r="S32" s="7">
        <v>0.0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CeeDee Lamb</v>
      </c>
      <c r="B33" s="7" t="str">
        <f>IFERROR(__xludf.DUMMYFUNCTION("INDEX(IFNA(REGEXEXTRACT(D33, ""([^ ]+)$"")))"),"DAL")</f>
        <v>DAL</v>
      </c>
      <c r="C33" s="7">
        <f>Pts_PA*G33+Pts_PC*H33+Pts_PY*I33+Pts_PTD*J33+Pts_PI*K33+Pts_P2*L33+Pts_RA*M33+Pts_RY*N33+Pts_RTD*O33+Pts_R2*P33+Pts_Res*Q33+Pts_ReY*R33+Pts_ReTD*S33+Pts_Re2*T33+Pts_FL*U33+Pts_FTD*V33</f>
        <v>22.1</v>
      </c>
      <c r="D33" s="7" t="s">
        <v>134</v>
      </c>
      <c r="E33" s="10" t="s">
        <v>344</v>
      </c>
      <c r="F33" s="9">
        <v>17.0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0.0</v>
      </c>
      <c r="N33" s="7">
        <v>0.0</v>
      </c>
      <c r="O33" s="7">
        <v>0.0</v>
      </c>
      <c r="P33" s="11">
        <v>0.0</v>
      </c>
      <c r="Q33" s="10">
        <v>9.0</v>
      </c>
      <c r="R33" s="7">
        <v>116.0</v>
      </c>
      <c r="S33" s="7">
        <v>1.0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Romeo Doubs</v>
      </c>
      <c r="B34" s="7" t="str">
        <f>IFERROR(__xludf.DUMMYFUNCTION("INDEX(IFNA(REGEXEXTRACT(D34, ""([^ ]+)$"")))"),"GB")</f>
        <v>GB</v>
      </c>
      <c r="C34" s="7">
        <f>Pts_PA*G34+Pts_PC*H34+Pts_PY*I34+Pts_PTD*J34+Pts_PI*K34+Pts_P2*L34+Pts_RA*M34+Pts_RY*N34+Pts_RTD*O34+Pts_R2*P34+Pts_Res*Q34+Pts_ReY*R34+Pts_ReTD*S34+Pts_Re2*T34+Pts_FL*U34+Pts_FTD*V34</f>
        <v>17.5</v>
      </c>
      <c r="D34" s="7" t="s">
        <v>165</v>
      </c>
      <c r="E34" s="10" t="s">
        <v>112</v>
      </c>
      <c r="F34" s="9">
        <v>16.0</v>
      </c>
      <c r="G34" s="10">
        <v>0.0</v>
      </c>
      <c r="H34" s="7">
        <v>0.0</v>
      </c>
      <c r="I34" s="7">
        <v>0.0</v>
      </c>
      <c r="J34" s="7">
        <v>0.0</v>
      </c>
      <c r="K34" s="7">
        <v>0.0</v>
      </c>
      <c r="L34" s="11">
        <v>0.0</v>
      </c>
      <c r="M34" s="10">
        <v>0.0</v>
      </c>
      <c r="N34" s="7">
        <v>0.0</v>
      </c>
      <c r="O34" s="7">
        <v>0.0</v>
      </c>
      <c r="P34" s="11">
        <v>0.0</v>
      </c>
      <c r="Q34" s="10">
        <v>3.0</v>
      </c>
      <c r="R34" s="7">
        <v>40.0</v>
      </c>
      <c r="S34" s="7">
        <v>2.0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Jerome Ford</v>
      </c>
      <c r="B35" s="7" t="str">
        <f>IFERROR(__xludf.DUMMYFUNCTION("INDEX(IFNA(REGEXEXTRACT(D35, ""([^ ]+)$"")))"),"CLE")</f>
        <v>CLE</v>
      </c>
      <c r="C35" s="7">
        <f>Pts_PA*G35+Pts_PC*H35+Pts_PY*I35+Pts_PTD*J35+Pts_PI*K35+Pts_P2*L35+Pts_RA*M35+Pts_RY*N35+Pts_RTD*O35+Pts_R2*P35+Pts_Res*Q35+Pts_ReY*R35+Pts_ReTD*S35+Pts_Re2*T35+Pts_FL*U35+Pts_FTD*V35</f>
        <v>17.4</v>
      </c>
      <c r="D35" s="7" t="s">
        <v>88</v>
      </c>
      <c r="E35" s="10" t="s">
        <v>424</v>
      </c>
      <c r="F35" s="9">
        <v>16.0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7.0</v>
      </c>
      <c r="N35" s="7">
        <v>84.0</v>
      </c>
      <c r="O35" s="7">
        <v>1.0</v>
      </c>
      <c r="P35" s="11">
        <v>0.0</v>
      </c>
      <c r="Q35" s="10">
        <v>2.0</v>
      </c>
      <c r="R35" s="7">
        <v>20.0</v>
      </c>
      <c r="S35" s="7">
        <v>0.0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Aaron Jones</v>
      </c>
      <c r="B36" s="7" t="str">
        <f>IFERROR(__xludf.DUMMYFUNCTION("INDEX(IFNA(REGEXEXTRACT(D36, ""([^ ]+)$"")))"),"MIN")</f>
        <v>MIN</v>
      </c>
      <c r="C36" s="7">
        <f>Pts_PA*G36+Pts_PC*H36+Pts_PY*I36+Pts_PTD*J36+Pts_PI*K36+Pts_P2*L36+Pts_RA*M36+Pts_RY*N36+Pts_RTD*O36+Pts_R2*P36+Pts_Res*Q36+Pts_ReY*R36+Pts_ReTD*S36+Pts_Re2*T36+Pts_FL*U36+Pts_FTD*V36</f>
        <v>17.6</v>
      </c>
      <c r="D36" s="7" t="s">
        <v>66</v>
      </c>
      <c r="E36" s="10" t="s">
        <v>343</v>
      </c>
      <c r="F36" s="9">
        <v>16.0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18.0</v>
      </c>
      <c r="N36" s="7">
        <v>86.0</v>
      </c>
      <c r="O36" s="7">
        <v>1.0</v>
      </c>
      <c r="P36" s="11">
        <v>0.0</v>
      </c>
      <c r="Q36" s="10">
        <v>2.0</v>
      </c>
      <c r="R36" s="7">
        <v>20.0</v>
      </c>
      <c r="S36" s="7">
        <v>0.0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DeVonta Smith</v>
      </c>
      <c r="B37" s="7" t="str">
        <f>IFERROR(__xludf.DUMMYFUNCTION("INDEX(IFNA(REGEXEXTRACT(D37, ""([^ ]+)$"")))"),"PHI")</f>
        <v>PHI</v>
      </c>
      <c r="C37" s="7">
        <f>Pts_PA*G37+Pts_PC*H37+Pts_PY*I37+Pts_PTD*J37+Pts_PI*K37+Pts_P2*L37+Pts_RA*M37+Pts_RY*N37+Pts_RTD*O37+Pts_R2*P37+Pts_Res*Q37+Pts_ReY*R37+Pts_ReTD*S37+Pts_Re2*T37+Pts_FL*U37+Pts_FTD*V37</f>
        <v>22.5</v>
      </c>
      <c r="D37" s="7" t="s">
        <v>138</v>
      </c>
      <c r="E37" s="10" t="s">
        <v>116</v>
      </c>
      <c r="F37" s="9">
        <v>16.0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1.0</v>
      </c>
      <c r="N37" s="7">
        <v>1.0</v>
      </c>
      <c r="O37" s="7">
        <v>0.0</v>
      </c>
      <c r="P37" s="11">
        <v>0.0</v>
      </c>
      <c r="Q37" s="10">
        <v>11.0</v>
      </c>
      <c r="R37" s="7">
        <v>109.0</v>
      </c>
      <c r="S37" s="7">
        <v>1.0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C.J. Stroud</v>
      </c>
      <c r="B38" s="7" t="str">
        <f>IFERROR(__xludf.DUMMYFUNCTION("INDEX(IFNA(REGEXEXTRACT(D38, ""([^ ]+)$"")))"),"HOU")</f>
        <v>HOU</v>
      </c>
      <c r="C38" s="7">
        <f>Pts_PA*G38+Pts_PC*H38+Pts_PY*I38+Pts_PTD*J38+Pts_PI*K38+Pts_P2*L38+Pts_RA*M38+Pts_RY*N38+Pts_RTD*O38+Pts_R2*P38+Pts_Res*Q38+Pts_ReY*R38+Pts_ReTD*S38+Pts_Re2*T38+Pts_FL*U38+Pts_FTD*V38</f>
        <v>11.64</v>
      </c>
      <c r="D38" s="7" t="s">
        <v>36</v>
      </c>
      <c r="E38" s="10" t="s">
        <v>421</v>
      </c>
      <c r="F38" s="9">
        <v>16.0</v>
      </c>
      <c r="G38" s="10">
        <v>26.0</v>
      </c>
      <c r="H38" s="7">
        <v>18.0</v>
      </c>
      <c r="I38" s="7">
        <v>131.0</v>
      </c>
      <c r="J38" s="7">
        <v>2.0</v>
      </c>
      <c r="K38" s="7">
        <v>0.0</v>
      </c>
      <c r="L38" s="11">
        <v>0.0</v>
      </c>
      <c r="M38" s="10">
        <v>6.0</v>
      </c>
      <c r="N38" s="7">
        <v>4.0</v>
      </c>
      <c r="O38" s="7">
        <v>0.0</v>
      </c>
      <c r="P38" s="11">
        <v>0.0</v>
      </c>
      <c r="Q38" s="10">
        <v>0.0</v>
      </c>
      <c r="R38" s="7">
        <v>0.0</v>
      </c>
      <c r="S38" s="7">
        <v>0.0</v>
      </c>
      <c r="T38" s="11">
        <v>0.0</v>
      </c>
      <c r="U38" s="10">
        <v>1.0</v>
      </c>
      <c r="V38" s="11">
        <v>0.0</v>
      </c>
    </row>
    <row r="39">
      <c r="A39" s="7" t="str">
        <f t="shared" si="1"/>
        <v>Bryce Young</v>
      </c>
      <c r="B39" s="7" t="str">
        <f>IFERROR(__xludf.DUMMYFUNCTION("INDEX(IFNA(REGEXEXTRACT(D39, ""([^ ]+)$"")))"),"CAR")</f>
        <v>CAR</v>
      </c>
      <c r="C39" s="7">
        <f>Pts_PA*G39+Pts_PC*H39+Pts_PY*I39+Pts_PTD*J39+Pts_PI*K39+Pts_P2*L39+Pts_RA*M39+Pts_RY*N39+Pts_RTD*O39+Pts_R2*P39+Pts_Res*Q39+Pts_ReY*R39+Pts_ReTD*S39+Pts_Re2*T39+Pts_FL*U39+Pts_FTD*V39</f>
        <v>11.96</v>
      </c>
      <c r="D39" s="7" t="s">
        <v>128</v>
      </c>
      <c r="E39" s="10" t="s">
        <v>89</v>
      </c>
      <c r="F39" s="9">
        <v>15.0</v>
      </c>
      <c r="G39" s="10">
        <v>28.0</v>
      </c>
      <c r="H39" s="7">
        <v>19.0</v>
      </c>
      <c r="I39" s="7">
        <v>219.0</v>
      </c>
      <c r="J39" s="7">
        <v>1.0</v>
      </c>
      <c r="K39" s="7">
        <v>2.0</v>
      </c>
      <c r="L39" s="11">
        <v>0.0</v>
      </c>
      <c r="M39" s="10">
        <v>3.0</v>
      </c>
      <c r="N39" s="7">
        <v>12.0</v>
      </c>
      <c r="O39" s="7">
        <v>1.0</v>
      </c>
      <c r="P39" s="11">
        <v>0.0</v>
      </c>
      <c r="Q39" s="10">
        <v>0.0</v>
      </c>
      <c r="R39" s="7">
        <v>0.0</v>
      </c>
      <c r="S39" s="7">
        <v>0.0</v>
      </c>
      <c r="T39" s="11">
        <v>0.0</v>
      </c>
      <c r="U39" s="10">
        <v>2.0</v>
      </c>
      <c r="V39" s="11">
        <v>0.0</v>
      </c>
    </row>
    <row r="40">
      <c r="A40" s="7" t="str">
        <f t="shared" si="1"/>
        <v>Keenan Allen</v>
      </c>
      <c r="B40" s="7" t="str">
        <f>IFERROR(__xludf.DUMMYFUNCTION("INDEX(IFNA(REGEXEXTRACT(D40, ""([^ ]+)$"")))"),"CHI")</f>
        <v>CHI</v>
      </c>
      <c r="C40" s="7">
        <f>Pts_PA*G40+Pts_PC*H40+Pts_PY*I40+Pts_PTD*J40+Pts_PI*K40+Pts_P2*L40+Pts_RA*M40+Pts_RY*N40+Pts_RTD*O40+Pts_R2*P40+Pts_Res*Q40+Pts_ReY*R40+Pts_ReTD*S40+Pts_Re2*T40+Pts_FL*U40+Pts_FTD*V40</f>
        <v>17.2</v>
      </c>
      <c r="D40" s="7" t="s">
        <v>208</v>
      </c>
      <c r="E40" s="10" t="s">
        <v>349</v>
      </c>
      <c r="F40" s="9">
        <v>14.0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0.0</v>
      </c>
      <c r="N40" s="7">
        <v>0.0</v>
      </c>
      <c r="O40" s="7">
        <v>0.0</v>
      </c>
      <c r="P40" s="11">
        <v>0.0</v>
      </c>
      <c r="Q40" s="10">
        <v>6.0</v>
      </c>
      <c r="R40" s="7">
        <v>82.0</v>
      </c>
      <c r="S40" s="7">
        <v>1.0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Rico Dowdle</v>
      </c>
      <c r="B41" s="7" t="str">
        <f>IFERROR(__xludf.DUMMYFUNCTION("INDEX(IFNA(REGEXEXTRACT(D41, ""([^ ]+)$"")))"),"DAL")</f>
        <v>DAL</v>
      </c>
      <c r="C41" s="7">
        <f>Pts_PA*G41+Pts_PC*H41+Pts_PY*I41+Pts_PTD*J41+Pts_PI*K41+Pts_P2*L41+Pts_RA*M41+Pts_RY*N41+Pts_RTD*O41+Pts_R2*P41+Pts_Res*Q41+Pts_ReY*R41+Pts_ReTD*S41+Pts_Re2*T41+Pts_FL*U41+Pts_FTD*V41</f>
        <v>14.9</v>
      </c>
      <c r="D41" s="7" t="s">
        <v>213</v>
      </c>
      <c r="E41" s="10" t="s">
        <v>344</v>
      </c>
      <c r="F41" s="9">
        <v>14.0</v>
      </c>
      <c r="G41" s="10">
        <v>0.0</v>
      </c>
      <c r="H41" s="7">
        <v>0.0</v>
      </c>
      <c r="I41" s="7">
        <v>0.0</v>
      </c>
      <c r="J41" s="7">
        <v>0.0</v>
      </c>
      <c r="K41" s="7">
        <v>0.0</v>
      </c>
      <c r="L41" s="11">
        <v>0.0</v>
      </c>
      <c r="M41" s="10">
        <v>25.0</v>
      </c>
      <c r="N41" s="7">
        <v>149.0</v>
      </c>
      <c r="O41" s="7">
        <v>0.0</v>
      </c>
      <c r="P41" s="11">
        <v>0.0</v>
      </c>
      <c r="Q41" s="10">
        <v>0.0</v>
      </c>
      <c r="R41" s="7">
        <v>0.0</v>
      </c>
      <c r="S41" s="7">
        <v>0.0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Tee Higgins</v>
      </c>
      <c r="B42" s="7" t="str">
        <f>IFERROR(__xludf.DUMMYFUNCTION("INDEX(IFNA(REGEXEXTRACT(D42, ""([^ ]+)$"")))"),"CIN")</f>
        <v>CIN</v>
      </c>
      <c r="C42" s="7">
        <f>Pts_PA*G42+Pts_PC*H42+Pts_PY*I42+Pts_PTD*J42+Pts_PI*K42+Pts_P2*L42+Pts_RA*M42+Pts_RY*N42+Pts_RTD*O42+Pts_R2*P42+Pts_Res*Q42+Pts_ReY*R42+Pts_ReTD*S42+Pts_Re2*T42+Pts_FL*U42+Pts_FTD*V42</f>
        <v>17.3</v>
      </c>
      <c r="D42" s="7" t="s">
        <v>432</v>
      </c>
      <c r="E42" s="10" t="s">
        <v>345</v>
      </c>
      <c r="F42" s="9">
        <v>14.0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0.0</v>
      </c>
      <c r="N42" s="7">
        <v>0.0</v>
      </c>
      <c r="O42" s="7">
        <v>0.0</v>
      </c>
      <c r="P42" s="11">
        <v>0.0</v>
      </c>
      <c r="Q42" s="10">
        <v>5.0</v>
      </c>
      <c r="R42" s="7">
        <v>88.0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Malik Nabers</v>
      </c>
      <c r="B43" s="7" t="str">
        <f>IFERROR(__xludf.DUMMYFUNCTION("INDEX(IFNA(REGEXEXTRACT(D43, ""([^ ]+)$"")))"),"NYG")</f>
        <v>NYG</v>
      </c>
      <c r="C43" s="7">
        <f>Pts_PA*G43+Pts_PC*H43+Pts_PY*I43+Pts_PTD*J43+Pts_PI*K43+Pts_P2*L43+Pts_RA*M43+Pts_RY*N43+Pts_RTD*O43+Pts_R2*P43+Pts_Res*Q43+Pts_ReY*R43+Pts_ReTD*S43+Pts_Re2*T43+Pts_FL*U43+Pts_FTD*V43</f>
        <v>19.2</v>
      </c>
      <c r="D43" s="7" t="s">
        <v>154</v>
      </c>
      <c r="E43" s="10" t="s">
        <v>61</v>
      </c>
      <c r="F43" s="9">
        <v>14.0</v>
      </c>
      <c r="G43" s="10">
        <v>0.0</v>
      </c>
      <c r="H43" s="7">
        <v>0.0</v>
      </c>
      <c r="I43" s="7">
        <v>0.0</v>
      </c>
      <c r="J43" s="7">
        <v>0.0</v>
      </c>
      <c r="K43" s="7">
        <v>0.0</v>
      </c>
      <c r="L43" s="11">
        <v>0.0</v>
      </c>
      <c r="M43" s="10">
        <v>0.0</v>
      </c>
      <c r="N43" s="7">
        <v>0.0</v>
      </c>
      <c r="O43" s="7">
        <v>0.0</v>
      </c>
      <c r="P43" s="11">
        <v>0.0</v>
      </c>
      <c r="Q43" s="10">
        <v>10.0</v>
      </c>
      <c r="R43" s="7">
        <v>82.0</v>
      </c>
      <c r="S43" s="7">
        <v>1.0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Nico Collins</v>
      </c>
      <c r="B44" s="7" t="str">
        <f>IFERROR(__xludf.DUMMYFUNCTION("INDEX(IFNA(REGEXEXTRACT(D44, ""([^ ]+)$"")))"),"HOU")</f>
        <v>HOU</v>
      </c>
      <c r="C44" s="7">
        <f>Pts_PA*G44+Pts_PC*H44+Pts_PY*I44+Pts_PTD*J44+Pts_PI*K44+Pts_P2*L44+Pts_RA*M44+Pts_RY*N44+Pts_RTD*O44+Pts_R2*P44+Pts_Res*Q44+Pts_ReY*R44+Pts_ReTD*S44+Pts_Re2*T44+Pts_FL*U44+Pts_FTD*V44</f>
        <v>15.7</v>
      </c>
      <c r="D44" s="7" t="s">
        <v>93</v>
      </c>
      <c r="E44" s="10" t="s">
        <v>421</v>
      </c>
      <c r="F44" s="9">
        <v>13.0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0.0</v>
      </c>
      <c r="N44" s="7">
        <v>0.0</v>
      </c>
      <c r="O44" s="7">
        <v>0.0</v>
      </c>
      <c r="P44" s="11">
        <v>0.0</v>
      </c>
      <c r="Q44" s="10">
        <v>4.0</v>
      </c>
      <c r="R44" s="7">
        <v>17.0</v>
      </c>
      <c r="S44" s="7">
        <v>2.0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Sam Darnold</v>
      </c>
      <c r="B45" s="7" t="str">
        <f>IFERROR(__xludf.DUMMYFUNCTION("INDEX(IFNA(REGEXEXTRACT(D45, ""([^ ]+)$"")))"),"MIN")</f>
        <v>MIN</v>
      </c>
      <c r="C45" s="7">
        <f>Pts_PA*G45+Pts_PC*H45+Pts_PY*I45+Pts_PTD*J45+Pts_PI*K45+Pts_P2*L45+Pts_RA*M45+Pts_RY*N45+Pts_RTD*O45+Pts_R2*P45+Pts_Res*Q45+Pts_ReY*R45+Pts_ReTD*S45+Pts_Re2*T45+Pts_FL*U45+Pts_FTD*V45</f>
        <v>11.24</v>
      </c>
      <c r="D45" s="7" t="s">
        <v>52</v>
      </c>
      <c r="E45" s="10" t="s">
        <v>343</v>
      </c>
      <c r="F45" s="9">
        <v>13.0</v>
      </c>
      <c r="G45" s="10">
        <v>40.0</v>
      </c>
      <c r="H45" s="7">
        <v>24.0</v>
      </c>
      <c r="I45" s="7">
        <v>231.0</v>
      </c>
      <c r="J45" s="7">
        <v>1.0</v>
      </c>
      <c r="K45" s="7">
        <v>1.0</v>
      </c>
      <c r="L45" s="11">
        <v>0.0</v>
      </c>
      <c r="M45" s="10">
        <v>0.0</v>
      </c>
      <c r="N45" s="7">
        <v>0.0</v>
      </c>
      <c r="O45" s="7">
        <v>0.0</v>
      </c>
      <c r="P45" s="11">
        <v>0.0</v>
      </c>
      <c r="Q45" s="10">
        <v>0.0</v>
      </c>
      <c r="R45" s="7">
        <v>0.0</v>
      </c>
      <c r="S45" s="7">
        <v>0.0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Justin Jefferson</v>
      </c>
      <c r="B46" s="7" t="str">
        <f>IFERROR(__xludf.DUMMYFUNCTION("INDEX(IFNA(REGEXEXTRACT(D46, ""([^ ]+)$"")))"),"MIN")</f>
        <v>MIN</v>
      </c>
      <c r="C46" s="7">
        <f>Pts_PA*G46+Pts_PC*H46+Pts_PY*I46+Pts_PTD*J46+Pts_PI*K46+Pts_P2*L46+Pts_RA*M46+Pts_RY*N46+Pts_RTD*O46+Pts_R2*P46+Pts_Res*Q46+Pts_ReY*R46+Pts_ReTD*S46+Pts_Re2*T46+Pts_FL*U46+Pts_FTD*V46</f>
        <v>16.8</v>
      </c>
      <c r="D46" s="7" t="s">
        <v>98</v>
      </c>
      <c r="E46" s="10" t="s">
        <v>343</v>
      </c>
      <c r="F46" s="9">
        <v>13.0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0.0</v>
      </c>
      <c r="N46" s="7">
        <v>0.0</v>
      </c>
      <c r="O46" s="7">
        <v>0.0</v>
      </c>
      <c r="P46" s="11">
        <v>0.0</v>
      </c>
      <c r="Q46" s="10">
        <v>7.0</v>
      </c>
      <c r="R46" s="7">
        <v>73.0</v>
      </c>
      <c r="S46" s="7">
        <v>1.0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Jalen McMillan</v>
      </c>
      <c r="B47" s="7" t="str">
        <f>IFERROR(__xludf.DUMMYFUNCTION("INDEX(IFNA(REGEXEXTRACT(D47, ""([^ ]+)$"")))"),"TB")</f>
        <v>TB</v>
      </c>
      <c r="C47" s="7">
        <f>Pts_PA*G47+Pts_PC*H47+Pts_PY*I47+Pts_PTD*J47+Pts_PI*K47+Pts_P2*L47+Pts_RA*M47+Pts_RY*N47+Pts_RTD*O47+Pts_R2*P47+Pts_Res*Q47+Pts_ReY*R47+Pts_ReTD*S47+Pts_Re2*T47+Pts_FL*U47+Pts_FTD*V47</f>
        <v>16</v>
      </c>
      <c r="D47" s="7" t="s">
        <v>127</v>
      </c>
      <c r="E47" s="10" t="s">
        <v>82</v>
      </c>
      <c r="F47" s="9">
        <v>13.0</v>
      </c>
      <c r="G47" s="10">
        <v>0.0</v>
      </c>
      <c r="H47" s="7">
        <v>0.0</v>
      </c>
      <c r="I47" s="7">
        <v>0.0</v>
      </c>
      <c r="J47" s="7">
        <v>0.0</v>
      </c>
      <c r="K47" s="7">
        <v>0.0</v>
      </c>
      <c r="L47" s="11">
        <v>0.0</v>
      </c>
      <c r="M47" s="10">
        <v>0.0</v>
      </c>
      <c r="N47" s="7">
        <v>0.0</v>
      </c>
      <c r="O47" s="7">
        <v>0.0</v>
      </c>
      <c r="P47" s="11">
        <v>0.0</v>
      </c>
      <c r="Q47" s="10">
        <v>5.0</v>
      </c>
      <c r="R47" s="7">
        <v>75.0</v>
      </c>
      <c r="S47" s="7">
        <v>1.0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Bijan Robinson</v>
      </c>
      <c r="B48" s="7" t="str">
        <f>IFERROR(__xludf.DUMMYFUNCTION("INDEX(IFNA(REGEXEXTRACT(D48, ""([^ ]+)$"")))"),"ATL")</f>
        <v>ATL</v>
      </c>
      <c r="C48" s="7">
        <f>Pts_PA*G48+Pts_PC*H48+Pts_PY*I48+Pts_PTD*J48+Pts_PI*K48+Pts_P2*L48+Pts_RA*M48+Pts_RY*N48+Pts_RTD*O48+Pts_R2*P48+Pts_Res*Q48+Pts_ReY*R48+Pts_ReTD*S48+Pts_Re2*T48+Pts_FL*U48+Pts_FTD*V48</f>
        <v>14</v>
      </c>
      <c r="D48" s="7" t="s">
        <v>115</v>
      </c>
      <c r="E48" s="10" t="s">
        <v>420</v>
      </c>
      <c r="F48" s="9">
        <v>13.0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22.0</v>
      </c>
      <c r="N48" s="7">
        <v>125.0</v>
      </c>
      <c r="O48" s="7">
        <v>0.0</v>
      </c>
      <c r="P48" s="11">
        <v>0.0</v>
      </c>
      <c r="Q48" s="10">
        <v>1.0</v>
      </c>
      <c r="R48" s="7">
        <v>10.0</v>
      </c>
      <c r="S48" s="7">
        <v>0.0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Xavier Worthy</v>
      </c>
      <c r="B49" s="7" t="str">
        <f>IFERROR(__xludf.DUMMYFUNCTION("INDEX(IFNA(REGEXEXTRACT(D49, ""([^ ]+)$"")))"),"KC")</f>
        <v>KC</v>
      </c>
      <c r="C49" s="7">
        <f>Pts_PA*G49+Pts_PC*H49+Pts_PY*I49+Pts_PTD*J49+Pts_PI*K49+Pts_P2*L49+Pts_RA*M49+Pts_RY*N49+Pts_RTD*O49+Pts_R2*P49+Pts_Res*Q49+Pts_ReY*R49+Pts_ReTD*S49+Pts_Re2*T49+Pts_FL*U49+Pts_FTD*V49</f>
        <v>16.6</v>
      </c>
      <c r="D49" s="7" t="s">
        <v>60</v>
      </c>
      <c r="E49" s="10" t="s">
        <v>85</v>
      </c>
      <c r="F49" s="9">
        <v>13.0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3.0</v>
      </c>
      <c r="N49" s="7">
        <v>30.0</v>
      </c>
      <c r="O49" s="7">
        <v>1.0</v>
      </c>
      <c r="P49" s="11">
        <v>0.0</v>
      </c>
      <c r="Q49" s="10">
        <v>6.0</v>
      </c>
      <c r="R49" s="7">
        <v>46.0</v>
      </c>
      <c r="S49" s="7">
        <v>0.0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Zach Charbonnet</v>
      </c>
      <c r="B50" s="7" t="str">
        <f>IFERROR(__xludf.DUMMYFUNCTION("INDEX(IFNA(REGEXEXTRACT(D50, ""([^ ]+)$"")))"),"SEA")</f>
        <v>SEA</v>
      </c>
      <c r="C50" s="7">
        <f>Pts_PA*G50+Pts_PC*H50+Pts_PY*I50+Pts_PTD*J50+Pts_PI*K50+Pts_P2*L50+Pts_RA*M50+Pts_RY*N50+Pts_RTD*O50+Pts_R2*P50+Pts_Res*Q50+Pts_ReY*R50+Pts_ReTD*S50+Pts_Re2*T50+Pts_FL*U50+Pts_FTD*V50</f>
        <v>13.1</v>
      </c>
      <c r="D50" s="7" t="s">
        <v>124</v>
      </c>
      <c r="E50" s="10" t="s">
        <v>23</v>
      </c>
      <c r="F50" s="9">
        <v>12.0</v>
      </c>
      <c r="G50" s="10">
        <v>0.0</v>
      </c>
      <c r="H50" s="7">
        <v>0.0</v>
      </c>
      <c r="I50" s="7">
        <v>0.0</v>
      </c>
      <c r="J50" s="7">
        <v>0.0</v>
      </c>
      <c r="K50" s="7">
        <v>0.0</v>
      </c>
      <c r="L50" s="11">
        <v>0.0</v>
      </c>
      <c r="M50" s="10">
        <v>8.0</v>
      </c>
      <c r="N50" s="7">
        <v>54.0</v>
      </c>
      <c r="O50" s="7">
        <v>1.0</v>
      </c>
      <c r="P50" s="11">
        <v>0.0</v>
      </c>
      <c r="Q50" s="10">
        <v>1.0</v>
      </c>
      <c r="R50" s="7">
        <v>12.0</v>
      </c>
      <c r="S50" s="7">
        <v>0.0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Justice Hill</v>
      </c>
      <c r="B51" s="7" t="str">
        <f>IFERROR(__xludf.DUMMYFUNCTION("INDEX(IFNA(REGEXEXTRACT(D51, ""([^ ]+)$"")))"),"BAL")</f>
        <v>BAL</v>
      </c>
      <c r="C51" s="7">
        <f>Pts_PA*G51+Pts_PC*H51+Pts_PY*I51+Pts_PTD*J51+Pts_PI*K51+Pts_P2*L51+Pts_RA*M51+Pts_RY*N51+Pts_RTD*O51+Pts_R2*P51+Pts_Res*Q51+Pts_ReY*R51+Pts_ReTD*S51+Pts_Re2*T51+Pts_FL*U51+Pts_FTD*V51</f>
        <v>15.3</v>
      </c>
      <c r="D51" s="7" t="s">
        <v>166</v>
      </c>
      <c r="E51" s="10" t="s">
        <v>53</v>
      </c>
      <c r="F51" s="9">
        <v>12.0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2.0</v>
      </c>
      <c r="N51" s="7">
        <v>7.0</v>
      </c>
      <c r="O51" s="7">
        <v>0.0</v>
      </c>
      <c r="P51" s="11">
        <v>0.0</v>
      </c>
      <c r="Q51" s="10">
        <v>5.0</v>
      </c>
      <c r="R51" s="7">
        <v>61.0</v>
      </c>
      <c r="S51" s="7">
        <v>1.0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Alvin Kamara</v>
      </c>
      <c r="B52" s="7" t="str">
        <f>IFERROR(__xludf.DUMMYFUNCTION("INDEX(IFNA(REGEXEXTRACT(D52, ""([^ ]+)$"")))"),"NO")</f>
        <v>NO</v>
      </c>
      <c r="C52" s="7">
        <f>Pts_PA*G52+Pts_PC*H52+Pts_PY*I52+Pts_PTD*J52+Pts_PI*K52+Pts_P2*L52+Pts_RA*M52+Pts_RY*N52+Pts_RTD*O52+Pts_R2*P52+Pts_Res*Q52+Pts_ReY*R52+Pts_ReTD*S52+Pts_Re2*T52+Pts_FL*U52+Pts_FTD*V52</f>
        <v>15</v>
      </c>
      <c r="D52" s="7" t="s">
        <v>67</v>
      </c>
      <c r="E52" s="10" t="s">
        <v>19</v>
      </c>
      <c r="F52" s="9">
        <v>12.0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5.0</v>
      </c>
      <c r="N52" s="7">
        <v>12.0</v>
      </c>
      <c r="O52" s="7">
        <v>0.0</v>
      </c>
      <c r="P52" s="11">
        <v>0.0</v>
      </c>
      <c r="Q52" s="10">
        <v>4.0</v>
      </c>
      <c r="R52" s="7">
        <v>58.0</v>
      </c>
      <c r="S52" s="7">
        <v>1.0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Anthony Richardson</v>
      </c>
      <c r="B53" s="7" t="str">
        <f>IFERROR(__xludf.DUMMYFUNCTION("INDEX(IFNA(REGEXEXTRACT(D53, ""([^ ]+)$"")))"),"IND")</f>
        <v>IND</v>
      </c>
      <c r="C53" s="7">
        <f>Pts_PA*G53+Pts_PC*H53+Pts_PY*I53+Pts_PTD*J53+Pts_PI*K53+Pts_P2*L53+Pts_RA*M53+Pts_RY*N53+Pts_RTD*O53+Pts_R2*P53+Pts_Res*Q53+Pts_ReY*R53+Pts_ReTD*S53+Pts_Re2*T53+Pts_FL*U53+Pts_FTD*V53</f>
        <v>13.88</v>
      </c>
      <c r="D53" s="7" t="s">
        <v>24</v>
      </c>
      <c r="E53" s="10" t="s">
        <v>356</v>
      </c>
      <c r="F53" s="9">
        <v>12.0</v>
      </c>
      <c r="G53" s="10">
        <v>38.0</v>
      </c>
      <c r="H53" s="7">
        <v>17.0</v>
      </c>
      <c r="I53" s="7">
        <v>172.0</v>
      </c>
      <c r="J53" s="7">
        <v>0.0</v>
      </c>
      <c r="K53" s="7">
        <v>2.0</v>
      </c>
      <c r="L53" s="11">
        <v>0.0</v>
      </c>
      <c r="M53" s="10">
        <v>7.0</v>
      </c>
      <c r="N53" s="7">
        <v>46.0</v>
      </c>
      <c r="O53" s="7">
        <v>1.0</v>
      </c>
      <c r="P53" s="11">
        <v>0.0</v>
      </c>
      <c r="Q53" s="10">
        <v>1.0</v>
      </c>
      <c r="R53" s="7">
        <v>-1.0</v>
      </c>
      <c r="S53" s="7">
        <v>0.0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Desmond Ridder</v>
      </c>
      <c r="B54" s="7" t="str">
        <f>IFERROR(__xludf.DUMMYFUNCTION("INDEX(IFNA(REGEXEXTRACT(D54, ""([^ ]+)$"")))"),"LV")</f>
        <v>LV</v>
      </c>
      <c r="C54" s="7">
        <f>Pts_PA*G54+Pts_PC*H54+Pts_PY*I54+Pts_PTD*J54+Pts_PI*K54+Pts_P2*L54+Pts_RA*M54+Pts_RY*N54+Pts_RTD*O54+Pts_R2*P54+Pts_Res*Q54+Pts_ReY*R54+Pts_ReTD*S54+Pts_Re2*T54+Pts_FL*U54+Pts_FTD*V54</f>
        <v>11.12</v>
      </c>
      <c r="D54" s="7" t="s">
        <v>539</v>
      </c>
      <c r="E54" s="10" t="s">
        <v>339</v>
      </c>
      <c r="F54" s="9">
        <v>12.0</v>
      </c>
      <c r="G54" s="10">
        <v>39.0</v>
      </c>
      <c r="H54" s="7">
        <v>23.0</v>
      </c>
      <c r="I54" s="7">
        <v>208.0</v>
      </c>
      <c r="J54" s="7">
        <v>1.0</v>
      </c>
      <c r="K54" s="7">
        <v>2.0</v>
      </c>
      <c r="L54" s="11">
        <v>0.0</v>
      </c>
      <c r="M54" s="10">
        <v>5.0</v>
      </c>
      <c r="N54" s="7">
        <v>28.0</v>
      </c>
      <c r="O54" s="7">
        <v>0.0</v>
      </c>
      <c r="P54" s="11">
        <v>0.0</v>
      </c>
      <c r="Q54" s="10">
        <v>0.0</v>
      </c>
      <c r="R54" s="7">
        <v>0.0</v>
      </c>
      <c r="S54" s="7">
        <v>0.0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Rachaad White</v>
      </c>
      <c r="B55" s="7" t="str">
        <f>IFERROR(__xludf.DUMMYFUNCTION("INDEX(IFNA(REGEXEXTRACT(D55, ""([^ ]+)$"")))"),"TB")</f>
        <v>TB</v>
      </c>
      <c r="C55" s="7">
        <f>Pts_PA*G55+Pts_PC*H55+Pts_PY*I55+Pts_PTD*J55+Pts_PI*K55+Pts_P2*L55+Pts_RA*M55+Pts_RY*N55+Pts_RTD*O55+Pts_R2*P55+Pts_Res*Q55+Pts_ReY*R55+Pts_ReTD*S55+Pts_Re2*T55+Pts_FL*U55+Pts_FTD*V55</f>
        <v>13.1</v>
      </c>
      <c r="D55" s="7" t="s">
        <v>122</v>
      </c>
      <c r="E55" s="10" t="s">
        <v>82</v>
      </c>
      <c r="F55" s="9">
        <v>12.0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15.0</v>
      </c>
      <c r="N55" s="7">
        <v>64.0</v>
      </c>
      <c r="O55" s="7">
        <v>0.0</v>
      </c>
      <c r="P55" s="11">
        <v>0.0</v>
      </c>
      <c r="Q55" s="10">
        <v>2.0</v>
      </c>
      <c r="R55" s="7">
        <v>17.0</v>
      </c>
      <c r="S55" s="7">
        <v>1.0</v>
      </c>
      <c r="T55" s="11">
        <v>0.0</v>
      </c>
      <c r="U55" s="10">
        <v>1.0</v>
      </c>
      <c r="V55" s="11">
        <v>0.0</v>
      </c>
    </row>
    <row r="56">
      <c r="A56" s="7" t="str">
        <f t="shared" si="1"/>
        <v>Caleb Williams</v>
      </c>
      <c r="B56" s="7" t="str">
        <f>IFERROR(__xludf.DUMMYFUNCTION("INDEX(IFNA(REGEXEXTRACT(D56, ""([^ ]+)$"")))"),"CHI")</f>
        <v>CHI</v>
      </c>
      <c r="C56" s="7">
        <f>Pts_PA*G56+Pts_PC*H56+Pts_PY*I56+Pts_PTD*J56+Pts_PI*K56+Pts_P2*L56+Pts_RA*M56+Pts_RY*N56+Pts_RTD*O56+Pts_R2*P56+Pts_Res*Q56+Pts_ReY*R56+Pts_ReTD*S56+Pts_Re2*T56+Pts_FL*U56+Pts_FTD*V56</f>
        <v>9.94</v>
      </c>
      <c r="D56" s="7" t="s">
        <v>156</v>
      </c>
      <c r="E56" s="10" t="s">
        <v>349</v>
      </c>
      <c r="F56" s="9">
        <v>12.0</v>
      </c>
      <c r="G56" s="10">
        <v>31.0</v>
      </c>
      <c r="H56" s="7">
        <v>18.0</v>
      </c>
      <c r="I56" s="7">
        <v>191.0</v>
      </c>
      <c r="J56" s="7">
        <v>1.0</v>
      </c>
      <c r="K56" s="7">
        <v>0.0</v>
      </c>
      <c r="L56" s="11">
        <v>0.0</v>
      </c>
      <c r="M56" s="10">
        <v>4.0</v>
      </c>
      <c r="N56" s="7">
        <v>3.0</v>
      </c>
      <c r="O56" s="7">
        <v>0.0</v>
      </c>
      <c r="P56" s="11">
        <v>0.0</v>
      </c>
      <c r="Q56" s="10">
        <v>0.0</v>
      </c>
      <c r="R56" s="7">
        <v>0.0</v>
      </c>
      <c r="S56" s="7">
        <v>0.0</v>
      </c>
      <c r="T56" s="11">
        <v>0.0</v>
      </c>
      <c r="U56" s="10">
        <v>1.0</v>
      </c>
      <c r="V56" s="11">
        <v>0.0</v>
      </c>
    </row>
    <row r="57">
      <c r="A57" s="7" t="str">
        <f t="shared" si="1"/>
        <v>Ameer Abdullah</v>
      </c>
      <c r="B57" s="7" t="str">
        <f>IFERROR(__xludf.DUMMYFUNCTION("INDEX(IFNA(REGEXEXTRACT(D57, ""([^ ]+)$"")))"),"LV")</f>
        <v>LV</v>
      </c>
      <c r="C57" s="7">
        <f>Pts_PA*G57+Pts_PC*H57+Pts_PY*I57+Pts_PTD*J57+Pts_PI*K57+Pts_P2*L57+Pts_RA*M57+Pts_RY*N57+Pts_RTD*O57+Pts_R2*P57+Pts_Res*Q57+Pts_ReY*R57+Pts_ReTD*S57+Pts_Re2*T57+Pts_FL*U57+Pts_FTD*V57</f>
        <v>16.1</v>
      </c>
      <c r="D57" s="7" t="s">
        <v>398</v>
      </c>
      <c r="E57" s="10" t="s">
        <v>339</v>
      </c>
      <c r="F57" s="9">
        <v>11.0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3.0</v>
      </c>
      <c r="N57" s="7">
        <v>8.0</v>
      </c>
      <c r="O57" s="7">
        <v>0.0</v>
      </c>
      <c r="P57" s="11">
        <v>0.0</v>
      </c>
      <c r="Q57" s="10">
        <v>7.0</v>
      </c>
      <c r="R57" s="7">
        <v>58.0</v>
      </c>
      <c r="S57" s="7">
        <v>1.0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Breece Hall</v>
      </c>
      <c r="B58" s="7" t="str">
        <f>IFERROR(__xludf.DUMMYFUNCTION("INDEX(IFNA(REGEXEXTRACT(D58, ""([^ ]+)$"")))"),"NYJ")</f>
        <v>NYJ</v>
      </c>
      <c r="C58" s="7">
        <f>Pts_PA*G58+Pts_PC*H58+Pts_PY*I58+Pts_PTD*J58+Pts_PI*K58+Pts_P2*L58+Pts_RA*M58+Pts_RY*N58+Pts_RTD*O58+Pts_R2*P58+Pts_Res*Q58+Pts_ReY*R58+Pts_ReTD*S58+Pts_Re2*T58+Pts_FL*U58+Pts_FTD*V58</f>
        <v>12.1</v>
      </c>
      <c r="D58" s="7" t="s">
        <v>80</v>
      </c>
      <c r="E58" s="10" t="s">
        <v>351</v>
      </c>
      <c r="F58" s="9">
        <v>11.0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9.0</v>
      </c>
      <c r="N58" s="7">
        <v>30.0</v>
      </c>
      <c r="O58" s="7">
        <v>1.0</v>
      </c>
      <c r="P58" s="11">
        <v>0.0</v>
      </c>
      <c r="Q58" s="10">
        <v>2.0</v>
      </c>
      <c r="R58" s="7">
        <v>21.0</v>
      </c>
      <c r="S58" s="7">
        <v>0.0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Mar'Keise Irving</v>
      </c>
      <c r="B59" s="7" t="str">
        <f>IFERROR(__xludf.DUMMYFUNCTION("INDEX(IFNA(REGEXEXTRACT(D59, ""([^ ]+)$"")))"),"TB")</f>
        <v>TB</v>
      </c>
      <c r="C59" s="7">
        <f>Pts_PA*G59+Pts_PC*H59+Pts_PY*I59+Pts_PTD*J59+Pts_PI*K59+Pts_P2*L59+Pts_RA*M59+Pts_RY*N59+Pts_RTD*O59+Pts_R2*P59+Pts_Res*Q59+Pts_ReY*R59+Pts_ReTD*S59+Pts_Re2*T59+Pts_FL*U59+Pts_FTD*V59</f>
        <v>12.3</v>
      </c>
      <c r="D59" s="7" t="s">
        <v>143</v>
      </c>
      <c r="E59" s="10" t="s">
        <v>82</v>
      </c>
      <c r="F59" s="9">
        <v>11.0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15.0</v>
      </c>
      <c r="N59" s="7">
        <v>117.0</v>
      </c>
      <c r="O59" s="7">
        <v>0.0</v>
      </c>
      <c r="P59" s="11">
        <v>0.0</v>
      </c>
      <c r="Q59" s="10">
        <v>2.0</v>
      </c>
      <c r="R59" s="7">
        <v>-4.0</v>
      </c>
      <c r="S59" s="7">
        <v>0.0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Ty Johnson</v>
      </c>
      <c r="B60" s="7" t="str">
        <f>IFERROR(__xludf.DUMMYFUNCTION("INDEX(IFNA(REGEXEXTRACT(D60, ""([^ ]+)$"")))"),"BUF")</f>
        <v>BUF</v>
      </c>
      <c r="C60" s="7">
        <f>Pts_PA*G60+Pts_PC*H60+Pts_PY*I60+Pts_PTD*J60+Pts_PI*K60+Pts_P2*L60+Pts_RA*M60+Pts_RY*N60+Pts_RTD*O60+Pts_R2*P60+Pts_Res*Q60+Pts_ReY*R60+Pts_ReTD*S60+Pts_Re2*T60+Pts_FL*U60+Pts_FTD*V60</f>
        <v>14.8</v>
      </c>
      <c r="D60" s="7" t="s">
        <v>309</v>
      </c>
      <c r="E60" s="10" t="s">
        <v>56</v>
      </c>
      <c r="F60" s="9">
        <v>11.0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2.0</v>
      </c>
      <c r="N60" s="7">
        <v>9.0</v>
      </c>
      <c r="O60" s="7">
        <v>0.0</v>
      </c>
      <c r="P60" s="11">
        <v>0.0</v>
      </c>
      <c r="Q60" s="10">
        <v>5.0</v>
      </c>
      <c r="R60" s="7">
        <v>114.0</v>
      </c>
      <c r="S60" s="7">
        <v>0.0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Sam LaPorta</v>
      </c>
      <c r="B61" s="7" t="str">
        <f>IFERROR(__xludf.DUMMYFUNCTION("INDEX(IFNA(REGEXEXTRACT(D61, ""([^ ]+)$"")))"),"DET")</f>
        <v>DET</v>
      </c>
      <c r="C61" s="7">
        <f>Pts_PA*G61+Pts_PC*H61+Pts_PY*I61+Pts_PTD*J61+Pts_PI*K61+Pts_P2*L61+Pts_RA*M61+Pts_RY*N61+Pts_RTD*O61+Pts_R2*P61+Pts_Res*Q61+Pts_ReY*R61+Pts_ReTD*S61+Pts_Re2*T61+Pts_FL*U61+Pts_FTD*V61</f>
        <v>14.6</v>
      </c>
      <c r="D61" s="7" t="s">
        <v>176</v>
      </c>
      <c r="E61" s="10" t="s">
        <v>342</v>
      </c>
      <c r="F61" s="9">
        <v>11.0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0.0</v>
      </c>
      <c r="N61" s="7">
        <v>0.0</v>
      </c>
      <c r="O61" s="7">
        <v>0.0</v>
      </c>
      <c r="P61" s="11">
        <v>0.0</v>
      </c>
      <c r="Q61" s="10">
        <v>7.0</v>
      </c>
      <c r="R61" s="7">
        <v>111.0</v>
      </c>
      <c r="S61" s="7">
        <v>0.0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Drake London</v>
      </c>
      <c r="B62" s="7" t="str">
        <f>IFERROR(__xludf.DUMMYFUNCTION("INDEX(IFNA(REGEXEXTRACT(D62, ""([^ ]+)$"")))"),"ATL")</f>
        <v>ATL</v>
      </c>
      <c r="C62" s="7">
        <f>Pts_PA*G62+Pts_PC*H62+Pts_PY*I62+Pts_PTD*J62+Pts_PI*K62+Pts_P2*L62+Pts_RA*M62+Pts_RY*N62+Pts_RTD*O62+Pts_R2*P62+Pts_Res*Q62+Pts_ReY*R62+Pts_ReTD*S62+Pts_Re2*T62+Pts_FL*U62+Pts_FTD*V62</f>
        <v>12.8</v>
      </c>
      <c r="D62" s="7" t="s">
        <v>251</v>
      </c>
      <c r="E62" s="10" t="s">
        <v>420</v>
      </c>
      <c r="F62" s="9">
        <v>11.0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0.0</v>
      </c>
      <c r="N62" s="7">
        <v>0.0</v>
      </c>
      <c r="O62" s="7">
        <v>0.0</v>
      </c>
      <c r="P62" s="11">
        <v>0.0</v>
      </c>
      <c r="Q62" s="10">
        <v>3.0</v>
      </c>
      <c r="R62" s="7">
        <v>53.0</v>
      </c>
      <c r="S62" s="7">
        <v>1.0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Ladd McConkey</v>
      </c>
      <c r="B63" s="7" t="str">
        <f>IFERROR(__xludf.DUMMYFUNCTION("INDEX(IFNA(REGEXEXTRACT(D63, ""([^ ]+)$"")))"),"LAC")</f>
        <v>LAC</v>
      </c>
      <c r="C63" s="7">
        <f>Pts_PA*G63+Pts_PC*H63+Pts_PY*I63+Pts_PTD*J63+Pts_PI*K63+Pts_P2*L63+Pts_RA*M63+Pts_RY*N63+Pts_RTD*O63+Pts_R2*P63+Pts_Res*Q63+Pts_ReY*R63+Pts_ReTD*S63+Pts_Re2*T63+Pts_FL*U63+Pts_FTD*V63</f>
        <v>14.3</v>
      </c>
      <c r="D63" s="7" t="s">
        <v>126</v>
      </c>
      <c r="E63" s="10" t="s">
        <v>358</v>
      </c>
      <c r="F63" s="9">
        <v>11.0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0.0</v>
      </c>
      <c r="N63" s="7">
        <v>0.0</v>
      </c>
      <c r="O63" s="7">
        <v>0.0</v>
      </c>
      <c r="P63" s="11">
        <v>0.0</v>
      </c>
      <c r="Q63" s="10">
        <v>5.0</v>
      </c>
      <c r="R63" s="7">
        <v>58.0</v>
      </c>
      <c r="S63" s="7">
        <v>1.0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Spencer Rattler</v>
      </c>
      <c r="B64" s="7" t="str">
        <f>IFERROR(__xludf.DUMMYFUNCTION("INDEX(IFNA(REGEXEXTRACT(D64, ""([^ ]+)$"")))"),"NO")</f>
        <v>NO</v>
      </c>
      <c r="C64" s="7">
        <f>Pts_PA*G64+Pts_PC*H64+Pts_PY*I64+Pts_PTD*J64+Pts_PI*K64+Pts_P2*L64+Pts_RA*M64+Pts_RY*N64+Pts_RTD*O64+Pts_R2*P64+Pts_Res*Q64+Pts_ReY*R64+Pts_ReTD*S64+Pts_Re2*T64+Pts_FL*U64+Pts_FTD*V64</f>
        <v>9.4</v>
      </c>
      <c r="D64" s="7" t="s">
        <v>501</v>
      </c>
      <c r="E64" s="10" t="s">
        <v>19</v>
      </c>
      <c r="F64" s="9">
        <v>11.0</v>
      </c>
      <c r="G64" s="10">
        <v>21.0</v>
      </c>
      <c r="H64" s="7">
        <v>10.0</v>
      </c>
      <c r="I64" s="7">
        <v>135.0</v>
      </c>
      <c r="J64" s="7">
        <v>1.0</v>
      </c>
      <c r="K64" s="7">
        <v>0.0</v>
      </c>
      <c r="L64" s="11">
        <v>0.0</v>
      </c>
      <c r="M64" s="10">
        <v>0.0</v>
      </c>
      <c r="N64" s="7">
        <v>0.0</v>
      </c>
      <c r="O64" s="7">
        <v>0.0</v>
      </c>
      <c r="P64" s="11">
        <v>0.0</v>
      </c>
      <c r="Q64" s="10">
        <v>0.0</v>
      </c>
      <c r="R64" s="7">
        <v>0.0</v>
      </c>
      <c r="S64" s="7">
        <v>0.0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Garrett Wilson</v>
      </c>
      <c r="B65" s="7" t="str">
        <f>IFERROR(__xludf.DUMMYFUNCTION("INDEX(IFNA(REGEXEXTRACT(D65, ""([^ ]+)$"")))"),"NYJ")</f>
        <v>NYJ</v>
      </c>
      <c r="C65" s="7">
        <f>Pts_PA*G65+Pts_PC*H65+Pts_PY*I65+Pts_PTD*J65+Pts_PI*K65+Pts_P2*L65+Pts_RA*M65+Pts_RY*N65+Pts_RTD*O65+Pts_R2*P65+Pts_Res*Q65+Pts_ReY*R65+Pts_ReTD*S65+Pts_Re2*T65+Pts_FL*U65+Pts_FTD*V65</f>
        <v>13.1</v>
      </c>
      <c r="D65" s="7" t="s">
        <v>158</v>
      </c>
      <c r="E65" s="10" t="s">
        <v>351</v>
      </c>
      <c r="F65" s="9">
        <v>11.0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0.0</v>
      </c>
      <c r="N65" s="7">
        <v>0.0</v>
      </c>
      <c r="O65" s="7">
        <v>0.0</v>
      </c>
      <c r="P65" s="11">
        <v>0.0</v>
      </c>
      <c r="Q65" s="10">
        <v>3.0</v>
      </c>
      <c r="R65" s="7">
        <v>56.0</v>
      </c>
      <c r="S65" s="7">
        <v>1.0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Russell Wilson</v>
      </c>
      <c r="B66" s="7" t="str">
        <f>IFERROR(__xludf.DUMMYFUNCTION("INDEX(IFNA(REGEXEXTRACT(D66, ""([^ ]+)$"")))"),"PIT")</f>
        <v>PIT</v>
      </c>
      <c r="C66" s="7">
        <f>Pts_PA*G66+Pts_PC*H66+Pts_PY*I66+Pts_PTD*J66+Pts_PI*K66+Pts_P2*L66+Pts_RA*M66+Pts_RY*N66+Pts_RTD*O66+Pts_R2*P66+Pts_Res*Q66+Pts_ReY*R66+Pts_ReTD*S66+Pts_Re2*T66+Pts_FL*U66+Pts_FTD*V66</f>
        <v>8.42</v>
      </c>
      <c r="D66" s="7" t="s">
        <v>521</v>
      </c>
      <c r="E66" s="10" t="s">
        <v>27</v>
      </c>
      <c r="F66" s="9">
        <v>11.0</v>
      </c>
      <c r="G66" s="10">
        <v>22.0</v>
      </c>
      <c r="H66" s="7">
        <v>14.0</v>
      </c>
      <c r="I66" s="7">
        <v>128.0</v>
      </c>
      <c r="J66" s="7">
        <v>1.0</v>
      </c>
      <c r="K66" s="7">
        <v>0.0</v>
      </c>
      <c r="L66" s="11">
        <v>0.0</v>
      </c>
      <c r="M66" s="10">
        <v>4.0</v>
      </c>
      <c r="N66" s="7">
        <v>13.0</v>
      </c>
      <c r="O66" s="7">
        <v>0.0</v>
      </c>
      <c r="P66" s="11">
        <v>0.0</v>
      </c>
      <c r="Q66" s="10">
        <v>0.0</v>
      </c>
      <c r="R66" s="7">
        <v>0.0</v>
      </c>
      <c r="S66" s="7">
        <v>0.0</v>
      </c>
      <c r="T66" s="11">
        <v>0.0</v>
      </c>
      <c r="U66" s="10">
        <v>1.0</v>
      </c>
      <c r="V66" s="11">
        <v>0.0</v>
      </c>
    </row>
    <row r="67">
      <c r="A67" s="7" t="str">
        <f t="shared" si="1"/>
        <v>Jerry Jeudy</v>
      </c>
      <c r="B67" s="7" t="str">
        <f>IFERROR(__xludf.DUMMYFUNCTION("INDEX(IFNA(REGEXEXTRACT(D67, ""([^ ]+)$"")))"),"CLE")</f>
        <v>CLE</v>
      </c>
      <c r="C67" s="7">
        <f>Pts_PA*G67+Pts_PC*H67+Pts_PY*I67+Pts_PTD*J67+Pts_PI*K67+Pts_P2*L67+Pts_RA*M67+Pts_RY*N67+Pts_RTD*O67+Pts_R2*P67+Pts_Res*Q67+Pts_ReY*R67+Pts_ReTD*S67+Pts_Re2*T67+Pts_FL*U67+Pts_FTD*V67</f>
        <v>16.3</v>
      </c>
      <c r="D67" s="7" t="s">
        <v>132</v>
      </c>
      <c r="E67" s="10" t="s">
        <v>424</v>
      </c>
      <c r="F67" s="9">
        <v>10.0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11.0</v>
      </c>
      <c r="R67" s="7">
        <v>108.0</v>
      </c>
      <c r="S67" s="7">
        <v>0.0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Quentin Johnston</v>
      </c>
      <c r="B68" s="7" t="str">
        <f>IFERROR(__xludf.DUMMYFUNCTION("INDEX(IFNA(REGEXEXTRACT(D68, ""([^ ]+)$"")))"),"LAC")</f>
        <v>LAC</v>
      </c>
      <c r="C68" s="7">
        <f>Pts_PA*G68+Pts_PC*H68+Pts_PY*I68+Pts_PTD*J68+Pts_PI*K68+Pts_P2*L68+Pts_RA*M68+Pts_RY*N68+Pts_RTD*O68+Pts_R2*P68+Pts_Res*Q68+Pts_ReY*R68+Pts_ReTD*S68+Pts_Re2*T68+Pts_FL*U68+Pts_FTD*V68</f>
        <v>13</v>
      </c>
      <c r="D68" s="7" t="s">
        <v>192</v>
      </c>
      <c r="E68" s="10" t="s">
        <v>358</v>
      </c>
      <c r="F68" s="9">
        <v>10.0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0.0</v>
      </c>
      <c r="N68" s="7">
        <v>0.0</v>
      </c>
      <c r="O68" s="7">
        <v>0.0</v>
      </c>
      <c r="P68" s="11">
        <v>0.0</v>
      </c>
      <c r="Q68" s="10">
        <v>5.0</v>
      </c>
      <c r="R68" s="7">
        <v>45.0</v>
      </c>
      <c r="S68" s="7">
        <v>1.0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Puka Nacua</v>
      </c>
      <c r="B69" s="7" t="str">
        <f>IFERROR(__xludf.DUMMYFUNCTION("INDEX(IFNA(REGEXEXTRACT(D69, ""([^ ]+)$"")))"),"LA")</f>
        <v>LA</v>
      </c>
      <c r="C69" s="7">
        <f>Pts_PA*G69+Pts_PC*H69+Pts_PY*I69+Pts_PTD*J69+Pts_PI*K69+Pts_P2*L69+Pts_RA*M69+Pts_RY*N69+Pts_RTD*O69+Pts_R2*P69+Pts_Res*Q69+Pts_ReY*R69+Pts_ReTD*S69+Pts_Re2*T69+Pts_FL*U69+Pts_FTD*V69</f>
        <v>14.3</v>
      </c>
      <c r="D69" s="7" t="s">
        <v>199</v>
      </c>
      <c r="E69" s="10" t="s">
        <v>39</v>
      </c>
      <c r="F69" s="9">
        <v>10.0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2.0</v>
      </c>
      <c r="N69" s="7">
        <v>11.0</v>
      </c>
      <c r="O69" s="7">
        <v>0.0</v>
      </c>
      <c r="P69" s="11">
        <v>0.0</v>
      </c>
      <c r="Q69" s="10">
        <v>7.0</v>
      </c>
      <c r="R69" s="7">
        <v>97.0</v>
      </c>
      <c r="S69" s="7">
        <v>0.0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Jonnu Smith</v>
      </c>
      <c r="B70" s="7" t="str">
        <f>IFERROR(__xludf.DUMMYFUNCTION("INDEX(IFNA(REGEXEXTRACT(D70, ""([^ ]+)$"")))"),"MIA")</f>
        <v>MIA</v>
      </c>
      <c r="C70" s="7">
        <f>Pts_PA*G70+Pts_PC*H70+Pts_PY*I70+Pts_PTD*J70+Pts_PI*K70+Pts_P2*L70+Pts_RA*M70+Pts_RY*N70+Pts_RTD*O70+Pts_R2*P70+Pts_Res*Q70+Pts_ReY*R70+Pts_ReTD*S70+Pts_Re2*T70+Pts_FL*U70+Pts_FTD*V70</f>
        <v>15.3</v>
      </c>
      <c r="D70" s="7" t="s">
        <v>323</v>
      </c>
      <c r="E70" s="10" t="s">
        <v>362</v>
      </c>
      <c r="F70" s="9">
        <v>10.0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0.0</v>
      </c>
      <c r="N70" s="7">
        <v>0.0</v>
      </c>
      <c r="O70" s="7">
        <v>0.0</v>
      </c>
      <c r="P70" s="11">
        <v>0.0</v>
      </c>
      <c r="Q70" s="10">
        <v>9.0</v>
      </c>
      <c r="R70" s="7">
        <v>48.0</v>
      </c>
      <c r="S70" s="7">
        <v>1.0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Kyren Williams</v>
      </c>
      <c r="B71" s="7" t="str">
        <f>IFERROR(__xludf.DUMMYFUNCTION("INDEX(IFNA(REGEXEXTRACT(D71, ""([^ ]+)$"")))"),"LA")</f>
        <v>LA</v>
      </c>
      <c r="C71" s="7">
        <f>Pts_PA*G71+Pts_PC*H71+Pts_PY*I71+Pts_PTD*J71+Pts_PI*K71+Pts_P2*L71+Pts_RA*M71+Pts_RY*N71+Pts_RTD*O71+Pts_R2*P71+Pts_Res*Q71+Pts_ReY*R71+Pts_ReTD*S71+Pts_Re2*T71+Pts_FL*U71+Pts_FTD*V71</f>
        <v>12.2</v>
      </c>
      <c r="D71" s="7" t="s">
        <v>103</v>
      </c>
      <c r="E71" s="10" t="s">
        <v>39</v>
      </c>
      <c r="F71" s="9">
        <v>10.0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29.0</v>
      </c>
      <c r="N71" s="7">
        <v>108.0</v>
      </c>
      <c r="O71" s="7">
        <v>0.0</v>
      </c>
      <c r="P71" s="11">
        <v>0.0</v>
      </c>
      <c r="Q71" s="10">
        <v>2.0</v>
      </c>
      <c r="R71" s="7">
        <v>4.0</v>
      </c>
      <c r="S71" s="7">
        <v>0.0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Ja'Marr Chase</v>
      </c>
      <c r="B72" s="7" t="str">
        <f>IFERROR(__xludf.DUMMYFUNCTION("INDEX(IFNA(REGEXEXTRACT(D72, ""([^ ]+)$"")))"),"CIN")</f>
        <v>CIN</v>
      </c>
      <c r="C72" s="7">
        <f>Pts_PA*G72+Pts_PC*H72+Pts_PY*I72+Pts_PTD*J72+Pts_PI*K72+Pts_P2*L72+Pts_RA*M72+Pts_RY*N72+Pts_RTD*O72+Pts_R2*P72+Pts_Res*Q72+Pts_ReY*R72+Pts_ReTD*S72+Pts_Re2*T72+Pts_FL*U72+Pts_FTD*V72</f>
        <v>13.9</v>
      </c>
      <c r="D72" s="7" t="s">
        <v>149</v>
      </c>
      <c r="E72" s="10" t="s">
        <v>345</v>
      </c>
      <c r="F72" s="9">
        <v>9.0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0.0</v>
      </c>
      <c r="N72" s="7">
        <v>0.0</v>
      </c>
      <c r="O72" s="7">
        <v>0.0</v>
      </c>
      <c r="P72" s="11">
        <v>0.0</v>
      </c>
      <c r="Q72" s="10">
        <v>9.0</v>
      </c>
      <c r="R72" s="7">
        <v>94.0</v>
      </c>
      <c r="S72" s="7">
        <v>0.0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Foster Moreau</v>
      </c>
      <c r="B73" s="7" t="str">
        <f>IFERROR(__xludf.DUMMYFUNCTION("INDEX(IFNA(REGEXEXTRACT(D73, ""([^ ]+)$"")))"),"NO")</f>
        <v>NO</v>
      </c>
      <c r="C73" s="7">
        <f>Pts_PA*G73+Pts_PC*H73+Pts_PY*I73+Pts_PTD*J73+Pts_PI*K73+Pts_P2*L73+Pts_RA*M73+Pts_RY*N73+Pts_RTD*O73+Pts_R2*P73+Pts_Res*Q73+Pts_ReY*R73+Pts_ReTD*S73+Pts_Re2*T73+Pts_FL*U73+Pts_FTD*V73</f>
        <v>11.9</v>
      </c>
      <c r="D73" s="7" t="s">
        <v>110</v>
      </c>
      <c r="E73" s="10" t="s">
        <v>19</v>
      </c>
      <c r="F73" s="9">
        <v>9.0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0.0</v>
      </c>
      <c r="N73" s="7">
        <v>0.0</v>
      </c>
      <c r="O73" s="7">
        <v>0.0</v>
      </c>
      <c r="P73" s="11">
        <v>0.0</v>
      </c>
      <c r="Q73" s="10">
        <v>4.0</v>
      </c>
      <c r="R73" s="7">
        <v>39.0</v>
      </c>
      <c r="S73" s="7">
        <v>1.0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Kyler Murray</v>
      </c>
      <c r="B74" s="7" t="str">
        <f>IFERROR(__xludf.DUMMYFUNCTION("INDEX(IFNA(REGEXEXTRACT(D74, ""([^ ]+)$"")))"),"ARI")</f>
        <v>ARI</v>
      </c>
      <c r="C74" s="7">
        <f>Pts_PA*G74+Pts_PC*H74+Pts_PY*I74+Pts_PTD*J74+Pts_PI*K74+Pts_P2*L74+Pts_RA*M74+Pts_RY*N74+Pts_RTD*O74+Pts_R2*P74+Pts_Res*Q74+Pts_ReY*R74+Pts_ReTD*S74+Pts_Re2*T74+Pts_FL*U74+Pts_FTD*V74</f>
        <v>10.06</v>
      </c>
      <c r="D74" s="7" t="s">
        <v>68</v>
      </c>
      <c r="E74" s="10" t="s">
        <v>101</v>
      </c>
      <c r="F74" s="9">
        <v>9.0</v>
      </c>
      <c r="G74" s="10">
        <v>30.0</v>
      </c>
      <c r="H74" s="7">
        <v>23.0</v>
      </c>
      <c r="I74" s="7">
        <v>224.0</v>
      </c>
      <c r="J74" s="7">
        <v>0.0</v>
      </c>
      <c r="K74" s="7">
        <v>0.0</v>
      </c>
      <c r="L74" s="11">
        <v>0.0</v>
      </c>
      <c r="M74" s="10">
        <v>5.0</v>
      </c>
      <c r="N74" s="7">
        <v>11.0</v>
      </c>
      <c r="O74" s="7">
        <v>0.0</v>
      </c>
      <c r="P74" s="11">
        <v>0.0</v>
      </c>
      <c r="Q74" s="10">
        <v>0.0</v>
      </c>
      <c r="R74" s="7">
        <v>0.0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Tim Patrick</v>
      </c>
      <c r="B75" s="7" t="str">
        <f>IFERROR(__xludf.DUMMYFUNCTION("INDEX(IFNA(REGEXEXTRACT(D75, ""([^ ]+)$"")))"),"DET")</f>
        <v>DET</v>
      </c>
      <c r="C75" s="7">
        <f>Pts_PA*G75+Pts_PC*H75+Pts_PY*I75+Pts_PTD*J75+Pts_PI*K75+Pts_P2*L75+Pts_RA*M75+Pts_RY*N75+Pts_RTD*O75+Pts_R2*P75+Pts_Res*Q75+Pts_ReY*R75+Pts_ReTD*S75+Pts_Re2*T75+Pts_FL*U75+Pts_FTD*V75</f>
        <v>11</v>
      </c>
      <c r="D75" s="7" t="s">
        <v>391</v>
      </c>
      <c r="E75" s="10" t="s">
        <v>342</v>
      </c>
      <c r="F75" s="9">
        <v>9.0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4.0</v>
      </c>
      <c r="R75" s="7">
        <v>30.0</v>
      </c>
      <c r="S75" s="7">
        <v>1.0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Tony Pollard</v>
      </c>
      <c r="B76" s="7" t="str">
        <f>IFERROR(__xludf.DUMMYFUNCTION("INDEX(IFNA(REGEXEXTRACT(D76, ""([^ ]+)$"")))"),"TEN")</f>
        <v>TEN</v>
      </c>
      <c r="C76" s="7">
        <f>Pts_PA*G76+Pts_PC*H76+Pts_PY*I76+Pts_PTD*J76+Pts_PI*K76+Pts_P2*L76+Pts_RA*M76+Pts_RY*N76+Pts_RTD*O76+Pts_R2*P76+Pts_Res*Q76+Pts_ReY*R76+Pts_ReTD*S76+Pts_Re2*T76+Pts_FL*U76+Pts_FTD*V76</f>
        <v>8.5</v>
      </c>
      <c r="D76" s="7" t="s">
        <v>75</v>
      </c>
      <c r="E76" s="10" t="s">
        <v>348</v>
      </c>
      <c r="F76" s="9">
        <v>9.0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17.0</v>
      </c>
      <c r="N76" s="7">
        <v>45.0</v>
      </c>
      <c r="O76" s="7">
        <v>1.0</v>
      </c>
      <c r="P76" s="11">
        <v>0.0</v>
      </c>
      <c r="Q76" s="10">
        <v>0.0</v>
      </c>
      <c r="R76" s="7">
        <v>0.0</v>
      </c>
      <c r="S76" s="7">
        <v>0.0</v>
      </c>
      <c r="T76" s="11">
        <v>0.0</v>
      </c>
      <c r="U76" s="10">
        <v>1.0</v>
      </c>
      <c r="V76" s="11">
        <v>0.0</v>
      </c>
    </row>
    <row r="77">
      <c r="A77" s="7" t="str">
        <f t="shared" si="1"/>
        <v>Khalil Shakir</v>
      </c>
      <c r="B77" s="7" t="str">
        <f>IFERROR(__xludf.DUMMYFUNCTION("INDEX(IFNA(REGEXEXTRACT(D77, ""([^ ]+)$"")))"),"BUF")</f>
        <v>BUF</v>
      </c>
      <c r="C77" s="7">
        <f>Pts_PA*G77+Pts_PC*H77+Pts_PY*I77+Pts_PTD*J77+Pts_PI*K77+Pts_P2*L77+Pts_RA*M77+Pts_RY*N77+Pts_RTD*O77+Pts_R2*P77+Pts_Res*Q77+Pts_ReY*R77+Pts_ReTD*S77+Pts_Re2*T77+Pts_FL*U77+Pts_FTD*V77</f>
        <v>12.9</v>
      </c>
      <c r="D77" s="7" t="s">
        <v>118</v>
      </c>
      <c r="E77" s="10" t="s">
        <v>56</v>
      </c>
      <c r="F77" s="9">
        <v>9.0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0.0</v>
      </c>
      <c r="N77" s="7">
        <v>0.0</v>
      </c>
      <c r="O77" s="7">
        <v>0.0</v>
      </c>
      <c r="P77" s="11">
        <v>0.0</v>
      </c>
      <c r="Q77" s="10">
        <v>6.0</v>
      </c>
      <c r="R77" s="7">
        <v>39.0</v>
      </c>
      <c r="S77" s="7">
        <v>1.0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Devin Singletary</v>
      </c>
      <c r="B78" s="7" t="str">
        <f>IFERROR(__xludf.DUMMYFUNCTION("INDEX(IFNA(REGEXEXTRACT(D78, ""([^ ]+)$"")))"),"NYG")</f>
        <v>NYG</v>
      </c>
      <c r="C78" s="7">
        <f>Pts_PA*G78+Pts_PC*H78+Pts_PY*I78+Pts_PTD*J78+Pts_PI*K78+Pts_P2*L78+Pts_RA*M78+Pts_RY*N78+Pts_RTD*O78+Pts_R2*P78+Pts_Res*Q78+Pts_ReY*R78+Pts_ReTD*S78+Pts_Re2*T78+Pts_FL*U78+Pts_FTD*V78</f>
        <v>11.6</v>
      </c>
      <c r="D78" s="7" t="s">
        <v>182</v>
      </c>
      <c r="E78" s="10" t="s">
        <v>61</v>
      </c>
      <c r="F78" s="9">
        <v>9.0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8.0</v>
      </c>
      <c r="N78" s="7">
        <v>25.0</v>
      </c>
      <c r="O78" s="7">
        <v>1.0</v>
      </c>
      <c r="P78" s="11">
        <v>0.0</v>
      </c>
      <c r="Q78" s="10">
        <v>3.0</v>
      </c>
      <c r="R78" s="7">
        <v>16.0</v>
      </c>
      <c r="S78" s="7">
        <v>0.0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Courtland Sutton</v>
      </c>
      <c r="B79" s="7" t="str">
        <f>IFERROR(__xludf.DUMMYFUNCTION("INDEX(IFNA(REGEXEXTRACT(D79, ""([^ ]+)$"")))"),"DEN")</f>
        <v>DEN</v>
      </c>
      <c r="C79" s="7">
        <f>Pts_PA*G79+Pts_PC*H79+Pts_PY*I79+Pts_PTD*J79+Pts_PI*K79+Pts_P2*L79+Pts_RA*M79+Pts_RY*N79+Pts_RTD*O79+Pts_R2*P79+Pts_Res*Q79+Pts_ReY*R79+Pts_ReTD*S79+Pts_Re2*T79+Pts_FL*U79+Pts_FTD*V79</f>
        <v>10.7</v>
      </c>
      <c r="D79" s="7" t="s">
        <v>203</v>
      </c>
      <c r="E79" s="10" t="s">
        <v>352</v>
      </c>
      <c r="F79" s="9">
        <v>9.0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0.0</v>
      </c>
      <c r="N79" s="7">
        <v>0.0</v>
      </c>
      <c r="O79" s="7">
        <v>0.0</v>
      </c>
      <c r="P79" s="11">
        <v>0.0</v>
      </c>
      <c r="Q79" s="10">
        <v>3.0</v>
      </c>
      <c r="R79" s="7">
        <v>32.0</v>
      </c>
      <c r="S79" s="7">
        <v>1.0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Jonathan Taylor</v>
      </c>
      <c r="B80" s="7" t="str">
        <f>IFERROR(__xludf.DUMMYFUNCTION("INDEX(IFNA(REGEXEXTRACT(D80, ""([^ ]+)$"")))"),"IND")</f>
        <v>IND</v>
      </c>
      <c r="C80" s="7">
        <f>Pts_PA*G80+Pts_PC*H80+Pts_PY*I80+Pts_PTD*J80+Pts_PI*K80+Pts_P2*L80+Pts_RA*M80+Pts_RY*N80+Pts_RTD*O80+Pts_R2*P80+Pts_Res*Q80+Pts_ReY*R80+Pts_ReTD*S80+Pts_Re2*T80+Pts_FL*U80+Pts_FTD*V80</f>
        <v>9.6</v>
      </c>
      <c r="D80" s="7" t="s">
        <v>119</v>
      </c>
      <c r="E80" s="10" t="s">
        <v>356</v>
      </c>
      <c r="F80" s="9">
        <v>9.0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22.0</v>
      </c>
      <c r="N80" s="7">
        <v>107.0</v>
      </c>
      <c r="O80" s="7">
        <v>0.0</v>
      </c>
      <c r="P80" s="11">
        <v>0.0</v>
      </c>
      <c r="Q80" s="10">
        <v>1.0</v>
      </c>
      <c r="R80" s="7">
        <v>4.0</v>
      </c>
      <c r="S80" s="7">
        <v>0.0</v>
      </c>
      <c r="T80" s="11">
        <v>0.0</v>
      </c>
      <c r="U80" s="10">
        <v>1.0</v>
      </c>
      <c r="V80" s="11">
        <v>0.0</v>
      </c>
    </row>
    <row r="81">
      <c r="A81" s="7" t="str">
        <f t="shared" si="1"/>
        <v>Josh Whyle</v>
      </c>
      <c r="B81" s="7" t="str">
        <f>IFERROR(__xludf.DUMMYFUNCTION("INDEX(IFNA(REGEXEXTRACT(D81, ""([^ ]+)$"")))"),"TEN")</f>
        <v>TEN</v>
      </c>
      <c r="C81" s="7">
        <f>Pts_PA*G81+Pts_PC*H81+Pts_PY*I81+Pts_PTD*J81+Pts_PI*K81+Pts_P2*L81+Pts_RA*M81+Pts_RY*N81+Pts_RTD*O81+Pts_R2*P81+Pts_Res*Q81+Pts_ReY*R81+Pts_ReTD*S81+Pts_Re2*T81+Pts_FL*U81+Pts_FTD*V81</f>
        <v>12.2</v>
      </c>
      <c r="D81" s="7" t="s">
        <v>396</v>
      </c>
      <c r="E81" s="10" t="s">
        <v>348</v>
      </c>
      <c r="F81" s="9">
        <v>9.0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5.0</v>
      </c>
      <c r="R81" s="7">
        <v>37.0</v>
      </c>
      <c r="S81" s="7">
        <v>1.0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Jameson Williams</v>
      </c>
      <c r="B82" s="7" t="str">
        <f>IFERROR(__xludf.DUMMYFUNCTION("INDEX(IFNA(REGEXEXTRACT(D82, ""([^ ]+)$"")))"),"DET")</f>
        <v>DET</v>
      </c>
      <c r="C82" s="7">
        <f>Pts_PA*G82+Pts_PC*H82+Pts_PY*I82+Pts_PTD*J82+Pts_PI*K82+Pts_P2*L82+Pts_RA*M82+Pts_RY*N82+Pts_RTD*O82+Pts_R2*P82+Pts_Res*Q82+Pts_ReY*R82+Pts_ReTD*S82+Pts_Re2*T82+Pts_FL*U82+Pts_FTD*V82</f>
        <v>11.2</v>
      </c>
      <c r="D82" s="7" t="s">
        <v>50</v>
      </c>
      <c r="E82" s="10" t="s">
        <v>342</v>
      </c>
      <c r="F82" s="9">
        <v>9.0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0.0</v>
      </c>
      <c r="N82" s="7">
        <v>0.0</v>
      </c>
      <c r="O82" s="7">
        <v>0.0</v>
      </c>
      <c r="P82" s="11">
        <v>0.0</v>
      </c>
      <c r="Q82" s="10">
        <v>3.0</v>
      </c>
      <c r="R82" s="7">
        <v>37.0</v>
      </c>
      <c r="S82" s="7">
        <v>1.0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Cam Akers</v>
      </c>
      <c r="B83" s="7" t="str">
        <f>IFERROR(__xludf.DUMMYFUNCTION("INDEX(IFNA(REGEXEXTRACT(D83, ""([^ ]+)$"")))"),"MIN")</f>
        <v>MIN</v>
      </c>
      <c r="C83" s="7">
        <f>Pts_PA*G83+Pts_PC*H83+Pts_PY*I83+Pts_PTD*J83+Pts_PI*K83+Pts_P2*L83+Pts_RA*M83+Pts_RY*N83+Pts_RTD*O83+Pts_R2*P83+Pts_Res*Q83+Pts_ReY*R83+Pts_ReTD*S83+Pts_Re2*T83+Pts_FL*U83+Pts_FTD*V83</f>
        <v>8.4</v>
      </c>
      <c r="D83" s="7" t="s">
        <v>372</v>
      </c>
      <c r="E83" s="10" t="s">
        <v>343</v>
      </c>
      <c r="F83" s="9">
        <v>8.0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10.0</v>
      </c>
      <c r="N83" s="7">
        <v>24.0</v>
      </c>
      <c r="O83" s="7">
        <v>1.0</v>
      </c>
      <c r="P83" s="11">
        <v>0.0</v>
      </c>
      <c r="Q83" s="10">
        <v>0.0</v>
      </c>
      <c r="R83" s="7">
        <v>0.0</v>
      </c>
      <c r="S83" s="7">
        <v>0.0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Mark Andrews</v>
      </c>
      <c r="B84" s="7" t="str">
        <f>IFERROR(__xludf.DUMMYFUNCTION("INDEX(IFNA(REGEXEXTRACT(D84, ""([^ ]+)$"")))"),"BAL")</f>
        <v>BAL</v>
      </c>
      <c r="C84" s="7">
        <f>Pts_PA*G84+Pts_PC*H84+Pts_PY*I84+Pts_PTD*J84+Pts_PI*K84+Pts_P2*L84+Pts_RA*M84+Pts_RY*N84+Pts_RTD*O84+Pts_R2*P84+Pts_Res*Q84+Pts_ReY*R84+Pts_ReTD*S84+Pts_Re2*T84+Pts_FL*U84+Pts_FTD*V84</f>
        <v>9.4</v>
      </c>
      <c r="D84" s="7" t="s">
        <v>229</v>
      </c>
      <c r="E84" s="10" t="s">
        <v>53</v>
      </c>
      <c r="F84" s="9">
        <v>8.0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0.0</v>
      </c>
      <c r="N84" s="7">
        <v>0.0</v>
      </c>
      <c r="O84" s="7">
        <v>0.0</v>
      </c>
      <c r="P84" s="11">
        <v>0.0</v>
      </c>
      <c r="Q84" s="10">
        <v>2.0</v>
      </c>
      <c r="R84" s="7">
        <v>24.0</v>
      </c>
      <c r="S84" s="7">
        <v>1.0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Tim Boyle</v>
      </c>
      <c r="B85" s="7" t="str">
        <f>IFERROR(__xludf.DUMMYFUNCTION("INDEX(IFNA(REGEXEXTRACT(D85, ""([^ ]+)$"")))"),"NYG")</f>
        <v>NYG</v>
      </c>
      <c r="C85" s="7">
        <f>Pts_PA*G85+Pts_PC*H85+Pts_PY*I85+Pts_PTD*J85+Pts_PI*K85+Pts_P2*L85+Pts_RA*M85+Pts_RY*N85+Pts_RTD*O85+Pts_R2*P85+Pts_Res*Q85+Pts_ReY*R85+Pts_ReTD*S85+Pts_Re2*T85+Pts_FL*U85+Pts_FTD*V85</f>
        <v>6.82</v>
      </c>
      <c r="D85" s="7" t="s">
        <v>430</v>
      </c>
      <c r="E85" s="10" t="s">
        <v>61</v>
      </c>
      <c r="F85" s="9">
        <v>8.0</v>
      </c>
      <c r="G85" s="10">
        <v>24.0</v>
      </c>
      <c r="H85" s="7">
        <v>12.0</v>
      </c>
      <c r="I85" s="7">
        <v>123.0</v>
      </c>
      <c r="J85" s="7">
        <v>1.0</v>
      </c>
      <c r="K85" s="7">
        <v>1.0</v>
      </c>
      <c r="L85" s="11">
        <v>0.0</v>
      </c>
      <c r="M85" s="10">
        <v>1.0</v>
      </c>
      <c r="N85" s="7">
        <v>-1.0</v>
      </c>
      <c r="O85" s="7">
        <v>0.0</v>
      </c>
      <c r="P85" s="11">
        <v>0.0</v>
      </c>
      <c r="Q85" s="10">
        <v>0.0</v>
      </c>
      <c r="R85" s="7">
        <v>0.0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Kirk Cousins</v>
      </c>
      <c r="B86" s="7" t="str">
        <f>IFERROR(__xludf.DUMMYFUNCTION("INDEX(IFNA(REGEXEXTRACT(D86, ""([^ ]+)$"")))"),"ATL")</f>
        <v>ATL</v>
      </c>
      <c r="C86" s="7">
        <f>Pts_PA*G86+Pts_PC*H86+Pts_PY*I86+Pts_PTD*J86+Pts_PI*K86+Pts_P2*L86+Pts_RA*M86+Pts_RY*N86+Pts_RTD*O86+Pts_R2*P86+Pts_Res*Q86+Pts_ReY*R86+Pts_ReTD*S86+Pts_Re2*T86+Pts_FL*U86+Pts_FTD*V86</f>
        <v>6.48</v>
      </c>
      <c r="D86" s="7" t="s">
        <v>130</v>
      </c>
      <c r="E86" s="10" t="s">
        <v>420</v>
      </c>
      <c r="F86" s="9">
        <v>8.0</v>
      </c>
      <c r="G86" s="10">
        <v>17.0</v>
      </c>
      <c r="H86" s="7">
        <v>11.0</v>
      </c>
      <c r="I86" s="7">
        <v>112.0</v>
      </c>
      <c r="J86" s="7">
        <v>1.0</v>
      </c>
      <c r="K86" s="7">
        <v>1.0</v>
      </c>
      <c r="L86" s="11">
        <v>0.0</v>
      </c>
      <c r="M86" s="10">
        <v>3.0</v>
      </c>
      <c r="N86" s="7">
        <v>0.0</v>
      </c>
      <c r="O86" s="7">
        <v>0.0</v>
      </c>
      <c r="P86" s="11">
        <v>0.0</v>
      </c>
      <c r="Q86" s="10">
        <v>0.0</v>
      </c>
      <c r="R86" s="7">
        <v>0.0</v>
      </c>
      <c r="S86" s="7">
        <v>0.0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Re'Mahn Davis</v>
      </c>
      <c r="B87" s="7" t="str">
        <f>IFERROR(__xludf.DUMMYFUNCTION("INDEX(IFNA(REGEXEXTRACT(D87, ""([^ ]+)$"")))"),"BUF")</f>
        <v>BUF</v>
      </c>
      <c r="C87" s="7">
        <f>Pts_PA*G87+Pts_PC*H87+Pts_PY*I87+Pts_PTD*J87+Pts_PI*K87+Pts_P2*L87+Pts_RA*M87+Pts_RY*N87+Pts_RTD*O87+Pts_R2*P87+Pts_Res*Q87+Pts_ReY*R87+Pts_ReTD*S87+Pts_Re2*T87+Pts_FL*U87+Pts_FTD*V87</f>
        <v>9.9</v>
      </c>
      <c r="D87" s="7" t="s">
        <v>211</v>
      </c>
      <c r="E87" s="10" t="s">
        <v>56</v>
      </c>
      <c r="F87" s="9">
        <v>8.0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7.0</v>
      </c>
      <c r="N87" s="7">
        <v>15.0</v>
      </c>
      <c r="O87" s="7">
        <v>0.0</v>
      </c>
      <c r="P87" s="11">
        <v>0.0</v>
      </c>
      <c r="Q87" s="10">
        <v>2.0</v>
      </c>
      <c r="R87" s="7">
        <v>14.0</v>
      </c>
      <c r="S87" s="7">
        <v>1.0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Travis Etienne</v>
      </c>
      <c r="B88" s="7" t="str">
        <f>IFERROR(__xludf.DUMMYFUNCTION("INDEX(IFNA(REGEXEXTRACT(D88, ""([^ ]+)$"")))"),"JAX")</f>
        <v>JAX</v>
      </c>
      <c r="C88" s="7">
        <f>Pts_PA*G88+Pts_PC*H88+Pts_PY*I88+Pts_PTD*J88+Pts_PI*K88+Pts_P2*L88+Pts_RA*M88+Pts_RY*N88+Pts_RTD*O88+Pts_R2*P88+Pts_Res*Q88+Pts_ReY*R88+Pts_ReTD*S88+Pts_Re2*T88+Pts_FL*U88+Pts_FTD*V88</f>
        <v>10.5</v>
      </c>
      <c r="D88" s="7" t="s">
        <v>107</v>
      </c>
      <c r="E88" s="10" t="s">
        <v>42</v>
      </c>
      <c r="F88" s="9">
        <v>8.0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14.0</v>
      </c>
      <c r="N88" s="7">
        <v>65.0</v>
      </c>
      <c r="O88" s="7">
        <v>0.0</v>
      </c>
      <c r="P88" s="11">
        <v>0.0</v>
      </c>
      <c r="Q88" s="10">
        <v>4.0</v>
      </c>
      <c r="R88" s="7">
        <v>20.0</v>
      </c>
      <c r="S88" s="7">
        <v>0.0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Pat Freiermuth</v>
      </c>
      <c r="B89" s="7" t="str">
        <f>IFERROR(__xludf.DUMMYFUNCTION("INDEX(IFNA(REGEXEXTRACT(D89, ""([^ ]+)$"")))"),"PIT")</f>
        <v>PIT</v>
      </c>
      <c r="C89" s="7">
        <f>Pts_PA*G89+Pts_PC*H89+Pts_PY*I89+Pts_PTD*J89+Pts_PI*K89+Pts_P2*L89+Pts_RA*M89+Pts_RY*N89+Pts_RTD*O89+Pts_R2*P89+Pts_Res*Q89+Pts_ReY*R89+Pts_ReTD*S89+Pts_Re2*T89+Pts_FL*U89+Pts_FTD*V89</f>
        <v>9.7</v>
      </c>
      <c r="D89" s="7" t="s">
        <v>216</v>
      </c>
      <c r="E89" s="10" t="s">
        <v>27</v>
      </c>
      <c r="F89" s="9">
        <v>8.0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0.0</v>
      </c>
      <c r="N89" s="7">
        <v>0.0</v>
      </c>
      <c r="O89" s="7">
        <v>0.0</v>
      </c>
      <c r="P89" s="11">
        <v>0.0</v>
      </c>
      <c r="Q89" s="10">
        <v>3.0</v>
      </c>
      <c r="R89" s="7">
        <v>22.0</v>
      </c>
      <c r="S89" s="7">
        <v>1.0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Noah Gray</v>
      </c>
      <c r="B90" s="7" t="str">
        <f>IFERROR(__xludf.DUMMYFUNCTION("INDEX(IFNA(REGEXEXTRACT(D90, ""([^ ]+)$"")))"),"KC")</f>
        <v>KC</v>
      </c>
      <c r="C90" s="7">
        <f>Pts_PA*G90+Pts_PC*H90+Pts_PY*I90+Pts_PTD*J90+Pts_PI*K90+Pts_P2*L90+Pts_RA*M90+Pts_RY*N90+Pts_RTD*O90+Pts_R2*P90+Pts_Res*Q90+Pts_ReY*R90+Pts_ReTD*S90+Pts_Re2*T90+Pts_FL*U90+Pts_FTD*V90</f>
        <v>9.1</v>
      </c>
      <c r="D90" s="7" t="s">
        <v>188</v>
      </c>
      <c r="E90" s="10" t="s">
        <v>85</v>
      </c>
      <c r="F90" s="9">
        <v>8.0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0.0</v>
      </c>
      <c r="N90" s="7">
        <v>0.0</v>
      </c>
      <c r="O90" s="7">
        <v>0.0</v>
      </c>
      <c r="P90" s="11">
        <v>0.0</v>
      </c>
      <c r="Q90" s="10">
        <v>2.0</v>
      </c>
      <c r="R90" s="7">
        <v>21.0</v>
      </c>
      <c r="S90" s="7">
        <v>1.0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Trey McBride</v>
      </c>
      <c r="B91" s="7" t="str">
        <f>IFERROR(__xludf.DUMMYFUNCTION("INDEX(IFNA(REGEXEXTRACT(D91, ""([^ ]+)$"")))"),"ARI")</f>
        <v>ARI</v>
      </c>
      <c r="C91" s="7">
        <f>Pts_PA*G91+Pts_PC*H91+Pts_PY*I91+Pts_PTD*J91+Pts_PI*K91+Pts_P2*L91+Pts_RA*M91+Pts_RY*N91+Pts_RTD*O91+Pts_R2*P91+Pts_Res*Q91+Pts_ReY*R91+Pts_ReTD*S91+Pts_Re2*T91+Pts_FL*U91+Pts_FTD*V91</f>
        <v>13.2</v>
      </c>
      <c r="D91" s="7" t="s">
        <v>197</v>
      </c>
      <c r="E91" s="10" t="s">
        <v>101</v>
      </c>
      <c r="F91" s="9">
        <v>8.0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9.0</v>
      </c>
      <c r="R91" s="7">
        <v>87.0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Brian Robinson</v>
      </c>
      <c r="B92" s="7" t="str">
        <f>IFERROR(__xludf.DUMMYFUNCTION("INDEX(IFNA(REGEXEXTRACT(D92, ""([^ ]+)$"")))"),"WAS")</f>
        <v>WAS</v>
      </c>
      <c r="C92" s="7">
        <f>Pts_PA*G92+Pts_PC*H92+Pts_PY*I92+Pts_PTD*J92+Pts_PI*K92+Pts_P2*L92+Pts_RA*M92+Pts_RY*N92+Pts_RTD*O92+Pts_R2*P92+Pts_Res*Q92+Pts_ReY*R92+Pts_ReTD*S92+Pts_Re2*T92+Pts_FL*U92+Pts_FTD*V92</f>
        <v>10.2</v>
      </c>
      <c r="D92" s="7" t="s">
        <v>78</v>
      </c>
      <c r="E92" s="10" t="s">
        <v>129</v>
      </c>
      <c r="F92" s="9">
        <v>8.0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21.0</v>
      </c>
      <c r="N92" s="7">
        <v>65.0</v>
      </c>
      <c r="O92" s="7">
        <v>0.0</v>
      </c>
      <c r="P92" s="11">
        <v>0.0</v>
      </c>
      <c r="Q92" s="10">
        <v>3.0</v>
      </c>
      <c r="R92" s="7">
        <v>22.0</v>
      </c>
      <c r="S92" s="7">
        <v>0.0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Jaxon Smith-Njigba</v>
      </c>
      <c r="B93" s="7" t="str">
        <f>IFERROR(__xludf.DUMMYFUNCTION("INDEX(IFNA(REGEXEXTRACT(D93, ""([^ ]+)$"")))"),"SEA")</f>
        <v>SEA</v>
      </c>
      <c r="C93" s="7">
        <f>Pts_PA*G93+Pts_PC*H93+Pts_PY*I93+Pts_PTD*J93+Pts_PI*K93+Pts_P2*L93+Pts_RA*M93+Pts_RY*N93+Pts_RTD*O93+Pts_R2*P93+Pts_Res*Q93+Pts_ReY*R93+Pts_ReTD*S93+Pts_Re2*T93+Pts_FL*U93+Pts_FTD*V93</f>
        <v>13.3</v>
      </c>
      <c r="D93" s="7" t="s">
        <v>272</v>
      </c>
      <c r="E93" s="10" t="s">
        <v>23</v>
      </c>
      <c r="F93" s="9">
        <v>8.0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0.0</v>
      </c>
      <c r="N93" s="7">
        <v>0.0</v>
      </c>
      <c r="O93" s="7">
        <v>0.0</v>
      </c>
      <c r="P93" s="11">
        <v>0.0</v>
      </c>
      <c r="Q93" s="10">
        <v>10.0</v>
      </c>
      <c r="R93" s="7">
        <v>83.0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D'Andre Swift</v>
      </c>
      <c r="B94" s="7" t="str">
        <f>IFERROR(__xludf.DUMMYFUNCTION("INDEX(IFNA(REGEXEXTRACT(D94, ""([^ ]+)$"")))"),"CHI")</f>
        <v>CHI</v>
      </c>
      <c r="C94" s="7">
        <f>Pts_PA*G94+Pts_PC*H94+Pts_PY*I94+Pts_PTD*J94+Pts_PI*K94+Pts_P2*L94+Pts_RA*M94+Pts_RY*N94+Pts_RTD*O94+Pts_R2*P94+Pts_Res*Q94+Pts_ReY*R94+Pts_ReTD*S94+Pts_Re2*T94+Pts_FL*U94+Pts_FTD*V94</f>
        <v>9.4</v>
      </c>
      <c r="D94" s="7" t="s">
        <v>170</v>
      </c>
      <c r="E94" s="10" t="s">
        <v>349</v>
      </c>
      <c r="F94" s="9">
        <v>8.0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19.0</v>
      </c>
      <c r="N94" s="7">
        <v>79.0</v>
      </c>
      <c r="O94" s="7">
        <v>0.0</v>
      </c>
      <c r="P94" s="11">
        <v>0.0</v>
      </c>
      <c r="Q94" s="10">
        <v>1.0</v>
      </c>
      <c r="R94" s="7">
        <v>10.0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Adam Trautman</v>
      </c>
      <c r="B95" s="7" t="str">
        <f>IFERROR(__xludf.DUMMYFUNCTION("INDEX(IFNA(REGEXEXTRACT(D95, ""([^ ]+)$"")))"),"DEN")</f>
        <v>DEN</v>
      </c>
      <c r="C95" s="7">
        <f>Pts_PA*G95+Pts_PC*H95+Pts_PY*I95+Pts_PTD*J95+Pts_PI*K95+Pts_P2*L95+Pts_RA*M95+Pts_RY*N95+Pts_RTD*O95+Pts_R2*P95+Pts_Res*Q95+Pts_ReY*R95+Pts_ReTD*S95+Pts_Re2*T95+Pts_FL*U95+Pts_FTD*V95</f>
        <v>9</v>
      </c>
      <c r="D95" s="7" t="s">
        <v>445</v>
      </c>
      <c r="E95" s="10" t="s">
        <v>352</v>
      </c>
      <c r="F95" s="9">
        <v>8.0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0.0</v>
      </c>
      <c r="N95" s="7">
        <v>0.0</v>
      </c>
      <c r="O95" s="7">
        <v>0.0</v>
      </c>
      <c r="P95" s="11">
        <v>0.0</v>
      </c>
      <c r="Q95" s="10">
        <v>2.0</v>
      </c>
      <c r="R95" s="7">
        <v>20.0</v>
      </c>
      <c r="S95" s="7">
        <v>1.0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Devontez Walker</v>
      </c>
      <c r="B96" s="7" t="str">
        <f>IFERROR(__xludf.DUMMYFUNCTION("INDEX(IFNA(REGEXEXTRACT(D96, ""([^ ]+)$"")))"),"BAL")</f>
        <v>BAL</v>
      </c>
      <c r="C96" s="7">
        <f>Pts_PA*G96+Pts_PC*H96+Pts_PY*I96+Pts_PTD*J96+Pts_PI*K96+Pts_P2*L96+Pts_RA*M96+Pts_RY*N96+Pts_RTD*O96+Pts_R2*P96+Pts_Res*Q96+Pts_ReY*R96+Pts_ReTD*S96+Pts_Re2*T96+Pts_FL*U96+Pts_FTD*V96</f>
        <v>8.6</v>
      </c>
      <c r="D96" s="7" t="s">
        <v>540</v>
      </c>
      <c r="E96" s="10" t="s">
        <v>53</v>
      </c>
      <c r="F96" s="9">
        <v>8.0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0.0</v>
      </c>
      <c r="N96" s="7">
        <v>0.0</v>
      </c>
      <c r="O96" s="7">
        <v>0.0</v>
      </c>
      <c r="P96" s="11">
        <v>0.0</v>
      </c>
      <c r="Q96" s="10">
        <v>1.0</v>
      </c>
      <c r="R96" s="7">
        <v>21.0</v>
      </c>
      <c r="S96" s="7">
        <v>1.0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De'Von Achane</v>
      </c>
      <c r="B97" s="7" t="str">
        <f>IFERROR(__xludf.DUMMYFUNCTION("INDEX(IFNA(REGEXEXTRACT(D97, ""([^ ]+)$"")))"),"MIA")</f>
        <v>MIA</v>
      </c>
      <c r="C97" s="7">
        <f>Pts_PA*G97+Pts_PC*H97+Pts_PY*I97+Pts_PTD*J97+Pts_PI*K97+Pts_P2*L97+Pts_RA*M97+Pts_RY*N97+Pts_RTD*O97+Pts_R2*P97+Pts_Res*Q97+Pts_ReY*R97+Pts_ReTD*S97+Pts_Re2*T97+Pts_FL*U97+Pts_FTD*V97</f>
        <v>11.1</v>
      </c>
      <c r="D97" s="7" t="s">
        <v>71</v>
      </c>
      <c r="E97" s="10" t="s">
        <v>362</v>
      </c>
      <c r="F97" s="9">
        <v>7.0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12.0</v>
      </c>
      <c r="N97" s="7">
        <v>41.0</v>
      </c>
      <c r="O97" s="7">
        <v>0.0</v>
      </c>
      <c r="P97" s="11">
        <v>0.0</v>
      </c>
      <c r="Q97" s="10">
        <v>7.0</v>
      </c>
      <c r="R97" s="7">
        <v>35.0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Nate Adkins</v>
      </c>
      <c r="B98" s="7" t="str">
        <f>IFERROR(__xludf.DUMMYFUNCTION("INDEX(IFNA(REGEXEXTRACT(D98, ""([^ ]+)$"")))"),"DEN")</f>
        <v>DEN</v>
      </c>
      <c r="C98" s="7">
        <f>Pts_PA*G98+Pts_PC*H98+Pts_PY*I98+Pts_PTD*J98+Pts_PI*K98+Pts_P2*L98+Pts_RA*M98+Pts_RY*N98+Pts_RTD*O98+Pts_R2*P98+Pts_Res*Q98+Pts_ReY*R98+Pts_ReTD*S98+Pts_Re2*T98+Pts_FL*U98+Pts_FTD*V98</f>
        <v>8</v>
      </c>
      <c r="D98" s="7" t="s">
        <v>447</v>
      </c>
      <c r="E98" s="10" t="s">
        <v>352</v>
      </c>
      <c r="F98" s="9">
        <v>7.0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0.0</v>
      </c>
      <c r="N98" s="7">
        <v>0.0</v>
      </c>
      <c r="O98" s="7">
        <v>0.0</v>
      </c>
      <c r="P98" s="11">
        <v>0.0</v>
      </c>
      <c r="Q98" s="10">
        <v>1.0</v>
      </c>
      <c r="R98" s="7">
        <v>15.0</v>
      </c>
      <c r="S98" s="7">
        <v>1.0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Jalen Brooks</v>
      </c>
      <c r="B99" s="7" t="str">
        <f>IFERROR(__xludf.DUMMYFUNCTION("INDEX(IFNA(REGEXEXTRACT(D99, ""([^ ]+)$"")))"),"DAL")</f>
        <v>DAL</v>
      </c>
      <c r="C99" s="7">
        <f>Pts_PA*G99+Pts_PC*H99+Pts_PY*I99+Pts_PTD*J99+Pts_PI*K99+Pts_P2*L99+Pts_RA*M99+Pts_RY*N99+Pts_RTD*O99+Pts_R2*P99+Pts_Res*Q99+Pts_ReY*R99+Pts_ReTD*S99+Pts_Re2*T99+Pts_FL*U99+Pts_FTD*V99</f>
        <v>8.2</v>
      </c>
      <c r="D99" s="7" t="s">
        <v>232</v>
      </c>
      <c r="E99" s="10" t="s">
        <v>344</v>
      </c>
      <c r="F99" s="9">
        <v>7.0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0.0</v>
      </c>
      <c r="N99" s="7">
        <v>0.0</v>
      </c>
      <c r="O99" s="7">
        <v>0.0</v>
      </c>
      <c r="P99" s="11">
        <v>0.0</v>
      </c>
      <c r="Q99" s="10">
        <v>1.0</v>
      </c>
      <c r="R99" s="7">
        <v>17.0</v>
      </c>
      <c r="S99" s="7">
        <v>1.0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Demario Douglas</v>
      </c>
      <c r="B100" s="7" t="str">
        <f>IFERROR(__xludf.DUMMYFUNCTION("INDEX(IFNA(REGEXEXTRACT(D100, ""([^ ]+)$"")))"),"NE")</f>
        <v>NE</v>
      </c>
      <c r="C100" s="7">
        <f>Pts_PA*G100+Pts_PC*H100+Pts_PY*I100+Pts_PTD*J100+Pts_PI*K100+Pts_P2*L100+Pts_RA*M100+Pts_RY*N100+Pts_RTD*O100+Pts_R2*P100+Pts_Res*Q100+Pts_ReY*R100+Pts_ReTD*S100+Pts_Re2*T100+Pts_FL*U100+Pts_FTD*V100</f>
        <v>8.6</v>
      </c>
      <c r="D100" s="7" t="s">
        <v>236</v>
      </c>
      <c r="E100" s="10" t="s">
        <v>359</v>
      </c>
      <c r="F100" s="9">
        <v>7.0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0.0</v>
      </c>
      <c r="N100" s="7">
        <v>0.0</v>
      </c>
      <c r="O100" s="7">
        <v>0.0</v>
      </c>
      <c r="P100" s="11">
        <v>0.0</v>
      </c>
      <c r="Q100" s="10">
        <v>3.0</v>
      </c>
      <c r="R100" s="7">
        <v>11.0</v>
      </c>
      <c r="S100" s="7">
        <v>1.0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Matthew Stafford</v>
      </c>
      <c r="B101" s="7" t="str">
        <f>IFERROR(__xludf.DUMMYFUNCTION("INDEX(IFNA(REGEXEXTRACT(D101, ""([^ ]+)$"")))"),"LA")</f>
        <v>LA</v>
      </c>
      <c r="C101" s="7">
        <f>Pts_PA*G101+Pts_PC*H101+Pts_PY*I101+Pts_PTD*J101+Pts_PI*K101+Pts_P2*L101+Pts_RA*M101+Pts_RY*N101+Pts_RTD*O101+Pts_R2*P101+Pts_Res*Q101+Pts_ReY*R101+Pts_ReTD*S101+Pts_Re2*T101+Pts_FL*U101+Pts_FTD*V101</f>
        <v>8.2</v>
      </c>
      <c r="D101" s="7" t="s">
        <v>69</v>
      </c>
      <c r="E101" s="10" t="s">
        <v>39</v>
      </c>
      <c r="F101" s="9">
        <v>7.0</v>
      </c>
      <c r="G101" s="10">
        <v>27.0</v>
      </c>
      <c r="H101" s="7">
        <v>16.0</v>
      </c>
      <c r="I101" s="7">
        <v>160.0</v>
      </c>
      <c r="J101" s="7">
        <v>0.0</v>
      </c>
      <c r="K101" s="7">
        <v>0.0</v>
      </c>
      <c r="L101" s="11">
        <v>0.0</v>
      </c>
      <c r="M101" s="10">
        <v>4.0</v>
      </c>
      <c r="N101" s="7">
        <v>18.0</v>
      </c>
      <c r="O101" s="7">
        <v>0.0</v>
      </c>
      <c r="P101" s="11">
        <v>0.0</v>
      </c>
      <c r="Q101" s="10">
        <v>0.0</v>
      </c>
      <c r="R101" s="7">
        <v>0.0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Rhamondre Stevenson</v>
      </c>
      <c r="B102" s="7" t="str">
        <f>IFERROR(__xludf.DUMMYFUNCTION("INDEX(IFNA(REGEXEXTRACT(D102, ""([^ ]+)$"")))"),"NE")</f>
        <v>NE</v>
      </c>
      <c r="C102" s="7">
        <f>Pts_PA*G102+Pts_PC*H102+Pts_PY*I102+Pts_PTD*J102+Pts_PI*K102+Pts_P2*L102+Pts_RA*M102+Pts_RY*N102+Pts_RTD*O102+Pts_R2*P102+Pts_Res*Q102+Pts_ReY*R102+Pts_ReTD*S102+Pts_Re2*T102+Pts_FL*U102+Pts_FTD*V102</f>
        <v>9</v>
      </c>
      <c r="D102" s="7" t="s">
        <v>58</v>
      </c>
      <c r="E102" s="10" t="s">
        <v>359</v>
      </c>
      <c r="F102" s="9">
        <v>7.0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13.0</v>
      </c>
      <c r="N102" s="7">
        <v>69.0</v>
      </c>
      <c r="O102" s="7">
        <v>0.0</v>
      </c>
      <c r="P102" s="11">
        <v>0.0</v>
      </c>
      <c r="Q102" s="10">
        <v>1.0</v>
      </c>
      <c r="R102" s="7">
        <v>16.0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Brenton Strange</v>
      </c>
      <c r="B103" s="7" t="str">
        <f>IFERROR(__xludf.DUMMYFUNCTION("INDEX(IFNA(REGEXEXTRACT(D103, ""([^ ]+)$"")))"),"JAX")</f>
        <v>JAX</v>
      </c>
      <c r="C103" s="7">
        <f>Pts_PA*G103+Pts_PC*H103+Pts_PY*I103+Pts_PTD*J103+Pts_PI*K103+Pts_P2*L103+Pts_RA*M103+Pts_RY*N103+Pts_RTD*O103+Pts_R2*P103+Pts_Res*Q103+Pts_ReY*R103+Pts_ReTD*S103+Pts_Re2*T103+Pts_FL*U103+Pts_FTD*V103</f>
        <v>12.8</v>
      </c>
      <c r="D103" s="7" t="s">
        <v>363</v>
      </c>
      <c r="E103" s="10" t="s">
        <v>42</v>
      </c>
      <c r="F103" s="9">
        <v>7.0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11.0</v>
      </c>
      <c r="R103" s="7">
        <v>73.0</v>
      </c>
      <c r="S103" s="7">
        <v>0.0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Jalen Tolbert</v>
      </c>
      <c r="B104" s="7" t="str">
        <f>IFERROR(__xludf.DUMMYFUNCTION("INDEX(IFNA(REGEXEXTRACT(D104, ""([^ ]+)$"")))"),"DAL")</f>
        <v>DAL</v>
      </c>
      <c r="C104" s="7">
        <f>Pts_PA*G104+Pts_PC*H104+Pts_PY*I104+Pts_PTD*J104+Pts_PI*K104+Pts_P2*L104+Pts_RA*M104+Pts_RY*N104+Pts_RTD*O104+Pts_R2*P104+Pts_Res*Q104+Pts_ReY*R104+Pts_ReTD*S104+Pts_Re2*T104+Pts_FL*U104+Pts_FTD*V104</f>
        <v>7.6</v>
      </c>
      <c r="D104" s="7" t="s">
        <v>274</v>
      </c>
      <c r="E104" s="10" t="s">
        <v>344</v>
      </c>
      <c r="F104" s="9">
        <v>7.0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1.0</v>
      </c>
      <c r="R104" s="7">
        <v>11.0</v>
      </c>
      <c r="S104" s="7">
        <v>1.0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Jordan Addison</v>
      </c>
      <c r="B105" s="7" t="str">
        <f>IFERROR(__xludf.DUMMYFUNCTION("INDEX(IFNA(REGEXEXTRACT(D105, ""([^ ]+)$"")))"),"MIN")</f>
        <v>MIN</v>
      </c>
      <c r="C105" s="7">
        <f>Pts_PA*G105+Pts_PC*H105+Pts_PY*I105+Pts_PTD*J105+Pts_PI*K105+Pts_P2*L105+Pts_RA*M105+Pts_RY*N105+Pts_RTD*O105+Pts_R2*P105+Pts_Res*Q105+Pts_ReY*R105+Pts_ReTD*S105+Pts_Re2*T105+Pts_FL*U105+Pts_FTD*V105</f>
        <v>9.8</v>
      </c>
      <c r="D105" s="7" t="s">
        <v>185</v>
      </c>
      <c r="E105" s="10" t="s">
        <v>343</v>
      </c>
      <c r="F105" s="9">
        <v>6.0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0.0</v>
      </c>
      <c r="N105" s="7">
        <v>0.0</v>
      </c>
      <c r="O105" s="7">
        <v>0.0</v>
      </c>
      <c r="P105" s="11">
        <v>0.0</v>
      </c>
      <c r="Q105" s="10">
        <v>7.0</v>
      </c>
      <c r="R105" s="7">
        <v>63.0</v>
      </c>
      <c r="S105" s="7">
        <v>0.0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Calvin Austin</v>
      </c>
      <c r="B106" s="7" t="str">
        <f>IFERROR(__xludf.DUMMYFUNCTION("INDEX(IFNA(REGEXEXTRACT(D106, ""([^ ]+)$"")))"),"PIT")</f>
        <v>PIT</v>
      </c>
      <c r="C106" s="7">
        <f>Pts_PA*G106+Pts_PC*H106+Pts_PY*I106+Pts_PTD*J106+Pts_PI*K106+Pts_P2*L106+Pts_RA*M106+Pts_RY*N106+Pts_RTD*O106+Pts_R2*P106+Pts_Res*Q106+Pts_ReY*R106+Pts_ReTD*S106+Pts_Re2*T106+Pts_FL*U106+Pts_FTD*V106</f>
        <v>9</v>
      </c>
      <c r="D106" s="7" t="s">
        <v>282</v>
      </c>
      <c r="E106" s="10" t="s">
        <v>27</v>
      </c>
      <c r="F106" s="9">
        <v>6.0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0.0</v>
      </c>
      <c r="N106" s="7">
        <v>0.0</v>
      </c>
      <c r="O106" s="7">
        <v>0.0</v>
      </c>
      <c r="P106" s="11">
        <v>0.0</v>
      </c>
      <c r="Q106" s="10">
        <v>5.0</v>
      </c>
      <c r="R106" s="7">
        <v>65.0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Saquon Barkley</v>
      </c>
      <c r="B107" s="7" t="str">
        <f>IFERROR(__xludf.DUMMYFUNCTION("INDEX(IFNA(REGEXEXTRACT(D107, ""([^ ]+)$"")))"),"PHI")</f>
        <v>PHI</v>
      </c>
      <c r="C107" s="7">
        <f>Pts_PA*G107+Pts_PC*H107+Pts_PY*I107+Pts_PTD*J107+Pts_PI*K107+Pts_P2*L107+Pts_RA*M107+Pts_RY*N107+Pts_RTD*O107+Pts_R2*P107+Pts_Res*Q107+Pts_ReY*R107+Pts_ReTD*S107+Pts_Re2*T107+Pts_FL*U107+Pts_FTD*V107</f>
        <v>8.4</v>
      </c>
      <c r="D107" s="7" t="s">
        <v>22</v>
      </c>
      <c r="E107" s="10" t="s">
        <v>116</v>
      </c>
      <c r="F107" s="9">
        <v>6.0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19.0</v>
      </c>
      <c r="N107" s="7">
        <v>65.0</v>
      </c>
      <c r="O107" s="7">
        <v>0.0</v>
      </c>
      <c r="P107" s="11">
        <v>0.0</v>
      </c>
      <c r="Q107" s="10">
        <v>2.0</v>
      </c>
      <c r="R107" s="7">
        <v>9.0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Keon Coleman</v>
      </c>
      <c r="B108" s="7" t="str">
        <f>IFERROR(__xludf.DUMMYFUNCTION("INDEX(IFNA(REGEXEXTRACT(D108, ""([^ ]+)$"")))"),"BUF")</f>
        <v>BUF</v>
      </c>
      <c r="C108" s="7">
        <f>Pts_PA*G108+Pts_PC*H108+Pts_PY*I108+Pts_PTD*J108+Pts_PI*K108+Pts_P2*L108+Pts_RA*M108+Pts_RY*N108+Pts_RTD*O108+Pts_R2*P108+Pts_Res*Q108+Pts_ReY*R108+Pts_ReTD*S108+Pts_Re2*T108+Pts_FL*U108+Pts_FTD*V108</f>
        <v>6.9</v>
      </c>
      <c r="D108" s="7" t="s">
        <v>163</v>
      </c>
      <c r="E108" s="10" t="s">
        <v>56</v>
      </c>
      <c r="F108" s="9">
        <v>6.0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0.0</v>
      </c>
      <c r="N108" s="7">
        <v>0.0</v>
      </c>
      <c r="O108" s="7">
        <v>0.0</v>
      </c>
      <c r="P108" s="11">
        <v>0.0</v>
      </c>
      <c r="Q108" s="10">
        <v>1.0</v>
      </c>
      <c r="R108" s="7">
        <v>64.0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Greg Dortch</v>
      </c>
      <c r="B109" s="7" t="str">
        <f>IFERROR(__xludf.DUMMYFUNCTION("INDEX(IFNA(REGEXEXTRACT(D109, ""([^ ]+)$"")))"),"ARI")</f>
        <v>ARI</v>
      </c>
      <c r="C109" s="7">
        <f>Pts_PA*G109+Pts_PC*H109+Pts_PY*I109+Pts_PTD*J109+Pts_PI*K109+Pts_P2*L109+Pts_RA*M109+Pts_RY*N109+Pts_RTD*O109+Pts_R2*P109+Pts_Res*Q109+Pts_ReY*R109+Pts_ReTD*S109+Pts_Re2*T109+Pts_FL*U109+Pts_FTD*V109</f>
        <v>8.1</v>
      </c>
      <c r="D109" s="7" t="s">
        <v>171</v>
      </c>
      <c r="E109" s="10" t="s">
        <v>101</v>
      </c>
      <c r="F109" s="9">
        <v>6.0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1.0</v>
      </c>
      <c r="N109" s="7">
        <v>6.0</v>
      </c>
      <c r="O109" s="7">
        <v>0.0</v>
      </c>
      <c r="P109" s="11">
        <v>0.0</v>
      </c>
      <c r="Q109" s="10">
        <v>3.0</v>
      </c>
      <c r="R109" s="7">
        <v>60.0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Kenny Gainwell</v>
      </c>
      <c r="B110" s="7" t="str">
        <f>IFERROR(__xludf.DUMMYFUNCTION("INDEX(IFNA(REGEXEXTRACT(D110, ""([^ ]+)$"")))"),"PHI")</f>
        <v>PHI</v>
      </c>
      <c r="C110" s="7">
        <f>Pts_PA*G110+Pts_PC*H110+Pts_PY*I110+Pts_PTD*J110+Pts_PI*K110+Pts_P2*L110+Pts_RA*M110+Pts_RY*N110+Pts_RTD*O110+Pts_R2*P110+Pts_Res*Q110+Pts_ReY*R110+Pts_ReTD*S110+Pts_Re2*T110+Pts_FL*U110+Pts_FTD*V110</f>
        <v>7.5</v>
      </c>
      <c r="D110" s="7" t="s">
        <v>241</v>
      </c>
      <c r="E110" s="10" t="s">
        <v>116</v>
      </c>
      <c r="F110" s="9">
        <v>6.0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7.0</v>
      </c>
      <c r="N110" s="7">
        <v>20.0</v>
      </c>
      <c r="O110" s="7">
        <v>0.0</v>
      </c>
      <c r="P110" s="11">
        <v>0.0</v>
      </c>
      <c r="Q110" s="10">
        <v>3.0</v>
      </c>
      <c r="R110" s="7">
        <v>40.0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Antonio Gibson</v>
      </c>
      <c r="B111" s="7" t="str">
        <f>IFERROR(__xludf.DUMMYFUNCTION("INDEX(IFNA(REGEXEXTRACT(D111, ""([^ ]+)$"")))"),"NE")</f>
        <v>NE</v>
      </c>
      <c r="C111" s="7">
        <f>Pts_PA*G111+Pts_PC*H111+Pts_PY*I111+Pts_PTD*J111+Pts_PI*K111+Pts_P2*L111+Pts_RA*M111+Pts_RY*N111+Pts_RTD*O111+Pts_R2*P111+Pts_Res*Q111+Pts_ReY*R111+Pts_ReTD*S111+Pts_Re2*T111+Pts_FL*U111+Pts_FTD*V111</f>
        <v>7.4</v>
      </c>
      <c r="D111" s="7" t="s">
        <v>243</v>
      </c>
      <c r="E111" s="10" t="s">
        <v>359</v>
      </c>
      <c r="F111" s="9">
        <v>6.0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7.0</v>
      </c>
      <c r="N111" s="7">
        <v>33.0</v>
      </c>
      <c r="O111" s="7">
        <v>0.0</v>
      </c>
      <c r="P111" s="11">
        <v>0.0</v>
      </c>
      <c r="Q111" s="10">
        <v>2.0</v>
      </c>
      <c r="R111" s="7">
        <v>31.0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Isaac Guerendo</v>
      </c>
      <c r="B112" s="7" t="str">
        <f>IFERROR(__xludf.DUMMYFUNCTION("INDEX(IFNA(REGEXEXTRACT(D112, ""([^ ]+)$"")))"),"SF")</f>
        <v>SF</v>
      </c>
      <c r="C112" s="7">
        <f>Pts_PA*G112+Pts_PC*H112+Pts_PY*I112+Pts_PTD*J112+Pts_PI*K112+Pts_P2*L112+Pts_RA*M112+Pts_RY*N112+Pts_RTD*O112+Pts_R2*P112+Pts_Res*Q112+Pts_ReY*R112+Pts_ReTD*S112+Pts_Re2*T112+Pts_FL*U112+Pts_FTD*V112</f>
        <v>9.5</v>
      </c>
      <c r="D112" s="7" t="s">
        <v>406</v>
      </c>
      <c r="E112" s="10" t="s">
        <v>51</v>
      </c>
      <c r="F112" s="9">
        <v>6.0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16.0</v>
      </c>
      <c r="N112" s="7">
        <v>57.0</v>
      </c>
      <c r="O112" s="7">
        <v>0.0</v>
      </c>
      <c r="P112" s="11">
        <v>0.0</v>
      </c>
      <c r="Q112" s="10">
        <v>4.0</v>
      </c>
      <c r="R112" s="7">
        <v>18.0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Derrick Henry</v>
      </c>
      <c r="B113" s="7" t="str">
        <f>IFERROR(__xludf.DUMMYFUNCTION("INDEX(IFNA(REGEXEXTRACT(D113, ""([^ ]+)$"")))"),"BAL")</f>
        <v>BAL</v>
      </c>
      <c r="C113" s="7">
        <f>Pts_PA*G113+Pts_PC*H113+Pts_PY*I113+Pts_PTD*J113+Pts_PI*K113+Pts_P2*L113+Pts_RA*M113+Pts_RY*N113+Pts_RTD*O113+Pts_R2*P113+Pts_Res*Q113+Pts_ReY*R113+Pts_ReTD*S113+Pts_Re2*T113+Pts_FL*U113+Pts_FTD*V113</f>
        <v>6.7</v>
      </c>
      <c r="D113" s="7" t="s">
        <v>108</v>
      </c>
      <c r="E113" s="10" t="s">
        <v>53</v>
      </c>
      <c r="F113" s="9">
        <v>6.0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14.0</v>
      </c>
      <c r="N113" s="7">
        <v>67.0</v>
      </c>
      <c r="O113" s="7">
        <v>0.0</v>
      </c>
      <c r="P113" s="11">
        <v>0.0</v>
      </c>
      <c r="Q113" s="10">
        <v>0.0</v>
      </c>
      <c r="R113" s="7">
        <v>0.0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George Kittle</v>
      </c>
      <c r="B114" s="7" t="str">
        <f>IFERROR(__xludf.DUMMYFUNCTION("INDEX(IFNA(REGEXEXTRACT(D114, ""([^ ]+)$"")))"),"SF")</f>
        <v>SF</v>
      </c>
      <c r="C114" s="7">
        <f>Pts_PA*G114+Pts_PC*H114+Pts_PY*I114+Pts_PTD*J114+Pts_PI*K114+Pts_P2*L114+Pts_RA*M114+Pts_RY*N114+Pts_RTD*O114+Pts_R2*P114+Pts_Res*Q114+Pts_ReY*R114+Pts_ReTD*S114+Pts_Re2*T114+Pts_FL*U114+Pts_FTD*V114</f>
        <v>8.1</v>
      </c>
      <c r="D114" s="7" t="s">
        <v>175</v>
      </c>
      <c r="E114" s="10" t="s">
        <v>51</v>
      </c>
      <c r="F114" s="9">
        <v>6.0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0.0</v>
      </c>
      <c r="N114" s="7">
        <v>0.0</v>
      </c>
      <c r="O114" s="7">
        <v>0.0</v>
      </c>
      <c r="P114" s="11">
        <v>0.0</v>
      </c>
      <c r="Q114" s="10">
        <v>4.0</v>
      </c>
      <c r="R114" s="7">
        <v>61.0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D.J. Moore</v>
      </c>
      <c r="B115" s="7" t="str">
        <f>IFERROR(__xludf.DUMMYFUNCTION("INDEX(IFNA(REGEXEXTRACT(D115, ""([^ ]+)$"")))"),"CHI")</f>
        <v>CHI</v>
      </c>
      <c r="C115" s="7">
        <f>Pts_PA*G115+Pts_PC*H115+Pts_PY*I115+Pts_PTD*J115+Pts_PI*K115+Pts_P2*L115+Pts_RA*M115+Pts_RY*N115+Pts_RTD*O115+Pts_R2*P115+Pts_Res*Q115+Pts_ReY*R115+Pts_ReTD*S115+Pts_Re2*T115+Pts_FL*U115+Pts_FTD*V115</f>
        <v>11</v>
      </c>
      <c r="D115" s="7" t="s">
        <v>177</v>
      </c>
      <c r="E115" s="10" t="s">
        <v>349</v>
      </c>
      <c r="F115" s="9">
        <v>6.0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3.0</v>
      </c>
      <c r="N115" s="7">
        <v>24.0</v>
      </c>
      <c r="O115" s="7">
        <v>0.0</v>
      </c>
      <c r="P115" s="11">
        <v>0.0</v>
      </c>
      <c r="Q115" s="10">
        <v>8.0</v>
      </c>
      <c r="R115" s="7">
        <v>46.0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JuJu Smith-Schuster</v>
      </c>
      <c r="B116" s="7" t="str">
        <f>IFERROR(__xludf.DUMMYFUNCTION("INDEX(IFNA(REGEXEXTRACT(D116, ""([^ ]+)$"")))"),"KC")</f>
        <v>KC</v>
      </c>
      <c r="C116" s="7">
        <f>Pts_PA*G116+Pts_PC*H116+Pts_PY*I116+Pts_PTD*J116+Pts_PI*K116+Pts_P2*L116+Pts_RA*M116+Pts_RY*N116+Pts_RTD*O116+Pts_R2*P116+Pts_Res*Q116+Pts_ReY*R116+Pts_ReTD*S116+Pts_Re2*T116+Pts_FL*U116+Pts_FTD*V116</f>
        <v>7.2</v>
      </c>
      <c r="D116" s="7" t="s">
        <v>427</v>
      </c>
      <c r="E116" s="10" t="s">
        <v>85</v>
      </c>
      <c r="F116" s="9">
        <v>6.0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1.0</v>
      </c>
      <c r="R116" s="7">
        <v>7.0</v>
      </c>
      <c r="S116" s="7">
        <v>1.0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Tua Tagovailoa</v>
      </c>
      <c r="B117" s="7" t="str">
        <f>IFERROR(__xludf.DUMMYFUNCTION("INDEX(IFNA(REGEXEXTRACT(D117, ""([^ ]+)$"")))"),"MIA")</f>
        <v>MIA</v>
      </c>
      <c r="C117" s="7">
        <f>Pts_PA*G117+Pts_PC*H117+Pts_PY*I117+Pts_PTD*J117+Pts_PI*K117+Pts_P2*L117+Pts_RA*M117+Pts_RY*N117+Pts_RTD*O117+Pts_R2*P117+Pts_Res*Q117+Pts_ReY*R117+Pts_ReTD*S117+Pts_Re2*T117+Pts_FL*U117+Pts_FTD*V117</f>
        <v>3.84</v>
      </c>
      <c r="D117" s="7" t="s">
        <v>43</v>
      </c>
      <c r="E117" s="10" t="s">
        <v>362</v>
      </c>
      <c r="F117" s="9">
        <v>6.0</v>
      </c>
      <c r="G117" s="10">
        <v>40.0</v>
      </c>
      <c r="H117" s="7">
        <v>29.0</v>
      </c>
      <c r="I117" s="7">
        <v>196.0</v>
      </c>
      <c r="J117" s="7">
        <v>1.0</v>
      </c>
      <c r="K117" s="7">
        <v>3.0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0.0</v>
      </c>
      <c r="R117" s="7">
        <v>0.0</v>
      </c>
      <c r="S117" s="7">
        <v>0.0</v>
      </c>
      <c r="T117" s="11">
        <v>0.0</v>
      </c>
      <c r="U117" s="10">
        <v>1.0</v>
      </c>
      <c r="V117" s="11">
        <v>0.0</v>
      </c>
    </row>
    <row r="118">
      <c r="A118" s="7" t="str">
        <f t="shared" si="1"/>
        <v>Marquez Valdes-Scantling</v>
      </c>
      <c r="B118" s="7" t="str">
        <f>IFERROR(__xludf.DUMMYFUNCTION("INDEX(IFNA(REGEXEXTRACT(D118, ""([^ ]+)$"")))"),"NO")</f>
        <v>NO</v>
      </c>
      <c r="C118" s="7">
        <f>Pts_PA*G118+Pts_PC*H118+Pts_PY*I118+Pts_PTD*J118+Pts_PI*K118+Pts_P2*L118+Pts_RA*M118+Pts_RY*N118+Pts_RTD*O118+Pts_R2*P118+Pts_Res*Q118+Pts_ReY*R118+Pts_ReTD*S118+Pts_Re2*T118+Pts_FL*U118+Pts_FTD*V118</f>
        <v>7.8</v>
      </c>
      <c r="D118" s="7" t="s">
        <v>275</v>
      </c>
      <c r="E118" s="10" t="s">
        <v>19</v>
      </c>
      <c r="F118" s="9">
        <v>6.0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1.0</v>
      </c>
      <c r="N118" s="7">
        <v>4.0</v>
      </c>
      <c r="O118" s="7">
        <v>0.0</v>
      </c>
      <c r="P118" s="11">
        <v>0.0</v>
      </c>
      <c r="Q118" s="10">
        <v>2.0</v>
      </c>
      <c r="R118" s="7">
        <v>64.0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Cedrick Wilson</v>
      </c>
      <c r="B119" s="7" t="str">
        <f>IFERROR(__xludf.DUMMYFUNCTION("INDEX(IFNA(REGEXEXTRACT(D119, ""([^ ]+)$"")))"),"NO")</f>
        <v>NO</v>
      </c>
      <c r="C119" s="7">
        <f>Pts_PA*G119+Pts_PC*H119+Pts_PY*I119+Pts_PTD*J119+Pts_PI*K119+Pts_P2*L119+Pts_RA*M119+Pts_RY*N119+Pts_RTD*O119+Pts_R2*P119+Pts_Res*Q119+Pts_ReY*R119+Pts_ReTD*S119+Pts_Re2*T119+Pts_FL*U119+Pts_FTD*V119</f>
        <v>4.84</v>
      </c>
      <c r="D119" s="7" t="s">
        <v>337</v>
      </c>
      <c r="E119" s="10" t="s">
        <v>19</v>
      </c>
      <c r="F119" s="9">
        <v>6.0</v>
      </c>
      <c r="G119" s="10">
        <v>1.0</v>
      </c>
      <c r="H119" s="7">
        <v>1.0</v>
      </c>
      <c r="I119" s="7">
        <v>21.0</v>
      </c>
      <c r="J119" s="7">
        <v>1.0</v>
      </c>
      <c r="K119" s="7">
        <v>0.0</v>
      </c>
      <c r="L119" s="11">
        <v>0.0</v>
      </c>
      <c r="M119" s="10">
        <v>0.0</v>
      </c>
      <c r="N119" s="7">
        <v>0.0</v>
      </c>
      <c r="O119" s="7">
        <v>0.0</v>
      </c>
      <c r="P119" s="11">
        <v>0.0</v>
      </c>
      <c r="Q119" s="10">
        <v>0.0</v>
      </c>
      <c r="R119" s="7">
        <v>0.0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Zay Flowers</v>
      </c>
      <c r="B120" s="7" t="str">
        <f>IFERROR(__xludf.DUMMYFUNCTION("INDEX(IFNA(REGEXEXTRACT(D120, ""([^ ]+)$"")))"),"BAL")</f>
        <v>BAL</v>
      </c>
      <c r="C120" s="7">
        <f>Pts_PA*G120+Pts_PC*H120+Pts_PY*I120+Pts_PTD*J120+Pts_PI*K120+Pts_P2*L120+Pts_RA*M120+Pts_RY*N120+Pts_RTD*O120+Pts_R2*P120+Pts_Res*Q120+Pts_ReY*R120+Pts_ReTD*S120+Pts_Re2*T120+Pts_FL*U120+Pts_FTD*V120</f>
        <v>8.3</v>
      </c>
      <c r="D120" s="7" t="s">
        <v>172</v>
      </c>
      <c r="E120" s="10" t="s">
        <v>53</v>
      </c>
      <c r="F120" s="9">
        <v>5.0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6.0</v>
      </c>
      <c r="R120" s="7">
        <v>53.0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T.J. Hockenson</v>
      </c>
      <c r="B121" s="7" t="str">
        <f>IFERROR(__xludf.DUMMYFUNCTION("INDEX(IFNA(REGEXEXTRACT(D121, ""([^ ]+)$"")))"),"MIN")</f>
        <v>MIN</v>
      </c>
      <c r="C121" s="7">
        <f>Pts_PA*G121+Pts_PC*H121+Pts_PY*I121+Pts_PTD*J121+Pts_PI*K121+Pts_P2*L121+Pts_RA*M121+Pts_RY*N121+Pts_RTD*O121+Pts_R2*P121+Pts_Res*Q121+Pts_ReY*R121+Pts_ReTD*S121+Pts_Re2*T121+Pts_FL*U121+Pts_FTD*V121</f>
        <v>7.7</v>
      </c>
      <c r="D121" s="7" t="s">
        <v>541</v>
      </c>
      <c r="E121" s="10" t="s">
        <v>343</v>
      </c>
      <c r="F121" s="9">
        <v>5.0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5.0</v>
      </c>
      <c r="R121" s="7">
        <v>52.0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Dalton Kincaid</v>
      </c>
      <c r="B122" s="7" t="str">
        <f>IFERROR(__xludf.DUMMYFUNCTION("INDEX(IFNA(REGEXEXTRACT(D122, ""([^ ]+)$"")))"),"BUF")</f>
        <v>BUF</v>
      </c>
      <c r="C122" s="7">
        <f>Pts_PA*G122+Pts_PC*H122+Pts_PY*I122+Pts_PTD*J122+Pts_PI*K122+Pts_P2*L122+Pts_RA*M122+Pts_RY*N122+Pts_RTD*O122+Pts_R2*P122+Pts_Res*Q122+Pts_ReY*R122+Pts_ReTD*S122+Pts_Re2*T122+Pts_FL*U122+Pts_FTD*V122</f>
        <v>7.3</v>
      </c>
      <c r="D122" s="7" t="s">
        <v>250</v>
      </c>
      <c r="E122" s="10" t="s">
        <v>56</v>
      </c>
      <c r="F122" s="9">
        <v>5.0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4.0</v>
      </c>
      <c r="R122" s="7">
        <v>53.0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Jakobi Meyers</v>
      </c>
      <c r="B123" s="7" t="str">
        <f>IFERROR(__xludf.DUMMYFUNCTION("INDEX(IFNA(REGEXEXTRACT(D123, ""([^ ]+)$"")))"),"LV")</f>
        <v>LV</v>
      </c>
      <c r="C123" s="7">
        <f>Pts_PA*G123+Pts_PC*H123+Pts_PY*I123+Pts_PTD*J123+Pts_PI*K123+Pts_P2*L123+Pts_RA*M123+Pts_RY*N123+Pts_RTD*O123+Pts_R2*P123+Pts_Res*Q123+Pts_ReY*R123+Pts_ReTD*S123+Pts_Re2*T123+Pts_FL*U123+Pts_FTD*V123</f>
        <v>8.4</v>
      </c>
      <c r="D123" s="7" t="s">
        <v>153</v>
      </c>
      <c r="E123" s="10" t="s">
        <v>339</v>
      </c>
      <c r="F123" s="9">
        <v>5.0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5.0</v>
      </c>
      <c r="R123" s="7">
        <v>59.0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Joe Mixon</v>
      </c>
      <c r="B124" s="7" t="str">
        <f>IFERROR(__xludf.DUMMYFUNCTION("INDEX(IFNA(REGEXEXTRACT(D124, ""([^ ]+)$"")))"),"HOU")</f>
        <v>HOU</v>
      </c>
      <c r="C124" s="7">
        <f>Pts_PA*G124+Pts_PC*H124+Pts_PY*I124+Pts_PTD*J124+Pts_PI*K124+Pts_P2*L124+Pts_RA*M124+Pts_RY*N124+Pts_RTD*O124+Pts_R2*P124+Pts_Res*Q124+Pts_ReY*R124+Pts_ReTD*S124+Pts_Re2*T124+Pts_FL*U124+Pts_FTD*V124</f>
        <v>8.1</v>
      </c>
      <c r="D124" s="7" t="s">
        <v>34</v>
      </c>
      <c r="E124" s="10" t="s">
        <v>421</v>
      </c>
      <c r="F124" s="9">
        <v>5.0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12.0</v>
      </c>
      <c r="N124" s="7">
        <v>23.0</v>
      </c>
      <c r="O124" s="7">
        <v>0.0</v>
      </c>
      <c r="P124" s="11">
        <v>0.0</v>
      </c>
      <c r="Q124" s="10">
        <v>5.0</v>
      </c>
      <c r="R124" s="7">
        <v>33.0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Chigoziem Okonkwo</v>
      </c>
      <c r="B125" s="7" t="str">
        <f>IFERROR(__xludf.DUMMYFUNCTION("INDEX(IFNA(REGEXEXTRACT(D125, ""([^ ]+)$"")))"),"TEN")</f>
        <v>TEN</v>
      </c>
      <c r="C125" s="7">
        <f>Pts_PA*G125+Pts_PC*H125+Pts_PY*I125+Pts_PTD*J125+Pts_PI*K125+Pts_P2*L125+Pts_RA*M125+Pts_RY*N125+Pts_RTD*O125+Pts_R2*P125+Pts_Res*Q125+Pts_ReY*R125+Pts_ReTD*S125+Pts_Re2*T125+Pts_FL*U125+Pts_FTD*V125</f>
        <v>9.9</v>
      </c>
      <c r="D125" s="7" t="s">
        <v>146</v>
      </c>
      <c r="E125" s="10" t="s">
        <v>348</v>
      </c>
      <c r="F125" s="9">
        <v>5.0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0.0</v>
      </c>
      <c r="N125" s="7">
        <v>0.0</v>
      </c>
      <c r="O125" s="7">
        <v>0.0</v>
      </c>
      <c r="P125" s="11">
        <v>0.0</v>
      </c>
      <c r="Q125" s="10">
        <v>8.0</v>
      </c>
      <c r="R125" s="7">
        <v>59.0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Jayden Reed</v>
      </c>
      <c r="B126" s="7" t="str">
        <f>IFERROR(__xludf.DUMMYFUNCTION("INDEX(IFNA(REGEXEXTRACT(D126, ""([^ ]+)$"")))"),"GB")</f>
        <v>GB</v>
      </c>
      <c r="C126" s="7">
        <f>Pts_PA*G126+Pts_PC*H126+Pts_PY*I126+Pts_PTD*J126+Pts_PI*K126+Pts_P2*L126+Pts_RA*M126+Pts_RY*N126+Pts_RTD*O126+Pts_R2*P126+Pts_Res*Q126+Pts_ReY*R126+Pts_ReTD*S126+Pts_Re2*T126+Pts_FL*U126+Pts_FTD*V126</f>
        <v>8.6</v>
      </c>
      <c r="D126" s="7" t="s">
        <v>26</v>
      </c>
      <c r="E126" s="10" t="s">
        <v>112</v>
      </c>
      <c r="F126" s="9">
        <v>5.0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3.0</v>
      </c>
      <c r="N126" s="7">
        <v>27.0</v>
      </c>
      <c r="O126" s="7">
        <v>0.0</v>
      </c>
      <c r="P126" s="11">
        <v>0.0</v>
      </c>
      <c r="Q126" s="10">
        <v>5.0</v>
      </c>
      <c r="R126" s="7">
        <v>34.0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Calvin Ridley</v>
      </c>
      <c r="B127" s="7" t="str">
        <f>IFERROR(__xludf.DUMMYFUNCTION("INDEX(IFNA(REGEXEXTRACT(D127, ""([^ ]+)$"")))"),"TEN")</f>
        <v>TEN</v>
      </c>
      <c r="C127" s="7">
        <f>Pts_PA*G127+Pts_PC*H127+Pts_PY*I127+Pts_PTD*J127+Pts_PI*K127+Pts_P2*L127+Pts_RA*M127+Pts_RY*N127+Pts_RTD*O127+Pts_R2*P127+Pts_Res*Q127+Pts_ReY*R127+Pts_ReTD*S127+Pts_Re2*T127+Pts_FL*U127+Pts_FTD*V127</f>
        <v>7.5</v>
      </c>
      <c r="D127" s="7" t="s">
        <v>168</v>
      </c>
      <c r="E127" s="10" t="s">
        <v>348</v>
      </c>
      <c r="F127" s="9">
        <v>5.0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1.0</v>
      </c>
      <c r="N127" s="7">
        <v>19.0</v>
      </c>
      <c r="O127" s="7">
        <v>0.0</v>
      </c>
      <c r="P127" s="11">
        <v>0.0</v>
      </c>
      <c r="Q127" s="10">
        <v>3.0</v>
      </c>
      <c r="R127" s="7">
        <v>41.0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Adam Thielen</v>
      </c>
      <c r="B128" s="7" t="str">
        <f>IFERROR(__xludf.DUMMYFUNCTION("INDEX(IFNA(REGEXEXTRACT(D128, ""([^ ]+)$"")))"),"CAR")</f>
        <v>CAR</v>
      </c>
      <c r="C128" s="7">
        <f>Pts_PA*G128+Pts_PC*H128+Pts_PY*I128+Pts_PTD*J128+Pts_PI*K128+Pts_P2*L128+Pts_RA*M128+Pts_RY*N128+Pts_RTD*O128+Pts_R2*P128+Pts_Res*Q128+Pts_ReY*R128+Pts_ReTD*S128+Pts_Re2*T128+Pts_FL*U128+Pts_FTD*V128</f>
        <v>7.6</v>
      </c>
      <c r="D128" s="7" t="s">
        <v>183</v>
      </c>
      <c r="E128" s="10" t="s">
        <v>89</v>
      </c>
      <c r="F128" s="9">
        <v>5.0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0.0</v>
      </c>
      <c r="N128" s="7">
        <v>0.0</v>
      </c>
      <c r="O128" s="7">
        <v>0.0</v>
      </c>
      <c r="P128" s="11">
        <v>0.0</v>
      </c>
      <c r="Q128" s="10">
        <v>5.0</v>
      </c>
      <c r="R128" s="7">
        <v>51.0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Malik Washington</v>
      </c>
      <c r="B129" s="7" t="str">
        <f>IFERROR(__xludf.DUMMYFUNCTION("INDEX(IFNA(REGEXEXTRACT(D129, ""([^ ]+)$"")))"),"MIA")</f>
        <v>MIA</v>
      </c>
      <c r="C129" s="7">
        <f>Pts_PA*G129+Pts_PC*H129+Pts_PY*I129+Pts_PTD*J129+Pts_PI*K129+Pts_P2*L129+Pts_RA*M129+Pts_RY*N129+Pts_RTD*O129+Pts_R2*P129+Pts_Res*Q129+Pts_ReY*R129+Pts_ReTD*S129+Pts_Re2*T129+Pts_FL*U129+Pts_FTD*V129</f>
        <v>7.7</v>
      </c>
      <c r="D129" s="7" t="s">
        <v>481</v>
      </c>
      <c r="E129" s="10" t="s">
        <v>362</v>
      </c>
      <c r="F129" s="9">
        <v>5.0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5.0</v>
      </c>
      <c r="R129" s="7">
        <v>52.0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Parker Washington</v>
      </c>
      <c r="B130" s="7" t="str">
        <f>IFERROR(__xludf.DUMMYFUNCTION("INDEX(IFNA(REGEXEXTRACT(D130, ""([^ ]+)$"")))"),"JAX")</f>
        <v>JAX</v>
      </c>
      <c r="C130" s="7">
        <f>Pts_PA*G130+Pts_PC*H130+Pts_PY*I130+Pts_PTD*J130+Pts_PI*K130+Pts_P2*L130+Pts_RA*M130+Pts_RY*N130+Pts_RTD*O130+Pts_R2*P130+Pts_Res*Q130+Pts_ReY*R130+Pts_ReTD*S130+Pts_Re2*T130+Pts_FL*U130+Pts_FTD*V130</f>
        <v>6.9</v>
      </c>
      <c r="D130" s="7" t="s">
        <v>332</v>
      </c>
      <c r="E130" s="10" t="s">
        <v>42</v>
      </c>
      <c r="F130" s="9">
        <v>5.0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0.0</v>
      </c>
      <c r="N130" s="7">
        <v>0.0</v>
      </c>
      <c r="O130" s="7">
        <v>0.0</v>
      </c>
      <c r="P130" s="11">
        <v>0.0</v>
      </c>
      <c r="Q130" s="10">
        <v>3.0</v>
      </c>
      <c r="R130" s="7">
        <v>54.0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Christian Watson</v>
      </c>
      <c r="B131" s="7" t="str">
        <f>IFERROR(__xludf.DUMMYFUNCTION("INDEX(IFNA(REGEXEXTRACT(D131, ""([^ ]+)$"")))"),"GB")</f>
        <v>GB</v>
      </c>
      <c r="C131" s="7">
        <f>Pts_PA*G131+Pts_PC*H131+Pts_PY*I131+Pts_PTD*J131+Pts_PI*K131+Pts_P2*L131+Pts_RA*M131+Pts_RY*N131+Pts_RTD*O131+Pts_R2*P131+Pts_Res*Q131+Pts_ReY*R131+Pts_ReTD*S131+Pts_Re2*T131+Pts_FL*U131+Pts_FTD*V131</f>
        <v>7.1</v>
      </c>
      <c r="D131" s="7" t="s">
        <v>148</v>
      </c>
      <c r="E131" s="10" t="s">
        <v>112</v>
      </c>
      <c r="F131" s="9">
        <v>5.0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3.0</v>
      </c>
      <c r="R131" s="7">
        <v>56.0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Tyler Allgeier</v>
      </c>
      <c r="B132" s="7" t="str">
        <f>IFERROR(__xludf.DUMMYFUNCTION("INDEX(IFNA(REGEXEXTRACT(D132, ""([^ ]+)$"")))"),"ATL")</f>
        <v>ATL</v>
      </c>
      <c r="C132" s="7">
        <f>Pts_PA*G132+Pts_PC*H132+Pts_PY*I132+Pts_PTD*J132+Pts_PI*K132+Pts_P2*L132+Pts_RA*M132+Pts_RY*N132+Pts_RTD*O132+Pts_R2*P132+Pts_Res*Q132+Pts_ReY*R132+Pts_ReTD*S132+Pts_Re2*T132+Pts_FL*U132+Pts_FTD*V132</f>
        <v>4.3</v>
      </c>
      <c r="D132" s="7" t="s">
        <v>209</v>
      </c>
      <c r="E132" s="10" t="s">
        <v>420</v>
      </c>
      <c r="F132" s="9">
        <v>4.0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12.0</v>
      </c>
      <c r="N132" s="7">
        <v>43.0</v>
      </c>
      <c r="O132" s="7">
        <v>0.0</v>
      </c>
      <c r="P132" s="11">
        <v>0.0</v>
      </c>
      <c r="Q132" s="10">
        <v>0.0</v>
      </c>
      <c r="R132" s="7">
        <v>0.0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Cartavious Bigsby</v>
      </c>
      <c r="B133" s="7" t="str">
        <f>IFERROR(__xludf.DUMMYFUNCTION("INDEX(IFNA(REGEXEXTRACT(D133, ""([^ ]+)$"")))"),"JAX")</f>
        <v>JAX</v>
      </c>
      <c r="C133" s="7">
        <f>Pts_PA*G133+Pts_PC*H133+Pts_PY*I133+Pts_PTD*J133+Pts_PI*K133+Pts_P2*L133+Pts_RA*M133+Pts_RY*N133+Pts_RTD*O133+Pts_R2*P133+Pts_Res*Q133+Pts_ReY*R133+Pts_ReTD*S133+Pts_Re2*T133+Pts_FL*U133+Pts_FTD*V133</f>
        <v>4.2</v>
      </c>
      <c r="D133" s="7" t="s">
        <v>139</v>
      </c>
      <c r="E133" s="10" t="s">
        <v>42</v>
      </c>
      <c r="F133" s="9">
        <v>4.0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11.0</v>
      </c>
      <c r="N133" s="7">
        <v>42.0</v>
      </c>
      <c r="O133" s="7">
        <v>0.0</v>
      </c>
      <c r="P133" s="11">
        <v>0.0</v>
      </c>
      <c r="Q133" s="10">
        <v>0.0</v>
      </c>
      <c r="R133" s="7">
        <v>0.0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Kendrick Bourne</v>
      </c>
      <c r="B134" s="7" t="str">
        <f>IFERROR(__xludf.DUMMYFUNCTION("INDEX(IFNA(REGEXEXTRACT(D134, ""([^ ]+)$"")))"),"NE")</f>
        <v>NE</v>
      </c>
      <c r="C134" s="7">
        <f>Pts_PA*G134+Pts_PC*H134+Pts_PY*I134+Pts_PTD*J134+Pts_PI*K134+Pts_P2*L134+Pts_RA*M134+Pts_RY*N134+Pts_RTD*O134+Pts_R2*P134+Pts_Res*Q134+Pts_ReY*R134+Pts_ReTD*S134+Pts_Re2*T134+Pts_FL*U134+Pts_FTD*V134</f>
        <v>5.9</v>
      </c>
      <c r="D134" s="7" t="s">
        <v>491</v>
      </c>
      <c r="E134" s="10" t="s">
        <v>359</v>
      </c>
      <c r="F134" s="9">
        <v>4.0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3.0</v>
      </c>
      <c r="R134" s="7">
        <v>44.0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Devin Duvernay</v>
      </c>
      <c r="B135" s="7" t="str">
        <f>IFERROR(__xludf.DUMMYFUNCTION("INDEX(IFNA(REGEXEXTRACT(D135, ""([^ ]+)$"")))"),"JAX")</f>
        <v>JAX</v>
      </c>
      <c r="C135" s="7">
        <f>Pts_PA*G135+Pts_PC*H135+Pts_PY*I135+Pts_PTD*J135+Pts_PI*K135+Pts_P2*L135+Pts_RA*M135+Pts_RY*N135+Pts_RTD*O135+Pts_R2*P135+Pts_Res*Q135+Pts_ReY*R135+Pts_ReTD*S135+Pts_Re2*T135+Pts_FL*U135+Pts_FTD*V135</f>
        <v>5.7</v>
      </c>
      <c r="D135" s="7" t="s">
        <v>292</v>
      </c>
      <c r="E135" s="10" t="s">
        <v>42</v>
      </c>
      <c r="F135" s="9">
        <v>4.0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3.0</v>
      </c>
      <c r="R135" s="7">
        <v>42.0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Ezekiel Elliott</v>
      </c>
      <c r="B136" s="7" t="str">
        <f>IFERROR(__xludf.DUMMYFUNCTION("INDEX(IFNA(REGEXEXTRACT(D136, ""([^ ]+)$"")))"),"LAC")</f>
        <v>LAC</v>
      </c>
      <c r="C136" s="7">
        <f>Pts_PA*G136+Pts_PC*H136+Pts_PY*I136+Pts_PTD*J136+Pts_PI*K136+Pts_P2*L136+Pts_RA*M136+Pts_RY*N136+Pts_RTD*O136+Pts_R2*P136+Pts_Res*Q136+Pts_ReY*R136+Pts_ReTD*S136+Pts_Re2*T136+Pts_FL*U136+Pts_FTD*V136</f>
        <v>4.6</v>
      </c>
      <c r="D136" s="7" t="s">
        <v>106</v>
      </c>
      <c r="E136" s="10" t="s">
        <v>344</v>
      </c>
      <c r="F136" s="9">
        <v>4.0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9.0</v>
      </c>
      <c r="N136" s="7">
        <v>30.0</v>
      </c>
      <c r="O136" s="7">
        <v>0.0</v>
      </c>
      <c r="P136" s="11">
        <v>0.0</v>
      </c>
      <c r="Q136" s="10">
        <v>1.0</v>
      </c>
      <c r="R136" s="7">
        <v>11.0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Kylen Granson</v>
      </c>
      <c r="B137" s="7" t="str">
        <f>IFERROR(__xludf.DUMMYFUNCTION("INDEX(IFNA(REGEXEXTRACT(D137, ""([^ ]+)$"")))"),"IND")</f>
        <v>IND</v>
      </c>
      <c r="C137" s="7">
        <f>Pts_PA*G137+Pts_PC*H137+Pts_PY*I137+Pts_PTD*J137+Pts_PI*K137+Pts_P2*L137+Pts_RA*M137+Pts_RY*N137+Pts_RTD*O137+Pts_R2*P137+Pts_Res*Q137+Pts_ReY*R137+Pts_ReTD*S137+Pts_Re2*T137+Pts_FL*U137+Pts_FTD*V137</f>
        <v>6.2</v>
      </c>
      <c r="D137" s="7" t="s">
        <v>405</v>
      </c>
      <c r="E137" s="10" t="s">
        <v>356</v>
      </c>
      <c r="F137" s="9">
        <v>4.0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0.0</v>
      </c>
      <c r="N137" s="7">
        <v>0.0</v>
      </c>
      <c r="O137" s="7">
        <v>0.0</v>
      </c>
      <c r="P137" s="11">
        <v>0.0</v>
      </c>
      <c r="Q137" s="10">
        <v>3.0</v>
      </c>
      <c r="R137" s="7">
        <v>47.0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Chuba Hubbard</v>
      </c>
      <c r="B138" s="7" t="str">
        <f>IFERROR(__xludf.DUMMYFUNCTION("INDEX(IFNA(REGEXEXTRACT(D138, ""([^ ]+)$"")))"),"CAR")</f>
        <v>CAR</v>
      </c>
      <c r="C138" s="7">
        <f>Pts_PA*G138+Pts_PC*H138+Pts_PY*I138+Pts_PTD*J138+Pts_PI*K138+Pts_P2*L138+Pts_RA*M138+Pts_RY*N138+Pts_RTD*O138+Pts_R2*P138+Pts_Res*Q138+Pts_ReY*R138+Pts_ReTD*S138+Pts_Re2*T138+Pts_FL*U138+Pts_FTD*V138</f>
        <v>6.9</v>
      </c>
      <c r="D138" s="7" t="s">
        <v>247</v>
      </c>
      <c r="E138" s="10" t="s">
        <v>89</v>
      </c>
      <c r="F138" s="9">
        <v>4.0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10.0</v>
      </c>
      <c r="N138" s="7">
        <v>32.0</v>
      </c>
      <c r="O138" s="7">
        <v>0.0</v>
      </c>
      <c r="P138" s="11">
        <v>0.0</v>
      </c>
      <c r="Q138" s="10">
        <v>4.0</v>
      </c>
      <c r="R138" s="7">
        <v>17.0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Kareem Hunt</v>
      </c>
      <c r="B139" s="7" t="str">
        <f>IFERROR(__xludf.DUMMYFUNCTION("INDEX(IFNA(REGEXEXTRACT(D139, ""([^ ]+)$"")))"),"KC")</f>
        <v>KC</v>
      </c>
      <c r="C139" s="7">
        <f>Pts_PA*G139+Pts_PC*H139+Pts_PY*I139+Pts_PTD*J139+Pts_PI*K139+Pts_P2*L139+Pts_RA*M139+Pts_RY*N139+Pts_RTD*O139+Pts_R2*P139+Pts_Res*Q139+Pts_ReY*R139+Pts_ReTD*S139+Pts_Re2*T139+Pts_FL*U139+Pts_FTD*V139</f>
        <v>5.4</v>
      </c>
      <c r="D139" s="7" t="s">
        <v>466</v>
      </c>
      <c r="E139" s="10" t="s">
        <v>85</v>
      </c>
      <c r="F139" s="9">
        <v>4.0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13.0</v>
      </c>
      <c r="N139" s="7">
        <v>45.0</v>
      </c>
      <c r="O139" s="7">
        <v>0.0</v>
      </c>
      <c r="P139" s="11">
        <v>0.0</v>
      </c>
      <c r="Q139" s="10">
        <v>1.0</v>
      </c>
      <c r="R139" s="7">
        <v>4.0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Dawson Knox</v>
      </c>
      <c r="B140" s="7" t="str">
        <f>IFERROR(__xludf.DUMMYFUNCTION("INDEX(IFNA(REGEXEXTRACT(D140, ""([^ ]+)$"")))"),"BUF")</f>
        <v>BUF</v>
      </c>
      <c r="C140" s="7">
        <f>Pts_PA*G140+Pts_PC*H140+Pts_PY*I140+Pts_PTD*J140+Pts_PI*K140+Pts_P2*L140+Pts_RA*M140+Pts_RY*N140+Pts_RTD*O140+Pts_R2*P140+Pts_Res*Q140+Pts_ReY*R140+Pts_ReTD*S140+Pts_Re2*T140+Pts_FL*U140+Pts_FTD*V140</f>
        <v>5.2</v>
      </c>
      <c r="D140" s="7" t="s">
        <v>218</v>
      </c>
      <c r="E140" s="10" t="s">
        <v>56</v>
      </c>
      <c r="F140" s="9">
        <v>4.0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2.0</v>
      </c>
      <c r="R140" s="7">
        <v>42.0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Kendre Miller</v>
      </c>
      <c r="B141" s="7" t="str">
        <f>IFERROR(__xludf.DUMMYFUNCTION("INDEX(IFNA(REGEXEXTRACT(D141, ""([^ ]+)$"")))"),"NO")</f>
        <v>NO</v>
      </c>
      <c r="C141" s="7">
        <f>Pts_PA*G141+Pts_PC*H141+Pts_PY*I141+Pts_PTD*J141+Pts_PI*K141+Pts_P2*L141+Pts_RA*M141+Pts_RY*N141+Pts_RTD*O141+Pts_R2*P141+Pts_Res*Q141+Pts_ReY*R141+Pts_ReTD*S141+Pts_Re2*T141+Pts_FL*U141+Pts_FTD*V141</f>
        <v>4.6</v>
      </c>
      <c r="D141" s="7" t="s">
        <v>525</v>
      </c>
      <c r="E141" s="10" t="s">
        <v>19</v>
      </c>
      <c r="F141" s="9">
        <v>4.0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9.0</v>
      </c>
      <c r="N141" s="7">
        <v>46.0</v>
      </c>
      <c r="O141" s="7">
        <v>0.0</v>
      </c>
      <c r="P141" s="11">
        <v>0.0</v>
      </c>
      <c r="Q141" s="10">
        <v>0.0</v>
      </c>
      <c r="R141" s="7">
        <v>0.0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Isiah Pacheco</v>
      </c>
      <c r="B142" s="7" t="str">
        <f>IFERROR(__xludf.DUMMYFUNCTION("INDEX(IFNA(REGEXEXTRACT(D142, ""([^ ]+)$"")))"),"KC")</f>
        <v>KC</v>
      </c>
      <c r="C142" s="7">
        <f>Pts_PA*G142+Pts_PC*H142+Pts_PY*I142+Pts_PTD*J142+Pts_PI*K142+Pts_P2*L142+Pts_RA*M142+Pts_RY*N142+Pts_RTD*O142+Pts_R2*P142+Pts_Res*Q142+Pts_ReY*R142+Pts_ReTD*S142+Pts_Re2*T142+Pts_FL*U142+Pts_FTD*V142</f>
        <v>5.2</v>
      </c>
      <c r="D142" s="7" t="s">
        <v>83</v>
      </c>
      <c r="E142" s="10" t="s">
        <v>85</v>
      </c>
      <c r="F142" s="9">
        <v>4.0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13.0</v>
      </c>
      <c r="N142" s="7">
        <v>32.0</v>
      </c>
      <c r="O142" s="7">
        <v>0.0</v>
      </c>
      <c r="P142" s="11">
        <v>0.0</v>
      </c>
      <c r="Q142" s="10">
        <v>1.0</v>
      </c>
      <c r="R142" s="7">
        <v>15.0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Michael Pittman</v>
      </c>
      <c r="B143" s="7" t="str">
        <f>IFERROR(__xludf.DUMMYFUNCTION("INDEX(IFNA(REGEXEXTRACT(D143, ""([^ ]+)$"")))"),"IND")</f>
        <v>IND</v>
      </c>
      <c r="C143" s="7">
        <f>Pts_PA*G143+Pts_PC*H143+Pts_PY*I143+Pts_PTD*J143+Pts_PI*K143+Pts_P2*L143+Pts_RA*M143+Pts_RY*N143+Pts_RTD*O143+Pts_R2*P143+Pts_Res*Q143+Pts_ReY*R143+Pts_ReTD*S143+Pts_Re2*T143+Pts_FL*U143+Pts_FTD*V143</f>
        <v>6.8</v>
      </c>
      <c r="D143" s="7" t="s">
        <v>200</v>
      </c>
      <c r="E143" s="10" t="s">
        <v>356</v>
      </c>
      <c r="F143" s="9">
        <v>4.0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0.0</v>
      </c>
      <c r="N143" s="7">
        <v>0.0</v>
      </c>
      <c r="O143" s="7">
        <v>0.0</v>
      </c>
      <c r="P143" s="11">
        <v>0.0</v>
      </c>
      <c r="Q143" s="10">
        <v>6.0</v>
      </c>
      <c r="R143" s="7">
        <v>58.0</v>
      </c>
      <c r="S143" s="7">
        <v>0.0</v>
      </c>
      <c r="T143" s="11">
        <v>0.0</v>
      </c>
      <c r="U143" s="10">
        <v>1.0</v>
      </c>
      <c r="V143" s="11">
        <v>0.0</v>
      </c>
    </row>
    <row r="144">
      <c r="A144" s="7" t="str">
        <f t="shared" si="1"/>
        <v>Stone Smartt</v>
      </c>
      <c r="B144" s="7" t="str">
        <f>IFERROR(__xludf.DUMMYFUNCTION("INDEX(IFNA(REGEXEXTRACT(D144, ""([^ ]+)$"")))"),"LAC")</f>
        <v>LAC</v>
      </c>
      <c r="C144" s="7">
        <f>Pts_PA*G144+Pts_PC*H144+Pts_PY*I144+Pts_PTD*J144+Pts_PI*K144+Pts_P2*L144+Pts_RA*M144+Pts_RY*N144+Pts_RTD*O144+Pts_R2*P144+Pts_Res*Q144+Pts_ReY*R144+Pts_ReTD*S144+Pts_Re2*T144+Pts_FL*U144+Pts_FTD*V144</f>
        <v>5.5</v>
      </c>
      <c r="D144" s="7" t="s">
        <v>512</v>
      </c>
      <c r="E144" s="10" t="s">
        <v>358</v>
      </c>
      <c r="F144" s="9">
        <v>4.0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0.0</v>
      </c>
      <c r="N144" s="7">
        <v>0.0</v>
      </c>
      <c r="O144" s="7">
        <v>0.0</v>
      </c>
      <c r="P144" s="11">
        <v>0.0</v>
      </c>
      <c r="Q144" s="10">
        <v>5.0</v>
      </c>
      <c r="R144" s="7">
        <v>50.0</v>
      </c>
      <c r="S144" s="7">
        <v>0.0</v>
      </c>
      <c r="T144" s="11">
        <v>0.0</v>
      </c>
      <c r="U144" s="10">
        <v>1.0</v>
      </c>
      <c r="V144" s="11">
        <v>0.0</v>
      </c>
    </row>
    <row r="145">
      <c r="A145" s="7" t="str">
        <f t="shared" si="1"/>
        <v>Jordan Akins</v>
      </c>
      <c r="B145" s="7" t="str">
        <f>IFERROR(__xludf.DUMMYFUNCTION("INDEX(IFNA(REGEXEXTRACT(D145, ""([^ ]+)$"")))"),"CLE")</f>
        <v>CLE</v>
      </c>
      <c r="C145" s="7">
        <f>Pts_PA*G145+Pts_PC*H145+Pts_PY*I145+Pts_PTD*J145+Pts_PI*K145+Pts_P2*L145+Pts_RA*M145+Pts_RY*N145+Pts_RTD*O145+Pts_R2*P145+Pts_Res*Q145+Pts_ReY*R145+Pts_ReTD*S145+Pts_Re2*T145+Pts_FL*U145+Pts_FTD*V145</f>
        <v>4.5</v>
      </c>
      <c r="D145" s="7" t="s">
        <v>207</v>
      </c>
      <c r="E145" s="10" t="s">
        <v>424</v>
      </c>
      <c r="F145" s="9">
        <v>3.0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3.0</v>
      </c>
      <c r="R145" s="7">
        <v>30.0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Rasheen Ali</v>
      </c>
      <c r="B146" s="7" t="str">
        <f>IFERROR(__xludf.DUMMYFUNCTION("INDEX(IFNA(REGEXEXTRACT(D146, ""([^ ]+)$"")))"),"BAL")</f>
        <v>BAL</v>
      </c>
      <c r="C146" s="7">
        <f>Pts_PA*G146+Pts_PC*H146+Pts_PY*I146+Pts_PTD*J146+Pts_PI*K146+Pts_P2*L146+Pts_RA*M146+Pts_RY*N146+Pts_RTD*O146+Pts_R2*P146+Pts_Res*Q146+Pts_ReY*R146+Pts_ReTD*S146+Pts_Re2*T146+Pts_FL*U146+Pts_FTD*V146</f>
        <v>3.2</v>
      </c>
      <c r="D146" s="7" t="s">
        <v>542</v>
      </c>
      <c r="E146" s="10" t="s">
        <v>53</v>
      </c>
      <c r="F146" s="9">
        <v>3.0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8.0</v>
      </c>
      <c r="N146" s="7">
        <v>32.0</v>
      </c>
      <c r="O146" s="7">
        <v>0.0</v>
      </c>
      <c r="P146" s="11">
        <v>0.0</v>
      </c>
      <c r="Q146" s="10">
        <v>0.0</v>
      </c>
      <c r="R146" s="7">
        <v>0.0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Daniel Bellinger</v>
      </c>
      <c r="B147" s="7" t="str">
        <f>IFERROR(__xludf.DUMMYFUNCTION("INDEX(IFNA(REGEXEXTRACT(D147, ""([^ ]+)$"")))"),"NYG")</f>
        <v>NYG</v>
      </c>
      <c r="C147" s="7">
        <f>Pts_PA*G147+Pts_PC*H147+Pts_PY*I147+Pts_PTD*J147+Pts_PI*K147+Pts_P2*L147+Pts_RA*M147+Pts_RY*N147+Pts_RTD*O147+Pts_R2*P147+Pts_Res*Q147+Pts_ReY*R147+Pts_ReTD*S147+Pts_Re2*T147+Pts_FL*U147+Pts_FTD*V147</f>
        <v>5</v>
      </c>
      <c r="D147" s="7" t="s">
        <v>283</v>
      </c>
      <c r="E147" s="10" t="s">
        <v>61</v>
      </c>
      <c r="F147" s="9">
        <v>3.0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3.0</v>
      </c>
      <c r="R147" s="7">
        <v>35.0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Brock Bowers</v>
      </c>
      <c r="B148" s="7" t="str">
        <f>IFERROR(__xludf.DUMMYFUNCTION("INDEX(IFNA(REGEXEXTRACT(D148, ""([^ ]+)$"")))"),"LV")</f>
        <v>LV</v>
      </c>
      <c r="C148" s="7">
        <f>Pts_PA*G148+Pts_PC*H148+Pts_PY*I148+Pts_PTD*J148+Pts_PI*K148+Pts_P2*L148+Pts_RA*M148+Pts_RY*N148+Pts_RTD*O148+Pts_R2*P148+Pts_Res*Q148+Pts_ReY*R148+Pts_ReTD*S148+Pts_Re2*T148+Pts_FL*U148+Pts_FTD*V148</f>
        <v>5</v>
      </c>
      <c r="D148" s="7" t="s">
        <v>162</v>
      </c>
      <c r="E148" s="10" t="s">
        <v>339</v>
      </c>
      <c r="F148" s="9">
        <v>3.0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0.0</v>
      </c>
      <c r="N148" s="7">
        <v>0.0</v>
      </c>
      <c r="O148" s="7">
        <v>0.0</v>
      </c>
      <c r="P148" s="11">
        <v>0.0</v>
      </c>
      <c r="Q148" s="10">
        <v>3.0</v>
      </c>
      <c r="R148" s="7">
        <v>35.0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Tyler Boyd</v>
      </c>
      <c r="B149" s="7" t="str">
        <f>IFERROR(__xludf.DUMMYFUNCTION("INDEX(IFNA(REGEXEXTRACT(D149, ""([^ ]+)$"")))"),"TEN")</f>
        <v>TEN</v>
      </c>
      <c r="C149" s="7">
        <f>Pts_PA*G149+Pts_PC*H149+Pts_PY*I149+Pts_PTD*J149+Pts_PI*K149+Pts_P2*L149+Pts_RA*M149+Pts_RY*N149+Pts_RTD*O149+Pts_R2*P149+Pts_Res*Q149+Pts_ReY*R149+Pts_ReTD*S149+Pts_Re2*T149+Pts_FL*U149+Pts_FTD*V149</f>
        <v>4.9</v>
      </c>
      <c r="D149" s="7" t="s">
        <v>231</v>
      </c>
      <c r="E149" s="10" t="s">
        <v>348</v>
      </c>
      <c r="F149" s="9">
        <v>3.0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2.0</v>
      </c>
      <c r="R149" s="7">
        <v>39.0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Dyami Brown</v>
      </c>
      <c r="B150" s="7" t="str">
        <f>IFERROR(__xludf.DUMMYFUNCTION("INDEX(IFNA(REGEXEXTRACT(D150, ""([^ ]+)$"")))"),"WAS")</f>
        <v>WAS</v>
      </c>
      <c r="C150" s="7">
        <f>Pts_PA*G150+Pts_PC*H150+Pts_PY*I150+Pts_PTD*J150+Pts_PI*K150+Pts_P2*L150+Pts_RA*M150+Pts_RY*N150+Pts_RTD*O150+Pts_R2*P150+Pts_Res*Q150+Pts_ReY*R150+Pts_ReTD*S150+Pts_Re2*T150+Pts_FL*U150+Pts_FTD*V150</f>
        <v>4.5</v>
      </c>
      <c r="D150" s="7" t="s">
        <v>384</v>
      </c>
      <c r="E150" s="10" t="s">
        <v>129</v>
      </c>
      <c r="F150" s="9">
        <v>3.0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3.0</v>
      </c>
      <c r="R150" s="7">
        <v>30.0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Nick Chubb</v>
      </c>
      <c r="B151" s="7" t="str">
        <f>IFERROR(__xludf.DUMMYFUNCTION("INDEX(IFNA(REGEXEXTRACT(D151, ""([^ ]+)$"")))"),"CLE")</f>
        <v>CLE</v>
      </c>
      <c r="C151" s="7">
        <f>Pts_PA*G151+Pts_PC*H151+Pts_PY*I151+Pts_PTD*J151+Pts_PI*K151+Pts_P2*L151+Pts_RA*M151+Pts_RY*N151+Pts_RTD*O151+Pts_R2*P151+Pts_Res*Q151+Pts_ReY*R151+Pts_ReTD*S151+Pts_Re2*T151+Pts_FL*U151+Pts_FTD*V151</f>
        <v>2.1</v>
      </c>
      <c r="D151" s="7" t="s">
        <v>522</v>
      </c>
      <c r="E151" s="10" t="s">
        <v>424</v>
      </c>
      <c r="F151" s="9">
        <v>3.0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9.0</v>
      </c>
      <c r="N151" s="7">
        <v>41.0</v>
      </c>
      <c r="O151" s="7">
        <v>0.0</v>
      </c>
      <c r="P151" s="11">
        <v>0.0</v>
      </c>
      <c r="Q151" s="10">
        <v>0.0</v>
      </c>
      <c r="R151" s="7">
        <v>0.0</v>
      </c>
      <c r="S151" s="7">
        <v>0.0</v>
      </c>
      <c r="T151" s="11">
        <v>0.0</v>
      </c>
      <c r="U151" s="10">
        <v>1.0</v>
      </c>
      <c r="V151" s="11">
        <v>0.0</v>
      </c>
    </row>
    <row r="152">
      <c r="A152" s="7" t="str">
        <f t="shared" si="1"/>
        <v>Brandin Cooks</v>
      </c>
      <c r="B152" s="7" t="str">
        <f>IFERROR(__xludf.DUMMYFUNCTION("INDEX(IFNA(REGEXEXTRACT(D152, ""([^ ]+)$"")))"),"DAL")</f>
        <v>DAL</v>
      </c>
      <c r="C152" s="7">
        <f>Pts_PA*G152+Pts_PC*H152+Pts_PY*I152+Pts_PTD*J152+Pts_PI*K152+Pts_P2*L152+Pts_RA*M152+Pts_RY*N152+Pts_RTD*O152+Pts_R2*P152+Pts_Res*Q152+Pts_ReY*R152+Pts_ReTD*S152+Pts_Re2*T152+Pts_FL*U152+Pts_FTD*V152</f>
        <v>4.9</v>
      </c>
      <c r="D152" s="7" t="s">
        <v>105</v>
      </c>
      <c r="E152" s="10" t="s">
        <v>344</v>
      </c>
      <c r="F152" s="9">
        <v>3.0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0.0</v>
      </c>
      <c r="N152" s="7">
        <v>0.0</v>
      </c>
      <c r="O152" s="7">
        <v>0.0</v>
      </c>
      <c r="P152" s="11">
        <v>0.0</v>
      </c>
      <c r="Q152" s="10">
        <v>3.0</v>
      </c>
      <c r="R152" s="7">
        <v>34.0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Nathaniel Dell</v>
      </c>
      <c r="B153" s="7" t="str">
        <f>IFERROR(__xludf.DUMMYFUNCTION("INDEX(IFNA(REGEXEXTRACT(D153, ""([^ ]+)$"")))"),"HOU")</f>
        <v>HOU</v>
      </c>
      <c r="C153" s="7">
        <f>Pts_PA*G153+Pts_PC*H153+Pts_PY*I153+Pts_PTD*J153+Pts_PI*K153+Pts_P2*L153+Pts_RA*M153+Pts_RY*N153+Pts_RTD*O153+Pts_R2*P153+Pts_Res*Q153+Pts_ReY*R153+Pts_ReTD*S153+Pts_Re2*T153+Pts_FL*U153+Pts_FTD*V153</f>
        <v>5.1</v>
      </c>
      <c r="D153" s="7" t="s">
        <v>164</v>
      </c>
      <c r="E153" s="10" t="s">
        <v>421</v>
      </c>
      <c r="F153" s="9">
        <v>3.0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1.0</v>
      </c>
      <c r="N153" s="7">
        <v>15.0</v>
      </c>
      <c r="O153" s="7">
        <v>0.0</v>
      </c>
      <c r="P153" s="11">
        <v>0.0</v>
      </c>
      <c r="Q153" s="10">
        <v>2.0</v>
      </c>
      <c r="R153" s="7">
        <v>26.0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Josh Downs</v>
      </c>
      <c r="B154" s="7" t="str">
        <f>IFERROR(__xludf.DUMMYFUNCTION("INDEX(IFNA(REGEXEXTRACT(D154, ""([^ ]+)$"")))"),"IND")</f>
        <v>IND</v>
      </c>
      <c r="C154" s="7">
        <f>Pts_PA*G154+Pts_PC*H154+Pts_PY*I154+Pts_PTD*J154+Pts_PI*K154+Pts_P2*L154+Pts_RA*M154+Pts_RY*N154+Pts_RTD*O154+Pts_R2*P154+Pts_Res*Q154+Pts_ReY*R154+Pts_ReTD*S154+Pts_Re2*T154+Pts_FL*U154+Pts_FTD*V154</f>
        <v>4.7</v>
      </c>
      <c r="D154" s="7" t="s">
        <v>435</v>
      </c>
      <c r="E154" s="10" t="s">
        <v>356</v>
      </c>
      <c r="F154" s="9">
        <v>3.0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0.0</v>
      </c>
      <c r="N154" s="7">
        <v>0.0</v>
      </c>
      <c r="O154" s="7">
        <v>0.0</v>
      </c>
      <c r="P154" s="11">
        <v>0.0</v>
      </c>
      <c r="Q154" s="10">
        <v>3.0</v>
      </c>
      <c r="R154" s="7">
        <v>32.0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Mike Gesicki</v>
      </c>
      <c r="B155" s="7" t="str">
        <f>IFERROR(__xludf.DUMMYFUNCTION("INDEX(IFNA(REGEXEXTRACT(D155, ""([^ ]+)$"")))"),"CIN")</f>
        <v>CIN</v>
      </c>
      <c r="C155" s="7">
        <f>Pts_PA*G155+Pts_PC*H155+Pts_PY*I155+Pts_PTD*J155+Pts_PI*K155+Pts_P2*L155+Pts_RA*M155+Pts_RY*N155+Pts_RTD*O155+Pts_R2*P155+Pts_Res*Q155+Pts_ReY*R155+Pts_ReTD*S155+Pts_Re2*T155+Pts_FL*U155+Pts_FTD*V155</f>
        <v>5.2</v>
      </c>
      <c r="D155" s="7" t="s">
        <v>242</v>
      </c>
      <c r="E155" s="10" t="s">
        <v>345</v>
      </c>
      <c r="F155" s="9">
        <v>3.0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0.0</v>
      </c>
      <c r="N155" s="7">
        <v>0.0</v>
      </c>
      <c r="O155" s="7">
        <v>0.0</v>
      </c>
      <c r="P155" s="11">
        <v>0.0</v>
      </c>
      <c r="Q155" s="10">
        <v>3.0</v>
      </c>
      <c r="R155" s="7">
        <v>37.0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Marvin Harrison</v>
      </c>
      <c r="B156" s="7" t="str">
        <f>IFERROR(__xludf.DUMMYFUNCTION("INDEX(IFNA(REGEXEXTRACT(D156, ""([^ ]+)$"")))"),"ARI")</f>
        <v>ARI</v>
      </c>
      <c r="C156" s="7">
        <f>Pts_PA*G156+Pts_PC*H156+Pts_PY*I156+Pts_PTD*J156+Pts_PI*K156+Pts_P2*L156+Pts_RA*M156+Pts_RY*N156+Pts_RTD*O156+Pts_R2*P156+Pts_Res*Q156+Pts_ReY*R156+Pts_ReTD*S156+Pts_Re2*T156+Pts_FL*U156+Pts_FTD*V156</f>
        <v>4.2</v>
      </c>
      <c r="D156" s="7" t="s">
        <v>299</v>
      </c>
      <c r="E156" s="10" t="s">
        <v>101</v>
      </c>
      <c r="F156" s="9">
        <v>3.0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2.0</v>
      </c>
      <c r="R156" s="7">
        <v>32.0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Tyreek Hill</v>
      </c>
      <c r="B157" s="7" t="str">
        <f>IFERROR(__xludf.DUMMYFUNCTION("INDEX(IFNA(REGEXEXTRACT(D157, ""([^ ]+)$"")))"),"MIA")</f>
        <v>MIA</v>
      </c>
      <c r="C157" s="7">
        <f>Pts_PA*G157+Pts_PC*H157+Pts_PY*I157+Pts_PTD*J157+Pts_PI*K157+Pts_P2*L157+Pts_RA*M157+Pts_RY*N157+Pts_RTD*O157+Pts_R2*P157+Pts_Res*Q157+Pts_ReY*R157+Pts_ReTD*S157+Pts_Re2*T157+Pts_FL*U157+Pts_FTD*V157</f>
        <v>4.6</v>
      </c>
      <c r="D157" s="7" t="s">
        <v>47</v>
      </c>
      <c r="E157" s="10" t="s">
        <v>362</v>
      </c>
      <c r="F157" s="9">
        <v>3.0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2.0</v>
      </c>
      <c r="R157" s="7">
        <v>36.0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Austin Hooper</v>
      </c>
      <c r="B158" s="7" t="str">
        <f>IFERROR(__xludf.DUMMYFUNCTION("INDEX(IFNA(REGEXEXTRACT(D158, ""([^ ]+)$"")))"),"NE")</f>
        <v>NE</v>
      </c>
      <c r="C158" s="7">
        <f>Pts_PA*G158+Pts_PC*H158+Pts_PY*I158+Pts_PTD*J158+Pts_PI*K158+Pts_P2*L158+Pts_RA*M158+Pts_RY*N158+Pts_RTD*O158+Pts_R2*P158+Pts_Res*Q158+Pts_ReY*R158+Pts_ReTD*S158+Pts_Re2*T158+Pts_FL*U158+Pts_FTD*V158</f>
        <v>5.3</v>
      </c>
      <c r="D158" s="7" t="s">
        <v>190</v>
      </c>
      <c r="E158" s="10" t="s">
        <v>359</v>
      </c>
      <c r="F158" s="9">
        <v>3.0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0.0</v>
      </c>
      <c r="N158" s="7">
        <v>0.0</v>
      </c>
      <c r="O158" s="7">
        <v>0.0</v>
      </c>
      <c r="P158" s="11">
        <v>0.0</v>
      </c>
      <c r="Q158" s="10">
        <v>3.0</v>
      </c>
      <c r="R158" s="7">
        <v>38.0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DeAndre Hopkins</v>
      </c>
      <c r="B159" s="7" t="str">
        <f>IFERROR(__xludf.DUMMYFUNCTION("INDEX(IFNA(REGEXEXTRACT(D159, ""([^ ]+)$"")))"),"KC")</f>
        <v>KC</v>
      </c>
      <c r="C159" s="7">
        <f>Pts_PA*G159+Pts_PC*H159+Pts_PY*I159+Pts_PTD*J159+Pts_PI*K159+Pts_P2*L159+Pts_RA*M159+Pts_RY*N159+Pts_RTD*O159+Pts_R2*P159+Pts_Res*Q159+Pts_ReY*R159+Pts_ReTD*S159+Pts_Re2*T159+Pts_FL*U159+Pts_FTD*V159</f>
        <v>6.1</v>
      </c>
      <c r="D159" s="7" t="s">
        <v>302</v>
      </c>
      <c r="E159" s="10" t="s">
        <v>85</v>
      </c>
      <c r="F159" s="9">
        <v>3.0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0.0</v>
      </c>
      <c r="N159" s="7">
        <v>0.0</v>
      </c>
      <c r="O159" s="7">
        <v>0.0</v>
      </c>
      <c r="P159" s="11">
        <v>0.0</v>
      </c>
      <c r="Q159" s="10">
        <v>5.0</v>
      </c>
      <c r="R159" s="7">
        <v>36.0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Jauan Jennings</v>
      </c>
      <c r="B160" s="7" t="str">
        <f>IFERROR(__xludf.DUMMYFUNCTION("INDEX(IFNA(REGEXEXTRACT(D160, ""([^ ]+)$"")))"),"SF")</f>
        <v>SF</v>
      </c>
      <c r="C160" s="7">
        <f>Pts_PA*G160+Pts_PC*H160+Pts_PY*I160+Pts_PTD*J160+Pts_PI*K160+Pts_P2*L160+Pts_RA*M160+Pts_RY*N160+Pts_RTD*O160+Pts_R2*P160+Pts_Res*Q160+Pts_ReY*R160+Pts_ReTD*S160+Pts_Re2*T160+Pts_FL*U160+Pts_FTD*V160</f>
        <v>4.1</v>
      </c>
      <c r="D160" s="7" t="s">
        <v>152</v>
      </c>
      <c r="E160" s="10" t="s">
        <v>51</v>
      </c>
      <c r="F160" s="9">
        <v>3.0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2.0</v>
      </c>
      <c r="R160" s="7">
        <v>31.0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Tucker Kraft</v>
      </c>
      <c r="B161" s="7" t="str">
        <f>IFERROR(__xludf.DUMMYFUNCTION("INDEX(IFNA(REGEXEXTRACT(D161, ""([^ ]+)$"")))"),"GB")</f>
        <v>GB</v>
      </c>
      <c r="C161" s="7">
        <f>Pts_PA*G161+Pts_PC*H161+Pts_PY*I161+Pts_PTD*J161+Pts_PI*K161+Pts_P2*L161+Pts_RA*M161+Pts_RY*N161+Pts_RTD*O161+Pts_R2*P161+Pts_Res*Q161+Pts_ReY*R161+Pts_ReTD*S161+Pts_Re2*T161+Pts_FL*U161+Pts_FTD*V161</f>
        <v>4.4</v>
      </c>
      <c r="D161" s="7" t="s">
        <v>195</v>
      </c>
      <c r="E161" s="10" t="s">
        <v>112</v>
      </c>
      <c r="F161" s="9">
        <v>3.0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2.0</v>
      </c>
      <c r="R161" s="7">
        <v>34.0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Jaleel McLaughlin</v>
      </c>
      <c r="B162" s="7" t="str">
        <f>IFERROR(__xludf.DUMMYFUNCTION("INDEX(IFNA(REGEXEXTRACT(D162, ""([^ ]+)$"")))"),"DEN")</f>
        <v>DEN</v>
      </c>
      <c r="C162" s="7">
        <f>Pts_PA*G162+Pts_PC*H162+Pts_PY*I162+Pts_PTD*J162+Pts_PI*K162+Pts_P2*L162+Pts_RA*M162+Pts_RY*N162+Pts_RTD*O162+Pts_R2*P162+Pts_Res*Q162+Pts_ReY*R162+Pts_ReTD*S162+Pts_Re2*T162+Pts_FL*U162+Pts_FTD*V162</f>
        <v>4.9</v>
      </c>
      <c r="D162" s="7" t="s">
        <v>254</v>
      </c>
      <c r="E162" s="10" t="s">
        <v>352</v>
      </c>
      <c r="F162" s="9">
        <v>3.0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7.0</v>
      </c>
      <c r="N162" s="7">
        <v>21.0</v>
      </c>
      <c r="O162" s="7">
        <v>0.0</v>
      </c>
      <c r="P162" s="11">
        <v>0.0</v>
      </c>
      <c r="Q162" s="10">
        <v>3.0</v>
      </c>
      <c r="R162" s="7">
        <v>13.0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David Montgomery</v>
      </c>
      <c r="B163" s="7" t="str">
        <f>IFERROR(__xludf.DUMMYFUNCTION("INDEX(IFNA(REGEXEXTRACT(D163, ""([^ ]+)$"")))"),"DET")</f>
        <v>DET</v>
      </c>
      <c r="C163" s="7">
        <f>Pts_PA*G163+Pts_PC*H163+Pts_PY*I163+Pts_PTD*J163+Pts_PI*K163+Pts_P2*L163+Pts_RA*M163+Pts_RY*N163+Pts_RTD*O163+Pts_R2*P163+Pts_Res*Q163+Pts_ReY*R163+Pts_ReTD*S163+Pts_Re2*T163+Pts_FL*U163+Pts_FTD*V163</f>
        <v>5.5</v>
      </c>
      <c r="D163" s="7" t="s">
        <v>74</v>
      </c>
      <c r="E163" s="10" t="s">
        <v>342</v>
      </c>
      <c r="F163" s="9">
        <v>3.0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5.0</v>
      </c>
      <c r="N163" s="7">
        <v>4.0</v>
      </c>
      <c r="O163" s="7">
        <v>0.0</v>
      </c>
      <c r="P163" s="11">
        <v>0.0</v>
      </c>
      <c r="Q163" s="10">
        <v>4.0</v>
      </c>
      <c r="R163" s="7">
        <v>31.0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Rome Odunze</v>
      </c>
      <c r="B164" s="7" t="str">
        <f>IFERROR(__xludf.DUMMYFUNCTION("INDEX(IFNA(REGEXEXTRACT(D164, ""([^ ]+)$"")))"),"CHI")</f>
        <v>CHI</v>
      </c>
      <c r="C164" s="7">
        <f>Pts_PA*G164+Pts_PC*H164+Pts_PY*I164+Pts_PTD*J164+Pts_PI*K164+Pts_P2*L164+Pts_RA*M164+Pts_RY*N164+Pts_RTD*O164+Pts_R2*P164+Pts_Res*Q164+Pts_ReY*R164+Pts_ReTD*S164+Pts_Re2*T164+Pts_FL*U164+Pts_FTD*V164</f>
        <v>4.9</v>
      </c>
      <c r="D164" s="7" t="s">
        <v>261</v>
      </c>
      <c r="E164" s="10" t="s">
        <v>349</v>
      </c>
      <c r="F164" s="9">
        <v>3.0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0.0</v>
      </c>
      <c r="N164" s="7">
        <v>0.0</v>
      </c>
      <c r="O164" s="7">
        <v>0.0</v>
      </c>
      <c r="P164" s="11">
        <v>0.0</v>
      </c>
      <c r="Q164" s="10">
        <v>2.0</v>
      </c>
      <c r="R164" s="7">
        <v>39.0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Dare Ogunbowale</v>
      </c>
      <c r="B165" s="7" t="str">
        <f>IFERROR(__xludf.DUMMYFUNCTION("INDEX(IFNA(REGEXEXTRACT(D165, ""([^ ]+)$"")))"),"HOU")</f>
        <v>HOU</v>
      </c>
      <c r="C165" s="7">
        <f>Pts_PA*G165+Pts_PC*H165+Pts_PY*I165+Pts_PTD*J165+Pts_PI*K165+Pts_P2*L165+Pts_RA*M165+Pts_RY*N165+Pts_RTD*O165+Pts_R2*P165+Pts_Res*Q165+Pts_ReY*R165+Pts_ReTD*S165+Pts_Re2*T165+Pts_FL*U165+Pts_FTD*V165</f>
        <v>3.5</v>
      </c>
      <c r="D165" s="7" t="s">
        <v>316</v>
      </c>
      <c r="E165" s="10" t="s">
        <v>421</v>
      </c>
      <c r="F165" s="9">
        <v>3.0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1.0</v>
      </c>
      <c r="N165" s="7">
        <v>35.0</v>
      </c>
      <c r="O165" s="7">
        <v>0.0</v>
      </c>
      <c r="P165" s="11">
        <v>0.0</v>
      </c>
      <c r="Q165" s="10">
        <v>0.0</v>
      </c>
      <c r="R165" s="7">
        <v>0.0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Samaje Perine</v>
      </c>
      <c r="B166" s="7" t="str">
        <f>IFERROR(__xludf.DUMMYFUNCTION("INDEX(IFNA(REGEXEXTRACT(D166, ""([^ ]+)$"")))"),"KC")</f>
        <v>KC</v>
      </c>
      <c r="C166" s="7">
        <f>Pts_PA*G166+Pts_PC*H166+Pts_PY*I166+Pts_PTD*J166+Pts_PI*K166+Pts_P2*L166+Pts_RA*M166+Pts_RY*N166+Pts_RTD*O166+Pts_R2*P166+Pts_Res*Q166+Pts_ReY*R166+Pts_ReTD*S166+Pts_Re2*T166+Pts_FL*U166+Pts_FTD*V166</f>
        <v>3.9</v>
      </c>
      <c r="D166" s="7" t="s">
        <v>266</v>
      </c>
      <c r="E166" s="10" t="s">
        <v>85</v>
      </c>
      <c r="F166" s="9">
        <v>3.0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1.0</v>
      </c>
      <c r="N166" s="7">
        <v>11.0</v>
      </c>
      <c r="O166" s="7">
        <v>0.0</v>
      </c>
      <c r="P166" s="11">
        <v>0.0</v>
      </c>
      <c r="Q166" s="10">
        <v>1.0</v>
      </c>
      <c r="R166" s="7">
        <v>23.0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Brock Purdy</v>
      </c>
      <c r="B167" s="7" t="str">
        <f>IFERROR(__xludf.DUMMYFUNCTION("INDEX(IFNA(REGEXEXTRACT(D167, ""([^ ]+)$"")))"),"SF")</f>
        <v>SF</v>
      </c>
      <c r="C167" s="7">
        <f>Pts_PA*G167+Pts_PC*H167+Pts_PY*I167+Pts_PTD*J167+Pts_PI*K167+Pts_P2*L167+Pts_RA*M167+Pts_RY*N167+Pts_RTD*O167+Pts_R2*P167+Pts_Res*Q167+Pts_ReY*R167+Pts_ReTD*S167+Pts_Re2*T167+Pts_FL*U167+Pts_FTD*V167</f>
        <v>3.98</v>
      </c>
      <c r="D167" s="7" t="s">
        <v>113</v>
      </c>
      <c r="E167" s="10" t="s">
        <v>51</v>
      </c>
      <c r="F167" s="9">
        <v>3.0</v>
      </c>
      <c r="G167" s="10">
        <v>31.0</v>
      </c>
      <c r="H167" s="7">
        <v>14.0</v>
      </c>
      <c r="I167" s="7">
        <v>142.0</v>
      </c>
      <c r="J167" s="7">
        <v>0.0</v>
      </c>
      <c r="K167" s="7">
        <v>1.0</v>
      </c>
      <c r="L167" s="11">
        <v>0.0</v>
      </c>
      <c r="M167" s="10">
        <v>1.0</v>
      </c>
      <c r="N167" s="7">
        <v>3.0</v>
      </c>
      <c r="O167" s="7">
        <v>0.0</v>
      </c>
      <c r="P167" s="11">
        <v>0.0</v>
      </c>
      <c r="Q167" s="10">
        <v>0.0</v>
      </c>
      <c r="R167" s="7">
        <v>0.0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Wan'Dale Robinson</v>
      </c>
      <c r="B168" s="7" t="str">
        <f>IFERROR(__xludf.DUMMYFUNCTION("INDEX(IFNA(REGEXEXTRACT(D168, ""([^ ]+)$"")))"),"NYG")</f>
        <v>NYG</v>
      </c>
      <c r="C168" s="7">
        <f>Pts_PA*G168+Pts_PC*H168+Pts_PY*I168+Pts_PTD*J168+Pts_PI*K168+Pts_P2*L168+Pts_RA*M168+Pts_RY*N168+Pts_RTD*O168+Pts_R2*P168+Pts_Res*Q168+Pts_ReY*R168+Pts_ReTD*S168+Pts_Re2*T168+Pts_FL*U168+Pts_FTD*V168</f>
        <v>5.8</v>
      </c>
      <c r="D168" s="7" t="s">
        <v>169</v>
      </c>
      <c r="E168" s="10" t="s">
        <v>61</v>
      </c>
      <c r="F168" s="9">
        <v>3.0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0.0</v>
      </c>
      <c r="N168" s="7">
        <v>0.0</v>
      </c>
      <c r="O168" s="7">
        <v>0.0</v>
      </c>
      <c r="P168" s="11">
        <v>0.0</v>
      </c>
      <c r="Q168" s="10">
        <v>4.0</v>
      </c>
      <c r="R168" s="7">
        <v>38.0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Geno Smith</v>
      </c>
      <c r="B169" s="7" t="str">
        <f>IFERROR(__xludf.DUMMYFUNCTION("INDEX(IFNA(REGEXEXTRACT(D169, ""([^ ]+)$"")))"),"SEA")</f>
        <v>SEA</v>
      </c>
      <c r="C169" s="7">
        <f>Pts_PA*G169+Pts_PC*H169+Pts_PY*I169+Pts_PTD*J169+Pts_PI*K169+Pts_P2*L169+Pts_RA*M169+Pts_RY*N169+Pts_RTD*O169+Pts_R2*P169+Pts_Res*Q169+Pts_ReY*R169+Pts_ReTD*S169+Pts_Re2*T169+Pts_FL*U169+Pts_FTD*V169</f>
        <v>4.46</v>
      </c>
      <c r="D169" s="7" t="s">
        <v>48</v>
      </c>
      <c r="E169" s="10" t="s">
        <v>23</v>
      </c>
      <c r="F169" s="9">
        <v>3.0</v>
      </c>
      <c r="G169" s="10">
        <v>19.0</v>
      </c>
      <c r="H169" s="7">
        <v>15.0</v>
      </c>
      <c r="I169" s="7">
        <v>149.0</v>
      </c>
      <c r="J169" s="7">
        <v>0.0</v>
      </c>
      <c r="K169" s="7">
        <v>1.0</v>
      </c>
      <c r="L169" s="11">
        <v>0.0</v>
      </c>
      <c r="M169" s="10">
        <v>1.0</v>
      </c>
      <c r="N169" s="7">
        <v>5.0</v>
      </c>
      <c r="O169" s="7">
        <v>0.0</v>
      </c>
      <c r="P169" s="11">
        <v>0.0</v>
      </c>
      <c r="Q169" s="10">
        <v>0.0</v>
      </c>
      <c r="R169" s="7">
        <v>0.0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Tyrone Tracy</v>
      </c>
      <c r="B170" s="7" t="str">
        <f>IFERROR(__xludf.DUMMYFUNCTION("INDEX(IFNA(REGEXEXTRACT(D170, ""([^ ]+)$"")))"),"NYG")</f>
        <v>NYG</v>
      </c>
      <c r="C170" s="7">
        <f>Pts_PA*G170+Pts_PC*H170+Pts_PY*I170+Pts_PTD*J170+Pts_PI*K170+Pts_P2*L170+Pts_RA*M170+Pts_RY*N170+Pts_RTD*O170+Pts_R2*P170+Pts_Res*Q170+Pts_ReY*R170+Pts_ReTD*S170+Pts_Re2*T170+Pts_FL*U170+Pts_FTD*V170</f>
        <v>4</v>
      </c>
      <c r="D170" s="7" t="s">
        <v>327</v>
      </c>
      <c r="E170" s="10" t="s">
        <v>61</v>
      </c>
      <c r="F170" s="9">
        <v>3.0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10.0</v>
      </c>
      <c r="N170" s="7">
        <v>31.0</v>
      </c>
      <c r="O170" s="7">
        <v>0.0</v>
      </c>
      <c r="P170" s="11">
        <v>0.0</v>
      </c>
      <c r="Q170" s="10">
        <v>1.0</v>
      </c>
      <c r="R170" s="7">
        <v>4.0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Olamide Zaccheaus</v>
      </c>
      <c r="B171" s="7" t="str">
        <f>IFERROR(__xludf.DUMMYFUNCTION("INDEX(IFNA(REGEXEXTRACT(D171, ""([^ ]+)$"")))"),"WAS")</f>
        <v>WAS</v>
      </c>
      <c r="C171" s="7">
        <f>Pts_PA*G171+Pts_PC*H171+Pts_PY*I171+Pts_PTD*J171+Pts_PI*K171+Pts_P2*L171+Pts_RA*M171+Pts_RY*N171+Pts_RTD*O171+Pts_R2*P171+Pts_Res*Q171+Pts_ReY*R171+Pts_ReTD*S171+Pts_Re2*T171+Pts_FL*U171+Pts_FTD*V171</f>
        <v>5.1</v>
      </c>
      <c r="D171" s="7" t="s">
        <v>278</v>
      </c>
      <c r="E171" s="10" t="s">
        <v>129</v>
      </c>
      <c r="F171" s="9">
        <v>3.0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0.0</v>
      </c>
      <c r="N171" s="7">
        <v>0.0</v>
      </c>
      <c r="O171" s="7">
        <v>0.0</v>
      </c>
      <c r="P171" s="11">
        <v>0.0</v>
      </c>
      <c r="Q171" s="10">
        <v>3.0</v>
      </c>
      <c r="R171" s="7">
        <v>36.0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Nelson Agholor</v>
      </c>
      <c r="B172" s="7" t="str">
        <f>IFERROR(__xludf.DUMMYFUNCTION("INDEX(IFNA(REGEXEXTRACT(D172, ""([^ ]+)$"")))"),"BAL")</f>
        <v>BAL</v>
      </c>
      <c r="C172" s="7">
        <f>Pts_PA*G172+Pts_PC*H172+Pts_PY*I172+Pts_PTD*J172+Pts_PI*K172+Pts_P2*L172+Pts_RA*M172+Pts_RY*N172+Pts_RTD*O172+Pts_R2*P172+Pts_Res*Q172+Pts_ReY*R172+Pts_ReTD*S172+Pts_Re2*T172+Pts_FL*U172+Pts_FTD*V172</f>
        <v>3.1</v>
      </c>
      <c r="D172" s="7" t="s">
        <v>279</v>
      </c>
      <c r="E172" s="10" t="s">
        <v>53</v>
      </c>
      <c r="F172" s="9">
        <v>2.0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1.0</v>
      </c>
      <c r="R172" s="7">
        <v>26.0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Trey Benson</v>
      </c>
      <c r="B173" s="7" t="str">
        <f>IFERROR(__xludf.DUMMYFUNCTION("INDEX(IFNA(REGEXEXTRACT(D173, ""([^ ]+)$"")))"),"ARI")</f>
        <v>ARI</v>
      </c>
      <c r="C173" s="7">
        <f>Pts_PA*G173+Pts_PC*H173+Pts_PY*I173+Pts_PTD*J173+Pts_PI*K173+Pts_P2*L173+Pts_RA*M173+Pts_RY*N173+Pts_RTD*O173+Pts_R2*P173+Pts_Res*Q173+Pts_ReY*R173+Pts_ReTD*S173+Pts_Re2*T173+Pts_FL*U173+Pts_FTD*V173</f>
        <v>2.2</v>
      </c>
      <c r="D173" s="7" t="s">
        <v>230</v>
      </c>
      <c r="E173" s="10" t="s">
        <v>101</v>
      </c>
      <c r="F173" s="9">
        <v>2.0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5.0</v>
      </c>
      <c r="N173" s="7">
        <v>22.0</v>
      </c>
      <c r="O173" s="7">
        <v>0.0</v>
      </c>
      <c r="P173" s="11">
        <v>0.0</v>
      </c>
      <c r="Q173" s="10">
        <v>0.0</v>
      </c>
      <c r="R173" s="7">
        <v>0.0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Grant Calcaterra</v>
      </c>
      <c r="B174" s="7" t="str">
        <f>IFERROR(__xludf.DUMMYFUNCTION("INDEX(IFNA(REGEXEXTRACT(D174, ""([^ ]+)$"")))"),"PHI")</f>
        <v>PHI</v>
      </c>
      <c r="C174" s="7">
        <f>Pts_PA*G174+Pts_PC*H174+Pts_PY*I174+Pts_PTD*J174+Pts_PI*K174+Pts_P2*L174+Pts_RA*M174+Pts_RY*N174+Pts_RTD*O174+Pts_R2*P174+Pts_Res*Q174+Pts_ReY*R174+Pts_ReTD*S174+Pts_Re2*T174+Pts_FL*U174+Pts_FTD*V174</f>
        <v>2.7</v>
      </c>
      <c r="D174" s="7" t="s">
        <v>233</v>
      </c>
      <c r="E174" s="10" t="s">
        <v>116</v>
      </c>
      <c r="F174" s="9">
        <v>2.0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1.0</v>
      </c>
      <c r="R174" s="7">
        <v>22.0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Jamison Crowder</v>
      </c>
      <c r="B175" s="7" t="str">
        <f>IFERROR(__xludf.DUMMYFUNCTION("INDEX(IFNA(REGEXEXTRACT(D175, ""([^ ]+)$"")))"),"WAS")</f>
        <v>WAS</v>
      </c>
      <c r="C175" s="7">
        <f>Pts_PA*G175+Pts_PC*H175+Pts_PY*I175+Pts_PTD*J175+Pts_PI*K175+Pts_P2*L175+Pts_RA*M175+Pts_RY*N175+Pts_RTD*O175+Pts_R2*P175+Pts_Res*Q175+Pts_ReY*R175+Pts_ReTD*S175+Pts_Re2*T175+Pts_FL*U175+Pts_FTD*V175</f>
        <v>4.2</v>
      </c>
      <c r="D175" s="7" t="s">
        <v>289</v>
      </c>
      <c r="E175" s="10" t="s">
        <v>129</v>
      </c>
      <c r="F175" s="9">
        <v>2.0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0.0</v>
      </c>
      <c r="N175" s="7">
        <v>0.0</v>
      </c>
      <c r="O175" s="7">
        <v>0.0</v>
      </c>
      <c r="P175" s="11">
        <v>0.0</v>
      </c>
      <c r="Q175" s="10">
        <v>3.0</v>
      </c>
      <c r="R175" s="7">
        <v>27.0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Isaiah Davis</v>
      </c>
      <c r="B176" s="7" t="str">
        <f>IFERROR(__xludf.DUMMYFUNCTION("INDEX(IFNA(REGEXEXTRACT(D176, ""([^ ]+)$"")))"),"NYJ")</f>
        <v>NYJ</v>
      </c>
      <c r="C176" s="7">
        <f>Pts_PA*G176+Pts_PC*H176+Pts_PY*I176+Pts_PTD*J176+Pts_PI*K176+Pts_P2*L176+Pts_RA*M176+Pts_RY*N176+Pts_RTD*O176+Pts_R2*P176+Pts_Res*Q176+Pts_ReY*R176+Pts_ReTD*S176+Pts_Re2*T176+Pts_FL*U176+Pts_FTD*V176</f>
        <v>3.1</v>
      </c>
      <c r="D176" s="7" t="s">
        <v>453</v>
      </c>
      <c r="E176" s="10" t="s">
        <v>351</v>
      </c>
      <c r="F176" s="9">
        <v>2.0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5.0</v>
      </c>
      <c r="N176" s="7">
        <v>24.0</v>
      </c>
      <c r="O176" s="7">
        <v>0.0</v>
      </c>
      <c r="P176" s="11">
        <v>0.0</v>
      </c>
      <c r="Q176" s="10">
        <v>1.0</v>
      </c>
      <c r="R176" s="7">
        <v>2.0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Tommy DeVito</v>
      </c>
      <c r="B177" s="7" t="str">
        <f>IFERROR(__xludf.DUMMYFUNCTION("INDEX(IFNA(REGEXEXTRACT(D177, ""([^ ]+)$"")))"),"NYG")</f>
        <v>NYG</v>
      </c>
      <c r="C177" s="7">
        <f>Pts_PA*G177+Pts_PC*H177+Pts_PY*I177+Pts_PTD*J177+Pts_PI*K177+Pts_P2*L177+Pts_RA*M177+Pts_RY*N177+Pts_RTD*O177+Pts_R2*P177+Pts_Res*Q177+Pts_ReY*R177+Pts_ReTD*S177+Pts_Re2*T177+Pts_FL*U177+Pts_FTD*V177</f>
        <v>2.72</v>
      </c>
      <c r="D177" s="7" t="s">
        <v>543</v>
      </c>
      <c r="E177" s="10" t="s">
        <v>61</v>
      </c>
      <c r="F177" s="9">
        <v>2.0</v>
      </c>
      <c r="G177" s="10">
        <v>13.0</v>
      </c>
      <c r="H177" s="7">
        <v>10.0</v>
      </c>
      <c r="I177" s="7">
        <v>68.0</v>
      </c>
      <c r="J177" s="7">
        <v>0.0</v>
      </c>
      <c r="K177" s="7">
        <v>0.0</v>
      </c>
      <c r="L177" s="11">
        <v>0.0</v>
      </c>
      <c r="M177" s="10">
        <v>1.0</v>
      </c>
      <c r="N177" s="7">
        <v>0.0</v>
      </c>
      <c r="O177" s="7">
        <v>0.0</v>
      </c>
      <c r="P177" s="11">
        <v>0.0</v>
      </c>
      <c r="Q177" s="10">
        <v>0.0</v>
      </c>
      <c r="R177" s="7">
        <v>0.0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Gus Edwards</v>
      </c>
      <c r="B178" s="7" t="str">
        <f>IFERROR(__xludf.DUMMYFUNCTION("INDEX(IFNA(REGEXEXTRACT(D178, ""([^ ]+)$"")))"),"LAC")</f>
        <v>LAC</v>
      </c>
      <c r="C178" s="7">
        <f>Pts_PA*G178+Pts_PC*H178+Pts_PY*I178+Pts_PTD*J178+Pts_PI*K178+Pts_P2*L178+Pts_RA*M178+Pts_RY*N178+Pts_RTD*O178+Pts_R2*P178+Pts_Res*Q178+Pts_ReY*R178+Pts_ReTD*S178+Pts_Re2*T178+Pts_FL*U178+Pts_FTD*V178</f>
        <v>2.3</v>
      </c>
      <c r="D178" s="7" t="s">
        <v>214</v>
      </c>
      <c r="E178" s="10" t="s">
        <v>358</v>
      </c>
      <c r="F178" s="9">
        <v>2.0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8.0</v>
      </c>
      <c r="N178" s="7">
        <v>23.0</v>
      </c>
      <c r="O178" s="7">
        <v>0.0</v>
      </c>
      <c r="P178" s="11">
        <v>0.0</v>
      </c>
      <c r="Q178" s="10">
        <v>0.0</v>
      </c>
      <c r="R178" s="7">
        <v>0.0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Zach Ertz</v>
      </c>
      <c r="B179" s="7" t="str">
        <f>IFERROR(__xludf.DUMMYFUNCTION("INDEX(IFNA(REGEXEXTRACT(D179, ""([^ ]+)$"")))"),"WAS")</f>
        <v>WAS</v>
      </c>
      <c r="C179" s="7">
        <f>Pts_PA*G179+Pts_PC*H179+Pts_PY*I179+Pts_PTD*J179+Pts_PI*K179+Pts_P2*L179+Pts_RA*M179+Pts_RY*N179+Pts_RTD*O179+Pts_R2*P179+Pts_Res*Q179+Pts_ReY*R179+Pts_ReTD*S179+Pts_Re2*T179+Pts_FL*U179+Pts_FTD*V179</f>
        <v>3.5</v>
      </c>
      <c r="D179" s="7" t="s">
        <v>215</v>
      </c>
      <c r="E179" s="10" t="s">
        <v>129</v>
      </c>
      <c r="F179" s="9">
        <v>2.0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2.0</v>
      </c>
      <c r="R179" s="7">
        <v>25.0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Jake Ferguson</v>
      </c>
      <c r="B180" s="7" t="str">
        <f>IFERROR(__xludf.DUMMYFUNCTION("INDEX(IFNA(REGEXEXTRACT(D180, ""([^ ]+)$"")))"),"DAL")</f>
        <v>DAL</v>
      </c>
      <c r="C180" s="7">
        <f>Pts_PA*G180+Pts_PC*H180+Pts_PY*I180+Pts_PTD*J180+Pts_PI*K180+Pts_P2*L180+Pts_RA*M180+Pts_RY*N180+Pts_RTD*O180+Pts_R2*P180+Pts_Res*Q180+Pts_ReY*R180+Pts_ReTD*S180+Pts_Re2*T180+Pts_FL*U180+Pts_FTD*V180</f>
        <v>3.3</v>
      </c>
      <c r="D180" s="7" t="s">
        <v>240</v>
      </c>
      <c r="E180" s="10" t="s">
        <v>344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0.0</v>
      </c>
      <c r="N180" s="7">
        <v>0.0</v>
      </c>
      <c r="O180" s="7">
        <v>0.0</v>
      </c>
      <c r="P180" s="11">
        <v>0.0</v>
      </c>
      <c r="Q180" s="10">
        <v>2.0</v>
      </c>
      <c r="R180" s="7">
        <v>23.0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Anthony Gould</v>
      </c>
      <c r="B181" s="7" t="str">
        <f>IFERROR(__xludf.DUMMYFUNCTION("INDEX(IFNA(REGEXEXTRACT(D181, ""([^ ]+)$"")))"),"IND")</f>
        <v>IND</v>
      </c>
      <c r="C181" s="7">
        <f>Pts_PA*G181+Pts_PC*H181+Pts_PY*I181+Pts_PTD*J181+Pts_PI*K181+Pts_P2*L181+Pts_RA*M181+Pts_RY*N181+Pts_RTD*O181+Pts_R2*P181+Pts_Res*Q181+Pts_ReY*R181+Pts_ReTD*S181+Pts_Re2*T181+Pts_FL*U181+Pts_FTD*V181</f>
        <v>2.8</v>
      </c>
      <c r="D181" s="7" t="s">
        <v>544</v>
      </c>
      <c r="E181" s="10" t="s">
        <v>356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0.0</v>
      </c>
      <c r="N181" s="7">
        <v>0.0</v>
      </c>
      <c r="O181" s="7">
        <v>0.0</v>
      </c>
      <c r="P181" s="11">
        <v>0.0</v>
      </c>
      <c r="Q181" s="10">
        <v>1.0</v>
      </c>
      <c r="R181" s="7">
        <v>23.0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Hunter Henry</v>
      </c>
      <c r="B182" s="7" t="str">
        <f>IFERROR(__xludf.DUMMYFUNCTION("INDEX(IFNA(REGEXEXTRACT(D182, ""([^ ]+)$"")))"),"NE")</f>
        <v>NE</v>
      </c>
      <c r="C182" s="7">
        <f>Pts_PA*G182+Pts_PC*H182+Pts_PY*I182+Pts_PTD*J182+Pts_PI*K182+Pts_P2*L182+Pts_RA*M182+Pts_RY*N182+Pts_RTD*O182+Pts_R2*P182+Pts_Res*Q182+Pts_ReY*R182+Pts_ReTD*S182+Pts_Re2*T182+Pts_FL*U182+Pts_FTD*V182</f>
        <v>4.5</v>
      </c>
      <c r="D182" s="7" t="s">
        <v>244</v>
      </c>
      <c r="E182" s="10" t="s">
        <v>359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4.0</v>
      </c>
      <c r="R182" s="7">
        <v>25.0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Travis Kelce</v>
      </c>
      <c r="B183" s="7" t="str">
        <f>IFERROR(__xludf.DUMMYFUNCTION("INDEX(IFNA(REGEXEXTRACT(D183, ""([^ ]+)$"")))"),"KC")</f>
        <v>KC</v>
      </c>
      <c r="C183" s="7">
        <f>Pts_PA*G183+Pts_PC*H183+Pts_PY*I183+Pts_PTD*J183+Pts_PI*K183+Pts_P2*L183+Pts_RA*M183+Pts_RY*N183+Pts_RTD*O183+Pts_R2*P183+Pts_Res*Q183+Pts_ReY*R183+Pts_ReTD*S183+Pts_Re2*T183+Pts_FL*U183+Pts_FTD*V183</f>
        <v>4.7</v>
      </c>
      <c r="D183" s="7" t="s">
        <v>193</v>
      </c>
      <c r="E183" s="10" t="s">
        <v>85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0.0</v>
      </c>
      <c r="N183" s="7">
        <v>0.0</v>
      </c>
      <c r="O183" s="7">
        <v>0.0</v>
      </c>
      <c r="P183" s="11">
        <v>0.0</v>
      </c>
      <c r="Q183" s="10">
        <v>4.0</v>
      </c>
      <c r="R183" s="7">
        <v>27.0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Tyler Lockett</v>
      </c>
      <c r="B184" s="7" t="str">
        <f>IFERROR(__xludf.DUMMYFUNCTION("INDEX(IFNA(REGEXEXTRACT(D184, ""([^ ]+)$"")))"),"SEA")</f>
        <v>SEA</v>
      </c>
      <c r="C184" s="7">
        <f>Pts_PA*G184+Pts_PC*H184+Pts_PY*I184+Pts_PTD*J184+Pts_PI*K184+Pts_P2*L184+Pts_RA*M184+Pts_RY*N184+Pts_RTD*O184+Pts_R2*P184+Pts_Res*Q184+Pts_ReY*R184+Pts_ReTD*S184+Pts_Re2*T184+Pts_FL*U184+Pts_FTD*V184</f>
        <v>2.7</v>
      </c>
      <c r="D184" s="7" t="s">
        <v>145</v>
      </c>
      <c r="E184" s="10" t="s">
        <v>23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0.0</v>
      </c>
      <c r="N184" s="7">
        <v>0.0</v>
      </c>
      <c r="O184" s="7">
        <v>0.0</v>
      </c>
      <c r="P184" s="11">
        <v>0.0</v>
      </c>
      <c r="Q184" s="10">
        <v>1.0</v>
      </c>
      <c r="R184" s="7">
        <v>22.0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D.K. Metcalf</v>
      </c>
      <c r="B185" s="7" t="str">
        <f>IFERROR(__xludf.DUMMYFUNCTION("INDEX(IFNA(REGEXEXTRACT(D185, ""([^ ]+)$"")))"),"SEA")</f>
        <v>SEA</v>
      </c>
      <c r="C185" s="7">
        <f>Pts_PA*G185+Pts_PC*H185+Pts_PY*I185+Pts_PTD*J185+Pts_PI*K185+Pts_P2*L185+Pts_RA*M185+Pts_RY*N185+Pts_RTD*O185+Pts_R2*P185+Pts_Res*Q185+Pts_ReY*R185+Pts_ReTD*S185+Pts_Re2*T185+Pts_FL*U185+Pts_FTD*V185</f>
        <v>4.3</v>
      </c>
      <c r="D185" s="7" t="s">
        <v>219</v>
      </c>
      <c r="E185" s="10" t="s">
        <v>23</v>
      </c>
      <c r="F185" s="9">
        <v>2.0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3.0</v>
      </c>
      <c r="R185" s="7">
        <v>28.0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Marvin Mims</v>
      </c>
      <c r="B186" s="7" t="str">
        <f>IFERROR(__xludf.DUMMYFUNCTION("INDEX(IFNA(REGEXEXTRACT(D186, ""([^ ]+)$"")))"),"DEN")</f>
        <v>DEN</v>
      </c>
      <c r="C186" s="7">
        <f>Pts_PA*G186+Pts_PC*H186+Pts_PY*I186+Pts_PTD*J186+Pts_PI*K186+Pts_P2*L186+Pts_RA*M186+Pts_RY*N186+Pts_RTD*O186+Pts_R2*P186+Pts_Res*Q186+Pts_ReY*R186+Pts_ReTD*S186+Pts_Re2*T186+Pts_FL*U186+Pts_FTD*V186</f>
        <v>4</v>
      </c>
      <c r="D186" s="7" t="s">
        <v>389</v>
      </c>
      <c r="E186" s="10" t="s">
        <v>352</v>
      </c>
      <c r="F186" s="9">
        <v>2.0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1.0</v>
      </c>
      <c r="N186" s="7">
        <v>0.0</v>
      </c>
      <c r="O186" s="7">
        <v>0.0</v>
      </c>
      <c r="P186" s="11">
        <v>0.0</v>
      </c>
      <c r="Q186" s="10">
        <v>4.0</v>
      </c>
      <c r="R186" s="7">
        <v>20.0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Cade Otton</v>
      </c>
      <c r="B187" s="7" t="str">
        <f>IFERROR(__xludf.DUMMYFUNCTION("INDEX(IFNA(REGEXEXTRACT(D187, ""([^ ]+)$"")))"),"TB")</f>
        <v>TB</v>
      </c>
      <c r="C187" s="7">
        <f>Pts_PA*G187+Pts_PC*H187+Pts_PY*I187+Pts_PTD*J187+Pts_PI*K187+Pts_P2*L187+Pts_RA*M187+Pts_RY*N187+Pts_RTD*O187+Pts_R2*P187+Pts_Res*Q187+Pts_ReY*R187+Pts_ReTD*S187+Pts_Re2*T187+Pts_FL*U187+Pts_FTD*V187</f>
        <v>3.4</v>
      </c>
      <c r="D187" s="7" t="s">
        <v>317</v>
      </c>
      <c r="E187" s="10" t="s">
        <v>82</v>
      </c>
      <c r="F187" s="9">
        <v>2.0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2.0</v>
      </c>
      <c r="R187" s="7">
        <v>24.0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Colby Parkinson</v>
      </c>
      <c r="B188" s="7" t="str">
        <f>IFERROR(__xludf.DUMMYFUNCTION("INDEX(IFNA(REGEXEXTRACT(D188, ""([^ ]+)$"")))"),"LA")</f>
        <v>LA</v>
      </c>
      <c r="C188" s="7">
        <f>Pts_PA*G188+Pts_PC*H188+Pts_PY*I188+Pts_PTD*J188+Pts_PI*K188+Pts_P2*L188+Pts_RA*M188+Pts_RY*N188+Pts_RTD*O188+Pts_R2*P188+Pts_Res*Q188+Pts_ReY*R188+Pts_ReTD*S188+Pts_Re2*T188+Pts_FL*U188+Pts_FTD*V188</f>
        <v>3.1</v>
      </c>
      <c r="D188" s="7" t="s">
        <v>179</v>
      </c>
      <c r="E188" s="10" t="s">
        <v>39</v>
      </c>
      <c r="F188" s="9">
        <v>2.0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2.0</v>
      </c>
      <c r="R188" s="7">
        <v>21.0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Dante Pettis</v>
      </c>
      <c r="B189" s="7" t="str">
        <f>IFERROR(__xludf.DUMMYFUNCTION("INDEX(IFNA(REGEXEXTRACT(D189, ""([^ ]+)$"")))"),"NO")</f>
        <v>NO</v>
      </c>
      <c r="C189" s="7">
        <f>Pts_PA*G189+Pts_PC*H189+Pts_PY*I189+Pts_PTD*J189+Pts_PI*K189+Pts_P2*L189+Pts_RA*M189+Pts_RY*N189+Pts_RTD*O189+Pts_R2*P189+Pts_Res*Q189+Pts_ReY*R189+Pts_ReTD*S189+Pts_Re2*T189+Pts_FL*U189+Pts_FTD*V189</f>
        <v>3.4</v>
      </c>
      <c r="D189" s="7" t="s">
        <v>545</v>
      </c>
      <c r="E189" s="10" t="s">
        <v>19</v>
      </c>
      <c r="F189" s="9">
        <v>2.0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2.0</v>
      </c>
      <c r="R189" s="7">
        <v>24.0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Kyle Pitts</v>
      </c>
      <c r="B190" s="7" t="str">
        <f>IFERROR(__xludf.DUMMYFUNCTION("INDEX(IFNA(REGEXEXTRACT(D190, ""([^ ]+)$"")))"),"ATL")</f>
        <v>ATL</v>
      </c>
      <c r="C190" s="7">
        <f>Pts_PA*G190+Pts_PC*H190+Pts_PY*I190+Pts_PTD*J190+Pts_PI*K190+Pts_P2*L190+Pts_RA*M190+Pts_RY*N190+Pts_RTD*O190+Pts_R2*P190+Pts_Res*Q190+Pts_ReY*R190+Pts_ReTD*S190+Pts_Re2*T190+Pts_FL*U190+Pts_FTD*V190</f>
        <v>4.8</v>
      </c>
      <c r="D190" s="7" t="s">
        <v>137</v>
      </c>
      <c r="E190" s="10" t="s">
        <v>420</v>
      </c>
      <c r="F190" s="9">
        <v>2.0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4.0</v>
      </c>
      <c r="R190" s="7">
        <v>28.0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KaVontae Turpin</v>
      </c>
      <c r="B191" s="7" t="str">
        <f>IFERROR(__xludf.DUMMYFUNCTION("INDEX(IFNA(REGEXEXTRACT(D191, ""([^ ]+)$"")))"),"DAL")</f>
        <v>DAL</v>
      </c>
      <c r="C191" s="7">
        <f>Pts_PA*G191+Pts_PC*H191+Pts_PY*I191+Pts_PTD*J191+Pts_PI*K191+Pts_P2*L191+Pts_RA*M191+Pts_RY*N191+Pts_RTD*O191+Pts_R2*P191+Pts_Res*Q191+Pts_ReY*R191+Pts_ReTD*S191+Pts_Re2*T191+Pts_FL*U191+Pts_FTD*V191</f>
        <v>2.7</v>
      </c>
      <c r="D191" s="7" t="s">
        <v>414</v>
      </c>
      <c r="E191" s="10" t="s">
        <v>344</v>
      </c>
      <c r="F191" s="9">
        <v>2.0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2.0</v>
      </c>
      <c r="N191" s="7">
        <v>27.0</v>
      </c>
      <c r="O191" s="7">
        <v>0.0</v>
      </c>
      <c r="P191" s="11">
        <v>0.0</v>
      </c>
      <c r="Q191" s="10">
        <v>0.0</v>
      </c>
      <c r="R191" s="7">
        <v>0.0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Mike Boone</v>
      </c>
      <c r="B192" s="7" t="str">
        <f>IFERROR(__xludf.DUMMYFUNCTION("INDEX(IFNA(REGEXEXTRACT(D192, ""([^ ]+)$"")))"),"CAR")</f>
        <v>CAR</v>
      </c>
      <c r="C192" s="7">
        <f>Pts_PA*G192+Pts_PC*H192+Pts_PY*I192+Pts_PTD*J192+Pts_PI*K192+Pts_P2*L192+Pts_RA*M192+Pts_RY*N192+Pts_RTD*O192+Pts_R2*P192+Pts_Res*Q192+Pts_ReY*R192+Pts_ReTD*S192+Pts_Re2*T192+Pts_FL*U192+Pts_FTD*V192</f>
        <v>1.4</v>
      </c>
      <c r="D192" s="7" t="s">
        <v>284</v>
      </c>
      <c r="E192" s="10" t="s">
        <v>89</v>
      </c>
      <c r="F192" s="9">
        <v>1.0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2.0</v>
      </c>
      <c r="N192" s="7">
        <v>14.0</v>
      </c>
      <c r="O192" s="7">
        <v>0.0</v>
      </c>
      <c r="P192" s="11">
        <v>0.0</v>
      </c>
      <c r="Q192" s="10">
        <v>0.0</v>
      </c>
      <c r="R192" s="7">
        <v>0.0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Kayshon Boutte</v>
      </c>
      <c r="B193" s="7" t="str">
        <f>IFERROR(__xludf.DUMMYFUNCTION("INDEX(IFNA(REGEXEXTRACT(D193, ""([^ ]+)$"")))"),"NE")</f>
        <v>NE</v>
      </c>
      <c r="C193" s="7">
        <f>Pts_PA*G193+Pts_PC*H193+Pts_PY*I193+Pts_PTD*J193+Pts_PI*K193+Pts_P2*L193+Pts_RA*M193+Pts_RY*N193+Pts_RTD*O193+Pts_R2*P193+Pts_Res*Q193+Pts_ReY*R193+Pts_ReTD*S193+Pts_Re2*T193+Pts_FL*U193+Pts_FTD*V193</f>
        <v>2.9</v>
      </c>
      <c r="D193" s="7" t="s">
        <v>448</v>
      </c>
      <c r="E193" s="10" t="s">
        <v>359</v>
      </c>
      <c r="F193" s="9">
        <v>1.0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2.0</v>
      </c>
      <c r="R193" s="7">
        <v>19.0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D.J. Chark</v>
      </c>
      <c r="B194" s="7" t="str">
        <f>IFERROR(__xludf.DUMMYFUNCTION("INDEX(IFNA(REGEXEXTRACT(D194, ""([^ ]+)$"")))"),"LAC")</f>
        <v>LAC</v>
      </c>
      <c r="C194" s="7">
        <f>Pts_PA*G194+Pts_PC*H194+Pts_PY*I194+Pts_PTD*J194+Pts_PI*K194+Pts_P2*L194+Pts_RA*M194+Pts_RY*N194+Pts_RTD*O194+Pts_R2*P194+Pts_Res*Q194+Pts_ReY*R194+Pts_ReTD*S194+Pts_Re2*T194+Pts_FL*U194+Pts_FTD*V194</f>
        <v>2.6</v>
      </c>
      <c r="D194" s="7" t="s">
        <v>546</v>
      </c>
      <c r="E194" s="10" t="s">
        <v>358</v>
      </c>
      <c r="F194" s="9">
        <v>1.0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0.0</v>
      </c>
      <c r="N194" s="7">
        <v>0.0</v>
      </c>
      <c r="O194" s="7">
        <v>0.0</v>
      </c>
      <c r="P194" s="11">
        <v>0.0</v>
      </c>
      <c r="Q194" s="10">
        <v>2.0</v>
      </c>
      <c r="R194" s="7">
        <v>16.0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Blake Corum</v>
      </c>
      <c r="B195" s="7" t="str">
        <f>IFERROR(__xludf.DUMMYFUNCTION("INDEX(IFNA(REGEXEXTRACT(D195, ""([^ ]+)$"")))"),"LA")</f>
        <v>LA</v>
      </c>
      <c r="C195" s="7">
        <f>Pts_PA*G195+Pts_PC*H195+Pts_PY*I195+Pts_PTD*J195+Pts_PI*K195+Pts_P2*L195+Pts_RA*M195+Pts_RY*N195+Pts_RTD*O195+Pts_R2*P195+Pts_Res*Q195+Pts_ReY*R195+Pts_ReTD*S195+Pts_Re2*T195+Pts_FL*U195+Pts_FTD*V195</f>
        <v>3</v>
      </c>
      <c r="D195" s="7" t="s">
        <v>375</v>
      </c>
      <c r="E195" s="10" t="s">
        <v>39</v>
      </c>
      <c r="F195" s="9">
        <v>1.0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3.0</v>
      </c>
      <c r="N195" s="7">
        <v>5.0</v>
      </c>
      <c r="O195" s="7">
        <v>0.0</v>
      </c>
      <c r="P195" s="11">
        <v>0.0</v>
      </c>
      <c r="Q195" s="10">
        <v>2.0</v>
      </c>
      <c r="R195" s="7">
        <v>15.0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DeeJay Dallas</v>
      </c>
      <c r="B196" s="7" t="str">
        <f>IFERROR(__xludf.DUMMYFUNCTION("INDEX(IFNA(REGEXEXTRACT(D196, ""([^ ]+)$"")))"),"ARI")</f>
        <v>ARI</v>
      </c>
      <c r="C196" s="7">
        <f>Pts_PA*G196+Pts_PC*H196+Pts_PY*I196+Pts_PTD*J196+Pts_PI*K196+Pts_P2*L196+Pts_RA*M196+Pts_RY*N196+Pts_RTD*O196+Pts_R2*P196+Pts_Res*Q196+Pts_ReY*R196+Pts_ReTD*S196+Pts_Re2*T196+Pts_FL*U196+Pts_FTD*V196</f>
        <v>1.5</v>
      </c>
      <c r="D196" s="7" t="s">
        <v>547</v>
      </c>
      <c r="E196" s="10" t="s">
        <v>101</v>
      </c>
      <c r="F196" s="9">
        <v>1.0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4.0</v>
      </c>
      <c r="N196" s="7">
        <v>15.0</v>
      </c>
      <c r="O196" s="7">
        <v>0.0</v>
      </c>
      <c r="P196" s="11">
        <v>0.0</v>
      </c>
      <c r="Q196" s="10">
        <v>0.0</v>
      </c>
      <c r="R196" s="7">
        <v>0.0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Audric Estime</v>
      </c>
      <c r="B197" s="7" t="str">
        <f>IFERROR(__xludf.DUMMYFUNCTION("INDEX(IFNA(REGEXEXTRACT(D197, ""([^ ]+)$"")))"),"DEN")</f>
        <v>DEN</v>
      </c>
      <c r="C197" s="7">
        <f>Pts_PA*G197+Pts_PC*H197+Pts_PY*I197+Pts_PTD*J197+Pts_PI*K197+Pts_P2*L197+Pts_RA*M197+Pts_RY*N197+Pts_RTD*O197+Pts_R2*P197+Pts_Res*Q197+Pts_ReY*R197+Pts_ReTD*S197+Pts_Re2*T197+Pts_FL*U197+Pts_FTD*V197</f>
        <v>2.3</v>
      </c>
      <c r="D197" s="7" t="s">
        <v>238</v>
      </c>
      <c r="E197" s="10" t="s">
        <v>352</v>
      </c>
      <c r="F197" s="9">
        <v>1.0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5.0</v>
      </c>
      <c r="N197" s="7">
        <v>13.0</v>
      </c>
      <c r="O197" s="7">
        <v>0.0</v>
      </c>
      <c r="P197" s="11">
        <v>0.0</v>
      </c>
      <c r="Q197" s="10">
        <v>1.0</v>
      </c>
      <c r="R197" s="7">
        <v>5.0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Noah Fant</v>
      </c>
      <c r="B198" s="7" t="str">
        <f>IFERROR(__xludf.DUMMYFUNCTION("INDEX(IFNA(REGEXEXTRACT(D198, ""([^ ]+)$"")))"),"SEA")</f>
        <v>SEA</v>
      </c>
      <c r="C198" s="7">
        <f>Pts_PA*G198+Pts_PC*H198+Pts_PY*I198+Pts_PTD*J198+Pts_PI*K198+Pts_P2*L198+Pts_RA*M198+Pts_RY*N198+Pts_RTD*O198+Pts_R2*P198+Pts_Res*Q198+Pts_ReY*R198+Pts_ReTD*S198+Pts_Re2*T198+Pts_FL*U198+Pts_FTD*V198</f>
        <v>3</v>
      </c>
      <c r="D198" s="7" t="s">
        <v>239</v>
      </c>
      <c r="E198" s="10" t="s">
        <v>23</v>
      </c>
      <c r="F198" s="9">
        <v>1.0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3.0</v>
      </c>
      <c r="R198" s="7">
        <v>15.0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Cam Grandy</v>
      </c>
      <c r="B199" s="7" t="str">
        <f>IFERROR(__xludf.DUMMYFUNCTION("INDEX(IFNA(REGEXEXTRACT(D199, ""([^ ]+)$"")))"),"CIN")</f>
        <v>CIN</v>
      </c>
      <c r="C199" s="7">
        <f>Pts_PA*G199+Pts_PC*H199+Pts_PY*I199+Pts_PTD*J199+Pts_PI*K199+Pts_P2*L199+Pts_RA*M199+Pts_RY*N199+Pts_RTD*O199+Pts_R2*P199+Pts_Res*Q199+Pts_ReY*R199+Pts_ReTD*S199+Pts_Re2*T199+Pts_FL*U199+Pts_FTD*V199</f>
        <v>2.2</v>
      </c>
      <c r="D199" s="7" t="s">
        <v>548</v>
      </c>
      <c r="E199" s="10" t="s">
        <v>345</v>
      </c>
      <c r="F199" s="9">
        <v>1.0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0.0</v>
      </c>
      <c r="N199" s="7">
        <v>0.0</v>
      </c>
      <c r="O199" s="7">
        <v>0.0</v>
      </c>
      <c r="P199" s="11">
        <v>0.0</v>
      </c>
      <c r="Q199" s="10">
        <v>2.0</v>
      </c>
      <c r="R199" s="7">
        <v>12.0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Najee Harris</v>
      </c>
      <c r="B200" s="7" t="str">
        <f>IFERROR(__xludf.DUMMYFUNCTION("INDEX(IFNA(REGEXEXTRACT(D200, ""([^ ]+)$"")))"),"PIT")</f>
        <v>PIT</v>
      </c>
      <c r="C200" s="7">
        <f>Pts_PA*G200+Pts_PC*H200+Pts_PY*I200+Pts_PTD*J200+Pts_PI*K200+Pts_P2*L200+Pts_RA*M200+Pts_RY*N200+Pts_RTD*O200+Pts_R2*P200+Pts_Res*Q200+Pts_ReY*R200+Pts_ReTD*S200+Pts_Re2*T200+Pts_FL*U200+Pts_FTD*V200</f>
        <v>2.6</v>
      </c>
      <c r="D200" s="7" t="s">
        <v>142</v>
      </c>
      <c r="E200" s="10" t="s">
        <v>27</v>
      </c>
      <c r="F200" s="9">
        <v>1.0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6.0</v>
      </c>
      <c r="N200" s="7">
        <v>14.0</v>
      </c>
      <c r="O200" s="7">
        <v>0.0</v>
      </c>
      <c r="P200" s="11">
        <v>0.0</v>
      </c>
      <c r="Q200" s="10">
        <v>1.0</v>
      </c>
      <c r="R200" s="7">
        <v>7.0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George Holani</v>
      </c>
      <c r="B201" s="7" t="str">
        <f>IFERROR(__xludf.DUMMYFUNCTION("INDEX(IFNA(REGEXEXTRACT(D201, ""([^ ]+)$"")))"),"SEA")</f>
        <v>SEA</v>
      </c>
      <c r="C201" s="7">
        <f>Pts_PA*G201+Pts_PC*H201+Pts_PY*I201+Pts_PTD*J201+Pts_PI*K201+Pts_P2*L201+Pts_RA*M201+Pts_RY*N201+Pts_RTD*O201+Pts_R2*P201+Pts_Res*Q201+Pts_ReY*R201+Pts_ReTD*S201+Pts_Re2*T201+Pts_FL*U201+Pts_FTD*V201</f>
        <v>1</v>
      </c>
      <c r="D201" s="7" t="s">
        <v>549</v>
      </c>
      <c r="E201" s="10" t="s">
        <v>23</v>
      </c>
      <c r="F201" s="9">
        <v>1.0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3.0</v>
      </c>
      <c r="N201" s="7">
        <v>10.0</v>
      </c>
      <c r="O201" s="7">
        <v>0.0</v>
      </c>
      <c r="P201" s="11">
        <v>0.0</v>
      </c>
      <c r="Q201" s="10">
        <v>0.0</v>
      </c>
      <c r="R201" s="7">
        <v>0.0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Xavier Hutchinson</v>
      </c>
      <c r="B202" s="7" t="str">
        <f>IFERROR(__xludf.DUMMYFUNCTION("INDEX(IFNA(REGEXEXTRACT(D202, ""([^ ]+)$"")))"),"HOU")</f>
        <v>HOU</v>
      </c>
      <c r="C202" s="7">
        <f>Pts_PA*G202+Pts_PC*H202+Pts_PY*I202+Pts_PTD*J202+Pts_PI*K202+Pts_P2*L202+Pts_RA*M202+Pts_RY*N202+Pts_RTD*O202+Pts_R2*P202+Pts_Res*Q202+Pts_ReY*R202+Pts_ReTD*S202+Pts_Re2*T202+Pts_FL*U202+Pts_FTD*V202</f>
        <v>1.8</v>
      </c>
      <c r="D202" s="7" t="s">
        <v>304</v>
      </c>
      <c r="E202" s="10" t="s">
        <v>421</v>
      </c>
      <c r="F202" s="9">
        <v>1.0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0.0</v>
      </c>
      <c r="N202" s="7">
        <v>0.0</v>
      </c>
      <c r="O202" s="7">
        <v>0.0</v>
      </c>
      <c r="P202" s="11">
        <v>0.0</v>
      </c>
      <c r="Q202" s="10">
        <v>1.0</v>
      </c>
      <c r="R202" s="7">
        <v>13.0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Juwan Johnson</v>
      </c>
      <c r="B203" s="7" t="str">
        <f>IFERROR(__xludf.DUMMYFUNCTION("INDEX(IFNA(REGEXEXTRACT(D203, ""([^ ]+)$"")))"),"NO")</f>
        <v>NO</v>
      </c>
      <c r="C203" s="7">
        <f>Pts_PA*G203+Pts_PC*H203+Pts_PY*I203+Pts_PTD*J203+Pts_PI*K203+Pts_P2*L203+Pts_RA*M203+Pts_RY*N203+Pts_RTD*O203+Pts_R2*P203+Pts_Res*Q203+Pts_ReY*R203+Pts_ReTD*S203+Pts_Re2*T203+Pts_FL*U203+Pts_FTD*V203</f>
        <v>2.2</v>
      </c>
      <c r="D203" s="7" t="s">
        <v>133</v>
      </c>
      <c r="E203" s="10" t="s">
        <v>19</v>
      </c>
      <c r="F203" s="9">
        <v>1.0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2.0</v>
      </c>
      <c r="R203" s="7">
        <v>12.0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Mason Kinsey</v>
      </c>
      <c r="B204" s="7" t="str">
        <f>IFERROR(__xludf.DUMMYFUNCTION("INDEX(IFNA(REGEXEXTRACT(D204, ""([^ ]+)$"")))"),"TEN")</f>
        <v>TEN</v>
      </c>
      <c r="C204" s="7">
        <f>Pts_PA*G204+Pts_PC*H204+Pts_PY*I204+Pts_PTD*J204+Pts_PI*K204+Pts_P2*L204+Pts_RA*M204+Pts_RY*N204+Pts_RTD*O204+Pts_R2*P204+Pts_Res*Q204+Pts_ReY*R204+Pts_ReTD*S204+Pts_Re2*T204+Pts_FL*U204+Pts_FTD*V204</f>
        <v>1.6</v>
      </c>
      <c r="D204" s="7" t="s">
        <v>550</v>
      </c>
      <c r="E204" s="10" t="s">
        <v>348</v>
      </c>
      <c r="F204" s="9">
        <v>1.0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1.0</v>
      </c>
      <c r="R204" s="7">
        <v>11.0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Cole Kmet</v>
      </c>
      <c r="B205" s="7" t="str">
        <f>IFERROR(__xludf.DUMMYFUNCTION("INDEX(IFNA(REGEXEXTRACT(D205, ""([^ ]+)$"")))"),"CHI")</f>
        <v>CHI</v>
      </c>
      <c r="C205" s="7">
        <f>Pts_PA*G205+Pts_PC*H205+Pts_PY*I205+Pts_PTD*J205+Pts_PI*K205+Pts_P2*L205+Pts_RA*M205+Pts_RY*N205+Pts_RTD*O205+Pts_R2*P205+Pts_Res*Q205+Pts_ReY*R205+Pts_ReTD*S205+Pts_Re2*T205+Pts_FL*U205+Pts_FTD*V205</f>
        <v>1.9</v>
      </c>
      <c r="D205" s="7" t="s">
        <v>312</v>
      </c>
      <c r="E205" s="10" t="s">
        <v>349</v>
      </c>
      <c r="F205" s="9">
        <v>1.0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1.0</v>
      </c>
      <c r="R205" s="7">
        <v>14.0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Isaiah Likely</v>
      </c>
      <c r="B206" s="7" t="str">
        <f>IFERROR(__xludf.DUMMYFUNCTION("INDEX(IFNA(REGEXEXTRACT(D206, ""([^ ]+)$"")))"),"BAL")</f>
        <v>BAL</v>
      </c>
      <c r="C206" s="7">
        <f>Pts_PA*G206+Pts_PC*H206+Pts_PY*I206+Pts_PTD*J206+Pts_PI*K206+Pts_P2*L206+Pts_RA*M206+Pts_RY*N206+Pts_RTD*O206+Pts_R2*P206+Pts_Res*Q206+Pts_ReY*R206+Pts_ReTD*S206+Pts_Re2*T206+Pts_FL*U206+Pts_FTD*V206</f>
        <v>2.7</v>
      </c>
      <c r="D206" s="7" t="s">
        <v>63</v>
      </c>
      <c r="E206" s="10" t="s">
        <v>53</v>
      </c>
      <c r="F206" s="9">
        <v>1.0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2.0</v>
      </c>
      <c r="R206" s="7">
        <v>17.0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Hunter Long</v>
      </c>
      <c r="B207" s="7" t="str">
        <f>IFERROR(__xludf.DUMMYFUNCTION("INDEX(IFNA(REGEXEXTRACT(D207, ""([^ ]+)$"")))"),"LA")</f>
        <v>LA</v>
      </c>
      <c r="C207" s="7">
        <f>Pts_PA*G207+Pts_PC*H207+Pts_PY*I207+Pts_PTD*J207+Pts_PI*K207+Pts_P2*L207+Pts_RA*M207+Pts_RY*N207+Pts_RTD*O207+Pts_R2*P207+Pts_Res*Q207+Pts_ReY*R207+Pts_ReTD*S207+Pts_Re2*T207+Pts_FL*U207+Pts_FTD*V207</f>
        <v>2.7</v>
      </c>
      <c r="D207" s="7" t="s">
        <v>488</v>
      </c>
      <c r="E207" s="10" t="s">
        <v>39</v>
      </c>
      <c r="F207" s="9">
        <v>1.0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0.0</v>
      </c>
      <c r="N207" s="7">
        <v>0.0</v>
      </c>
      <c r="O207" s="7">
        <v>0.0</v>
      </c>
      <c r="P207" s="11">
        <v>0.0</v>
      </c>
      <c r="Q207" s="10">
        <v>2.0</v>
      </c>
      <c r="R207" s="7">
        <v>17.0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Alexander Mattison</v>
      </c>
      <c r="B208" s="7" t="str">
        <f>IFERROR(__xludf.DUMMYFUNCTION("INDEX(IFNA(REGEXEXTRACT(D208, ""([^ ]+)$"")))"),"LV")</f>
        <v>LV</v>
      </c>
      <c r="C208" s="7">
        <f>Pts_PA*G208+Pts_PC*H208+Pts_PY*I208+Pts_PTD*J208+Pts_PI*K208+Pts_P2*L208+Pts_RA*M208+Pts_RY*N208+Pts_RTD*O208+Pts_R2*P208+Pts_Res*Q208+Pts_ReY*R208+Pts_ReTD*S208+Pts_Re2*T208+Pts_FL*U208+Pts_FTD*V208</f>
        <v>1.4</v>
      </c>
      <c r="D208" s="7" t="s">
        <v>99</v>
      </c>
      <c r="E208" s="10" t="s">
        <v>339</v>
      </c>
      <c r="F208" s="9">
        <v>1.0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7.0</v>
      </c>
      <c r="N208" s="7">
        <v>21.0</v>
      </c>
      <c r="O208" s="7">
        <v>0.0</v>
      </c>
      <c r="P208" s="11">
        <v>0.0</v>
      </c>
      <c r="Q208" s="10">
        <v>2.0</v>
      </c>
      <c r="R208" s="7">
        <v>3.0</v>
      </c>
      <c r="S208" s="7">
        <v>0.0</v>
      </c>
      <c r="T208" s="11">
        <v>0.0</v>
      </c>
      <c r="U208" s="10">
        <v>1.0</v>
      </c>
      <c r="V208" s="11">
        <v>0.0</v>
      </c>
    </row>
    <row r="209">
      <c r="A209" s="7" t="str">
        <f t="shared" si="1"/>
        <v>Michael Mayer</v>
      </c>
      <c r="B209" s="7" t="str">
        <f>IFERROR(__xludf.DUMMYFUNCTION("INDEX(IFNA(REGEXEXTRACT(D209, ""([^ ]+)$"")))"),"LV")</f>
        <v>LV</v>
      </c>
      <c r="C209" s="7">
        <f>Pts_PA*G209+Pts_PC*H209+Pts_PY*I209+Pts_PTD*J209+Pts_PI*K209+Pts_P2*L209+Pts_RA*M209+Pts_RY*N209+Pts_RTD*O209+Pts_R2*P209+Pts_Res*Q209+Pts_ReY*R209+Pts_ReTD*S209+Pts_Re2*T209+Pts_FL*U209+Pts_FTD*V209</f>
        <v>1.6</v>
      </c>
      <c r="D209" s="7" t="s">
        <v>313</v>
      </c>
      <c r="E209" s="10" t="s">
        <v>339</v>
      </c>
      <c r="F209" s="9">
        <v>1.0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1.0</v>
      </c>
      <c r="R209" s="7">
        <v>11.0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Ray Ray McCloud</v>
      </c>
      <c r="B210" s="7" t="str">
        <f>IFERROR(__xludf.DUMMYFUNCTION("INDEX(IFNA(REGEXEXTRACT(D210, ""([^ ]+)$"")))"),"ATL")</f>
        <v>ATL</v>
      </c>
      <c r="C210" s="7">
        <f>Pts_PA*G210+Pts_PC*H210+Pts_PY*I210+Pts_PTD*J210+Pts_PI*K210+Pts_P2*L210+Pts_RA*M210+Pts_RY*N210+Pts_RTD*O210+Pts_R2*P210+Pts_Res*Q210+Pts_ReY*R210+Pts_ReTD*S210+Pts_Re2*T210+Pts_FL*U210+Pts_FTD*V210</f>
        <v>1.9</v>
      </c>
      <c r="D210" s="7" t="s">
        <v>167</v>
      </c>
      <c r="E210" s="10" t="s">
        <v>420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1.0</v>
      </c>
      <c r="R210" s="7">
        <v>14.0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Sincere McCormick</v>
      </c>
      <c r="B211" s="7" t="str">
        <f>IFERROR(__xludf.DUMMYFUNCTION("INDEX(IFNA(REGEXEXTRACT(D211, ""([^ ]+)$"")))"),"LV")</f>
        <v>LV</v>
      </c>
      <c r="C211" s="7">
        <f>Pts_PA*G211+Pts_PC*H211+Pts_PY*I211+Pts_PTD*J211+Pts_PI*K211+Pts_P2*L211+Pts_RA*M211+Pts_RY*N211+Pts_RTD*O211+Pts_R2*P211+Pts_Res*Q211+Pts_ReY*R211+Pts_ReTD*S211+Pts_Re2*T211+Pts_FL*U211+Pts_FTD*V211</f>
        <v>3.5</v>
      </c>
      <c r="D211" s="7" t="s">
        <v>551</v>
      </c>
      <c r="E211" s="10" t="s">
        <v>339</v>
      </c>
      <c r="F211" s="9">
        <v>1.0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7.0</v>
      </c>
      <c r="N211" s="7">
        <v>8.0</v>
      </c>
      <c r="O211" s="7">
        <v>0.0</v>
      </c>
      <c r="P211" s="11">
        <v>0.0</v>
      </c>
      <c r="Q211" s="10">
        <v>2.0</v>
      </c>
      <c r="R211" s="7">
        <v>17.0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John Metchie</v>
      </c>
      <c r="B212" s="7" t="str">
        <f>IFERROR(__xludf.DUMMYFUNCTION("INDEX(IFNA(REGEXEXTRACT(D212, ""([^ ]+)$"")))"),"HOU")</f>
        <v>HOU</v>
      </c>
      <c r="C212" s="7">
        <f>Pts_PA*G212+Pts_PC*H212+Pts_PY*I212+Pts_PTD*J212+Pts_PI*K212+Pts_P2*L212+Pts_RA*M212+Pts_RY*N212+Pts_RTD*O212+Pts_R2*P212+Pts_Res*Q212+Pts_ReY*R212+Pts_ReTD*S212+Pts_Re2*T212+Pts_FL*U212+Pts_FTD*V212</f>
        <v>2.7</v>
      </c>
      <c r="D212" s="7" t="s">
        <v>476</v>
      </c>
      <c r="E212" s="10" t="s">
        <v>421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2.0</v>
      </c>
      <c r="R212" s="7">
        <v>17.0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David Moore</v>
      </c>
      <c r="B213" s="7" t="str">
        <f>IFERROR(__xludf.DUMMYFUNCTION("INDEX(IFNA(REGEXEXTRACT(D213, ""([^ ]+)$"")))"),"CAR")</f>
        <v>CAR</v>
      </c>
      <c r="C213" s="7">
        <f>Pts_PA*G213+Pts_PC*H213+Pts_PY*I213+Pts_PTD*J213+Pts_PI*K213+Pts_P2*L213+Pts_RA*M213+Pts_RY*N213+Pts_RTD*O213+Pts_R2*P213+Pts_Res*Q213+Pts_ReY*R213+Pts_ReTD*S213+Pts_Re2*T213+Pts_FL*U213+Pts_FTD*V213</f>
        <v>2.9</v>
      </c>
      <c r="D213" s="7" t="s">
        <v>258</v>
      </c>
      <c r="E213" s="10" t="s">
        <v>89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2.0</v>
      </c>
      <c r="R213" s="7">
        <v>19.0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Raheem Mostert</v>
      </c>
      <c r="B214" s="7" t="str">
        <f>IFERROR(__xludf.DUMMYFUNCTION("INDEX(IFNA(REGEXEXTRACT(D214, ""([^ ]+)$"")))"),"MIA")</f>
        <v>MIA</v>
      </c>
      <c r="C214" s="7">
        <f>Pts_PA*G214+Pts_PC*H214+Pts_PY*I214+Pts_PTD*J214+Pts_PI*K214+Pts_P2*L214+Pts_RA*M214+Pts_RY*N214+Pts_RTD*O214+Pts_R2*P214+Pts_Res*Q214+Pts_ReY*R214+Pts_ReTD*S214+Pts_Re2*T214+Pts_FL*U214+Pts_FTD*V214</f>
        <v>3.6</v>
      </c>
      <c r="D214" s="7" t="s">
        <v>259</v>
      </c>
      <c r="E214" s="10" t="s">
        <v>362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6.0</v>
      </c>
      <c r="N214" s="7">
        <v>8.0</v>
      </c>
      <c r="O214" s="7">
        <v>0.0</v>
      </c>
      <c r="P214" s="11">
        <v>0.0</v>
      </c>
      <c r="Q214" s="10">
        <v>3.0</v>
      </c>
      <c r="R214" s="7">
        <v>13.0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Josh Palmer</v>
      </c>
      <c r="B215" s="7" t="str">
        <f>IFERROR(__xludf.DUMMYFUNCTION("INDEX(IFNA(REGEXEXTRACT(D215, ""([^ ]+)$"")))"),"LAC")</f>
        <v>LAC</v>
      </c>
      <c r="C215" s="7">
        <f>Pts_PA*G215+Pts_PC*H215+Pts_PY*I215+Pts_PTD*J215+Pts_PI*K215+Pts_P2*L215+Pts_RA*M215+Pts_RY*N215+Pts_RTD*O215+Pts_R2*P215+Pts_Res*Q215+Pts_ReY*R215+Pts_ReTD*S215+Pts_Re2*T215+Pts_FL*U215+Pts_FTD*V215</f>
        <v>2</v>
      </c>
      <c r="D215" s="7" t="s">
        <v>263</v>
      </c>
      <c r="E215" s="10" t="s">
        <v>358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2.0</v>
      </c>
      <c r="R215" s="7">
        <v>10.0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Ricky Pearsall</v>
      </c>
      <c r="B216" s="7" t="str">
        <f>IFERROR(__xludf.DUMMYFUNCTION("INDEX(IFNA(REGEXEXTRACT(D216, ""([^ ]+)$"")))"),"SF")</f>
        <v>SF</v>
      </c>
      <c r="C216" s="7">
        <f>Pts_PA*G216+Pts_PC*H216+Pts_PY*I216+Pts_PTD*J216+Pts_PI*K216+Pts_P2*L216+Pts_RA*M216+Pts_RY*N216+Pts_RTD*O216+Pts_R2*P216+Pts_Res*Q216+Pts_ReY*R216+Pts_ReTD*S216+Pts_Re2*T216+Pts_FL*U216+Pts_FTD*V216</f>
        <v>2.1</v>
      </c>
      <c r="D216" s="7" t="s">
        <v>528</v>
      </c>
      <c r="E216" s="10" t="s">
        <v>51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1.0</v>
      </c>
      <c r="R216" s="7">
        <v>16.0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Brandon Powell</v>
      </c>
      <c r="B217" s="7" t="str">
        <f>IFERROR(__xludf.DUMMYFUNCTION("INDEX(IFNA(REGEXEXTRACT(D217, ""([^ ]+)$"")))"),"MIN")</f>
        <v>MIN</v>
      </c>
      <c r="C217" s="7">
        <f>Pts_PA*G217+Pts_PC*H217+Pts_PY*I217+Pts_PTD*J217+Pts_PI*K217+Pts_P2*L217+Pts_RA*M217+Pts_RY*N217+Pts_RTD*O217+Pts_R2*P217+Pts_Res*Q217+Pts_ReY*R217+Pts_ReTD*S217+Pts_Re2*T217+Pts_FL*U217+Pts_FTD*V217</f>
        <v>1.7</v>
      </c>
      <c r="D217" s="7" t="s">
        <v>392</v>
      </c>
      <c r="E217" s="10" t="s">
        <v>343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1.0</v>
      </c>
      <c r="R217" s="7">
        <v>12.0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Jeremy Ruckert</v>
      </c>
      <c r="B218" s="7" t="str">
        <f>IFERROR(__xludf.DUMMYFUNCTION("INDEX(IFNA(REGEXEXTRACT(D218, ""([^ ]+)$"")))"),"NYJ")</f>
        <v>NYJ</v>
      </c>
      <c r="C218" s="7">
        <f>Pts_PA*G218+Pts_PC*H218+Pts_PY*I218+Pts_PTD*J218+Pts_PI*K218+Pts_P2*L218+Pts_RA*M218+Pts_RY*N218+Pts_RTD*O218+Pts_R2*P218+Pts_Res*Q218+Pts_ReY*R218+Pts_ReTD*S218+Pts_Re2*T218+Pts_FL*U218+Pts_FTD*V218</f>
        <v>1.7</v>
      </c>
      <c r="D218" s="7" t="s">
        <v>444</v>
      </c>
      <c r="E218" s="10" t="s">
        <v>351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0.0</v>
      </c>
      <c r="N218" s="7">
        <v>0.0</v>
      </c>
      <c r="O218" s="7">
        <v>0.0</v>
      </c>
      <c r="P218" s="11">
        <v>0.0</v>
      </c>
      <c r="Q218" s="10">
        <v>1.0</v>
      </c>
      <c r="R218" s="7">
        <v>12.0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Deebo Samuel</v>
      </c>
      <c r="B219" s="7" t="str">
        <f>IFERROR(__xludf.DUMMYFUNCTION("INDEX(IFNA(REGEXEXTRACT(D219, ""([^ ]+)$"")))"),"SF")</f>
        <v>SF</v>
      </c>
      <c r="C219" s="7">
        <f>Pts_PA*G219+Pts_PC*H219+Pts_PY*I219+Pts_PTD*J219+Pts_PI*K219+Pts_P2*L219+Pts_RA*M219+Pts_RY*N219+Pts_RTD*O219+Pts_R2*P219+Pts_Res*Q219+Pts_ReY*R219+Pts_ReTD*S219+Pts_Re2*T219+Pts_FL*U219+Pts_FTD*V219</f>
        <v>3.4</v>
      </c>
      <c r="D219" s="7" t="s">
        <v>86</v>
      </c>
      <c r="E219" s="10" t="s">
        <v>51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2.0</v>
      </c>
      <c r="N219" s="7">
        <v>3.0</v>
      </c>
      <c r="O219" s="7">
        <v>0.0</v>
      </c>
      <c r="P219" s="11">
        <v>0.0</v>
      </c>
      <c r="Q219" s="10">
        <v>3.0</v>
      </c>
      <c r="R219" s="7">
        <v>16.0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Dalton Schultz</v>
      </c>
      <c r="B220" s="7" t="str">
        <f>IFERROR(__xludf.DUMMYFUNCTION("INDEX(IFNA(REGEXEXTRACT(D220, ""([^ ]+)$"")))"),"HOU")</f>
        <v>HOU</v>
      </c>
      <c r="C220" s="7">
        <f>Pts_PA*G220+Pts_PC*H220+Pts_PY*I220+Pts_PTD*J220+Pts_PI*K220+Pts_P2*L220+Pts_RA*M220+Pts_RY*N220+Pts_RTD*O220+Pts_R2*P220+Pts_Res*Q220+Pts_ReY*R220+Pts_ReTD*S220+Pts_Re2*T220+Pts_FL*U220+Pts_FTD*V220</f>
        <v>2.3</v>
      </c>
      <c r="D220" s="7" t="s">
        <v>271</v>
      </c>
      <c r="E220" s="10" t="s">
        <v>421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0.0</v>
      </c>
      <c r="N220" s="7">
        <v>0.0</v>
      </c>
      <c r="O220" s="7">
        <v>0.0</v>
      </c>
      <c r="P220" s="11">
        <v>0.0</v>
      </c>
      <c r="Q220" s="10">
        <v>2.0</v>
      </c>
      <c r="R220" s="7">
        <v>13.0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Sterling Shepard</v>
      </c>
      <c r="B221" s="7" t="str">
        <f>IFERROR(__xludf.DUMMYFUNCTION("INDEX(IFNA(REGEXEXTRACT(D221, ""([^ ]+)$"")))"),"TB")</f>
        <v>TB</v>
      </c>
      <c r="C221" s="7">
        <f>Pts_PA*G221+Pts_PC*H221+Pts_PY*I221+Pts_PTD*J221+Pts_PI*K221+Pts_P2*L221+Pts_RA*M221+Pts_RY*N221+Pts_RTD*O221+Pts_R2*P221+Pts_Res*Q221+Pts_ReY*R221+Pts_ReTD*S221+Pts_Re2*T221+Pts_FL*U221+Pts_FTD*V221</f>
        <v>2.1</v>
      </c>
      <c r="D221" s="7" t="s">
        <v>469</v>
      </c>
      <c r="E221" s="10" t="s">
        <v>82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1.0</v>
      </c>
      <c r="R221" s="7">
        <v>16.0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Ben Skowronek</v>
      </c>
      <c r="B222" s="7" t="str">
        <f>IFERROR(__xludf.DUMMYFUNCTION("INDEX(IFNA(REGEXEXTRACT(D222, ""([^ ]+)$"")))"),"PIT")</f>
        <v>PIT</v>
      </c>
      <c r="C222" s="7">
        <f>Pts_PA*G222+Pts_PC*H222+Pts_PY*I222+Pts_PTD*J222+Pts_PI*K222+Pts_P2*L222+Pts_RA*M222+Pts_RY*N222+Pts_RTD*O222+Pts_R2*P222+Pts_Res*Q222+Pts_ReY*R222+Pts_ReTD*S222+Pts_Re2*T222+Pts_FL*U222+Pts_FTD*V222</f>
        <v>2.2</v>
      </c>
      <c r="D222" s="7" t="s">
        <v>552</v>
      </c>
      <c r="E222" s="10" t="s">
        <v>27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17.0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Darius Slayton</v>
      </c>
      <c r="B223" s="7" t="str">
        <f>IFERROR(__xludf.DUMMYFUNCTION("INDEX(IFNA(REGEXEXTRACT(D223, ""([^ ]+)$"")))"),"NYG")</f>
        <v>NYG</v>
      </c>
      <c r="C223" s="7">
        <f>Pts_PA*G223+Pts_PC*H223+Pts_PY*I223+Pts_PTD*J223+Pts_PI*K223+Pts_P2*L223+Pts_RA*M223+Pts_RY*N223+Pts_RTD*O223+Pts_R2*P223+Pts_Res*Q223+Pts_ReY*R223+Pts_ReTD*S223+Pts_Re2*T223+Pts_FL*U223+Pts_FTD*V223</f>
        <v>2.1</v>
      </c>
      <c r="D223" s="7" t="s">
        <v>223</v>
      </c>
      <c r="E223" s="10" t="s">
        <v>61</v>
      </c>
      <c r="F223" s="9">
        <v>1.0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0.0</v>
      </c>
      <c r="N223" s="7">
        <v>0.0</v>
      </c>
      <c r="O223" s="7">
        <v>0.0</v>
      </c>
      <c r="P223" s="11">
        <v>0.0</v>
      </c>
      <c r="Q223" s="10">
        <v>1.0</v>
      </c>
      <c r="R223" s="7">
        <v>16.0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Tommy Tremble</v>
      </c>
      <c r="B224" s="7" t="str">
        <f>IFERROR(__xludf.DUMMYFUNCTION("INDEX(IFNA(REGEXEXTRACT(D224, ""([^ ]+)$"")))"),"CAR")</f>
        <v>CAR</v>
      </c>
      <c r="C224" s="7">
        <f>Pts_PA*G224+Pts_PC*H224+Pts_PY*I224+Pts_PTD*J224+Pts_PI*K224+Pts_P2*L224+Pts_RA*M224+Pts_RY*N224+Pts_RTD*O224+Pts_R2*P224+Pts_Res*Q224+Pts_ReY*R224+Pts_ReTD*S224+Pts_Re2*T224+Pts_FL*U224+Pts_FTD*V224</f>
        <v>2.5</v>
      </c>
      <c r="D224" s="7" t="s">
        <v>380</v>
      </c>
      <c r="E224" s="10" t="s">
        <v>89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2.0</v>
      </c>
      <c r="R224" s="7">
        <v>15.0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Sean Tucker</v>
      </c>
      <c r="B225" s="7" t="str">
        <f>IFERROR(__xludf.DUMMYFUNCTION("INDEX(IFNA(REGEXEXTRACT(D225, ""([^ ]+)$"")))"),"TB")</f>
        <v>TB</v>
      </c>
      <c r="C225" s="7">
        <f>Pts_PA*G225+Pts_PC*H225+Pts_PY*I225+Pts_PTD*J225+Pts_PI*K225+Pts_P2*L225+Pts_RA*M225+Pts_RY*N225+Pts_RTD*O225+Pts_R2*P225+Pts_Res*Q225+Pts_ReY*R225+Pts_ReTD*S225+Pts_Re2*T225+Pts_FL*U225+Pts_FTD*V225</f>
        <v>1.7</v>
      </c>
      <c r="D225" s="7" t="s">
        <v>461</v>
      </c>
      <c r="E225" s="10" t="s">
        <v>82</v>
      </c>
      <c r="F225" s="9">
        <v>1.0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7.0</v>
      </c>
      <c r="N225" s="7">
        <v>17.0</v>
      </c>
      <c r="O225" s="7">
        <v>0.0</v>
      </c>
      <c r="P225" s="11">
        <v>0.0</v>
      </c>
      <c r="Q225" s="10">
        <v>0.0</v>
      </c>
      <c r="R225" s="7">
        <v>0.0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Tre Tucker</v>
      </c>
      <c r="B226" s="7" t="str">
        <f>IFERROR(__xludf.DUMMYFUNCTION("INDEX(IFNA(REGEXEXTRACT(D226, ""([^ ]+)$"")))"),"LV")</f>
        <v>LV</v>
      </c>
      <c r="C226" s="7">
        <f>Pts_PA*G226+Pts_PC*H226+Pts_PY*I226+Pts_PTD*J226+Pts_PI*K226+Pts_P2*L226+Pts_RA*M226+Pts_RY*N226+Pts_RTD*O226+Pts_R2*P226+Pts_Res*Q226+Pts_ReY*R226+Pts_ReTD*S226+Pts_Re2*T226+Pts_FL*U226+Pts_FTD*V226</f>
        <v>2.8</v>
      </c>
      <c r="D226" s="7" t="s">
        <v>225</v>
      </c>
      <c r="E226" s="10" t="s">
        <v>339</v>
      </c>
      <c r="F226" s="9">
        <v>1.0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0.0</v>
      </c>
      <c r="N226" s="7">
        <v>0.0</v>
      </c>
      <c r="O226" s="7">
        <v>0.0</v>
      </c>
      <c r="P226" s="11">
        <v>0.0</v>
      </c>
      <c r="Q226" s="10">
        <v>2.0</v>
      </c>
      <c r="R226" s="7">
        <v>18.0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Kimani Vidal</v>
      </c>
      <c r="B227" s="7" t="str">
        <f>IFERROR(__xludf.DUMMYFUNCTION("INDEX(IFNA(REGEXEXTRACT(D227, ""([^ ]+)$"")))"),"LAC")</f>
        <v>LAC</v>
      </c>
      <c r="C227" s="7">
        <f>Pts_PA*G227+Pts_PC*H227+Pts_PY*I227+Pts_PTD*J227+Pts_PI*K227+Pts_P2*L227+Pts_RA*M227+Pts_RY*N227+Pts_RTD*O227+Pts_R2*P227+Pts_Res*Q227+Pts_ReY*R227+Pts_ReTD*S227+Pts_Re2*T227+Pts_FL*U227+Pts_FTD*V227</f>
        <v>3.2</v>
      </c>
      <c r="D227" s="7" t="s">
        <v>502</v>
      </c>
      <c r="E227" s="10" t="s">
        <v>358</v>
      </c>
      <c r="F227" s="9">
        <v>1.0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3.0</v>
      </c>
      <c r="N227" s="7">
        <v>9.0</v>
      </c>
      <c r="O227" s="7">
        <v>0.0</v>
      </c>
      <c r="P227" s="11">
        <v>0.0</v>
      </c>
      <c r="Q227" s="10">
        <v>2.0</v>
      </c>
      <c r="R227" s="7">
        <v>13.0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Jaylen Warren</v>
      </c>
      <c r="B228" s="7" t="str">
        <f>IFERROR(__xludf.DUMMYFUNCTION("INDEX(IFNA(REGEXEXTRACT(D228, ""([^ ]+)$"")))"),"PIT")</f>
        <v>PIT</v>
      </c>
      <c r="C228" s="7">
        <f>Pts_PA*G228+Pts_PC*H228+Pts_PY*I228+Pts_PTD*J228+Pts_PI*K228+Pts_P2*L228+Pts_RA*M228+Pts_RY*N228+Pts_RTD*O228+Pts_R2*P228+Pts_Res*Q228+Pts_ReY*R228+Pts_ReTD*S228+Pts_Re2*T228+Pts_FL*U228+Pts_FTD*V228</f>
        <v>2</v>
      </c>
      <c r="D228" s="7" t="s">
        <v>277</v>
      </c>
      <c r="E228" s="10" t="s">
        <v>27</v>
      </c>
      <c r="F228" s="9">
        <v>1.0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4.0</v>
      </c>
      <c r="N228" s="7">
        <v>12.0</v>
      </c>
      <c r="O228" s="7">
        <v>0.0</v>
      </c>
      <c r="P228" s="11">
        <v>0.0</v>
      </c>
      <c r="Q228" s="10">
        <v>1.0</v>
      </c>
      <c r="R228" s="7">
        <v>3.0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Dontayvion Wicks</v>
      </c>
      <c r="B229" s="7" t="str">
        <f>IFERROR(__xludf.DUMMYFUNCTION("INDEX(IFNA(REGEXEXTRACT(D229, ""([^ ]+)$"")))"),"GB")</f>
        <v>GB</v>
      </c>
      <c r="C229" s="7">
        <f>Pts_PA*G229+Pts_PC*H229+Pts_PY*I229+Pts_PTD*J229+Pts_PI*K229+Pts_P2*L229+Pts_RA*M229+Pts_RY*N229+Pts_RTD*O229+Pts_R2*P229+Pts_Res*Q229+Pts_ReY*R229+Pts_ReTD*S229+Pts_Re2*T229+Pts_FL*U229+Pts_FTD*V229</f>
        <v>2.4</v>
      </c>
      <c r="D229" s="7" t="s">
        <v>360</v>
      </c>
      <c r="E229" s="10" t="s">
        <v>112</v>
      </c>
      <c r="F229" s="9">
        <v>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0.0</v>
      </c>
      <c r="N229" s="7">
        <v>0.0</v>
      </c>
      <c r="O229" s="7">
        <v>0.0</v>
      </c>
      <c r="P229" s="11">
        <v>0.0</v>
      </c>
      <c r="Q229" s="10">
        <v>2.0</v>
      </c>
      <c r="R229" s="7">
        <v>14.0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Javonte Williams</v>
      </c>
      <c r="B230" s="7" t="str">
        <f>IFERROR(__xludf.DUMMYFUNCTION("INDEX(IFNA(REGEXEXTRACT(D230, ""([^ ]+)$"")))"),"DEN")</f>
        <v>DEN</v>
      </c>
      <c r="C230" s="7">
        <f>Pts_PA*G230+Pts_PC*H230+Pts_PY*I230+Pts_PTD*J230+Pts_PI*K230+Pts_P2*L230+Pts_RA*M230+Pts_RY*N230+Pts_RTD*O230+Pts_R2*P230+Pts_Res*Q230+Pts_ReY*R230+Pts_ReTD*S230+Pts_Re2*T230+Pts_FL*U230+Pts_FTD*V230</f>
        <v>3.3</v>
      </c>
      <c r="D230" s="7" t="s">
        <v>227</v>
      </c>
      <c r="E230" s="10" t="s">
        <v>352</v>
      </c>
      <c r="F230" s="9">
        <v>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6.0</v>
      </c>
      <c r="N230" s="7">
        <v>15.0</v>
      </c>
      <c r="O230" s="7">
        <v>0.0</v>
      </c>
      <c r="P230" s="11">
        <v>0.0</v>
      </c>
      <c r="Q230" s="10">
        <v>2.0</v>
      </c>
      <c r="R230" s="7">
        <v>8.0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Mike Williams</v>
      </c>
      <c r="B231" s="7" t="str">
        <f>IFERROR(__xludf.DUMMYFUNCTION("INDEX(IFNA(REGEXEXTRACT(D231, ""([^ ]+)$"")))"),"PIT")</f>
        <v>PIT</v>
      </c>
      <c r="C231" s="7">
        <f>Pts_PA*G231+Pts_PC*H231+Pts_PY*I231+Pts_PTD*J231+Pts_PI*K231+Pts_P2*L231+Pts_RA*M231+Pts_RY*N231+Pts_RTD*O231+Pts_R2*P231+Pts_Res*Q231+Pts_ReY*R231+Pts_ReTD*S231+Pts_Re2*T231+Pts_FL*U231+Pts_FTD*V231</f>
        <v>2</v>
      </c>
      <c r="D231" s="7" t="s">
        <v>397</v>
      </c>
      <c r="E231" s="10" t="s">
        <v>27</v>
      </c>
      <c r="F231" s="9">
        <v>1.0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15.0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Robert Woods</v>
      </c>
      <c r="B232" s="7" t="str">
        <f>IFERROR(__xludf.DUMMYFUNCTION("INDEX(IFNA(REGEXEXTRACT(D232, ""([^ ]+)$"")))"),"HOU")</f>
        <v>HOU</v>
      </c>
      <c r="C232" s="7">
        <f>Pts_PA*G232+Pts_PC*H232+Pts_PY*I232+Pts_PTD*J232+Pts_PI*K232+Pts_P2*L232+Pts_RA*M232+Pts_RY*N232+Pts_RTD*O232+Pts_R2*P232+Pts_Res*Q232+Pts_ReY*R232+Pts_ReTD*S232+Pts_Re2*T232+Pts_FL*U232+Pts_FTD*V232</f>
        <v>2.2</v>
      </c>
      <c r="D232" s="7" t="s">
        <v>446</v>
      </c>
      <c r="E232" s="10" t="s">
        <v>421</v>
      </c>
      <c r="F232" s="9">
        <v>1.0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2.0</v>
      </c>
      <c r="R232" s="7">
        <v>12.0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Braelon Allen</v>
      </c>
      <c r="B233" s="7" t="str">
        <f>IFERROR(__xludf.DUMMYFUNCTION("INDEX(IFNA(REGEXEXTRACT(D233, ""([^ ]+)$"")))"),"NYJ")</f>
        <v>NYJ</v>
      </c>
      <c r="C233" s="7">
        <f>Pts_PA*G233+Pts_PC*H233+Pts_PY*I233+Pts_PTD*J233+Pts_PI*K233+Pts_P2*L233+Pts_RA*M233+Pts_RY*N233+Pts_RTD*O233+Pts_R2*P233+Pts_Res*Q233+Pts_ReY*R233+Pts_ReTD*S233+Pts_Re2*T233+Pts_FL*U233+Pts_FTD*V233</f>
        <v>0.5</v>
      </c>
      <c r="D233" s="7" t="s">
        <v>280</v>
      </c>
      <c r="E233" s="10" t="s">
        <v>351</v>
      </c>
      <c r="F233" s="9">
        <v>0.0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2.0</v>
      </c>
      <c r="N233" s="7">
        <v>5.0</v>
      </c>
      <c r="O233" s="7">
        <v>0.0</v>
      </c>
      <c r="P233" s="11">
        <v>0.0</v>
      </c>
      <c r="Q233" s="10">
        <v>0.0</v>
      </c>
      <c r="R233" s="7">
        <v>0.0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Chatarius Atwell</v>
      </c>
      <c r="B234" s="7" t="str">
        <f>IFERROR(__xludf.DUMMYFUNCTION("INDEX(IFNA(REGEXEXTRACT(D234, ""([^ ]+)$"")))"),"LA")</f>
        <v>LA</v>
      </c>
      <c r="C234" s="7">
        <f>Pts_PA*G234+Pts_PC*H234+Pts_PY*I234+Pts_PTD*J234+Pts_PI*K234+Pts_P2*L234+Pts_RA*M234+Pts_RY*N234+Pts_RTD*O234+Pts_R2*P234+Pts_Res*Q234+Pts_ReY*R234+Pts_ReTD*S234+Pts_Re2*T234+Pts_FL*U234+Pts_FTD*V234</f>
        <v>1.1</v>
      </c>
      <c r="D234" s="7" t="s">
        <v>366</v>
      </c>
      <c r="E234" s="10" t="s">
        <v>39</v>
      </c>
      <c r="F234" s="9">
        <v>0.0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0.0</v>
      </c>
      <c r="N234" s="7">
        <v>0.0</v>
      </c>
      <c r="O234" s="7">
        <v>0.0</v>
      </c>
      <c r="P234" s="11">
        <v>0.0</v>
      </c>
      <c r="Q234" s="10">
        <v>1.0</v>
      </c>
      <c r="R234" s="7">
        <v>6.0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Kevin Austin</v>
      </c>
      <c r="B235" s="7" t="str">
        <f>IFERROR(__xludf.DUMMYFUNCTION("INDEX(IFNA(REGEXEXTRACT(D235, ""([^ ]+)$"")))"),"NO")</f>
        <v>NO</v>
      </c>
      <c r="C235" s="7">
        <f>Pts_PA*G235+Pts_PC*H235+Pts_PY*I235+Pts_PTD*J235+Pts_PI*K235+Pts_P2*L235+Pts_RA*M235+Pts_RY*N235+Pts_RTD*O235+Pts_R2*P235+Pts_Res*Q235+Pts_ReY*R235+Pts_ReTD*S235+Pts_Re2*T235+Pts_FL*U235+Pts_FTD*V235</f>
        <v>1.3</v>
      </c>
      <c r="D235" s="7" t="s">
        <v>553</v>
      </c>
      <c r="E235" s="10" t="s">
        <v>19</v>
      </c>
      <c r="F235" s="9">
        <v>0.0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0.0</v>
      </c>
      <c r="N235" s="7">
        <v>0.0</v>
      </c>
      <c r="O235" s="7">
        <v>0.0</v>
      </c>
      <c r="P235" s="11">
        <v>0.0</v>
      </c>
      <c r="Q235" s="10">
        <v>1.0</v>
      </c>
      <c r="R235" s="7">
        <v>8.0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Tyson Bagent</v>
      </c>
      <c r="B236" s="7" t="str">
        <f>IFERROR(__xludf.DUMMYFUNCTION("INDEX(IFNA(REGEXEXTRACT(D236, ""([^ ]+)$"")))"),"CHI")</f>
        <v>CHI</v>
      </c>
      <c r="C236" s="7">
        <f>Pts_PA*G236+Pts_PC*H236+Pts_PY*I236+Pts_PTD*J236+Pts_PI*K236+Pts_P2*L236+Pts_RA*M236+Pts_RY*N236+Pts_RTD*O236+Pts_R2*P236+Pts_Res*Q236+Pts_ReY*R236+Pts_ReTD*S236+Pts_Re2*T236+Pts_FL*U236+Pts_FTD*V236</f>
        <v>0.2</v>
      </c>
      <c r="D236" s="7" t="s">
        <v>490</v>
      </c>
      <c r="E236" s="10" t="s">
        <v>349</v>
      </c>
      <c r="F236" s="9">
        <v>0.0</v>
      </c>
      <c r="G236" s="10">
        <v>1.0</v>
      </c>
      <c r="H236" s="7">
        <v>1.0</v>
      </c>
      <c r="I236" s="7">
        <v>5.0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0.0</v>
      </c>
      <c r="R236" s="7">
        <v>0.0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AJ Barner</v>
      </c>
      <c r="B237" s="7" t="str">
        <f>IFERROR(__xludf.DUMMYFUNCTION("INDEX(IFNA(REGEXEXTRACT(D237, ""([^ ]+)$"")))"),"SEA")</f>
        <v>SEA</v>
      </c>
      <c r="C237" s="7">
        <f>Pts_PA*G237+Pts_PC*H237+Pts_PY*I237+Pts_PTD*J237+Pts_PI*K237+Pts_P2*L237+Pts_RA*M237+Pts_RY*N237+Pts_RTD*O237+Pts_R2*P237+Pts_Res*Q237+Pts_ReY*R237+Pts_ReTD*S237+Pts_Re2*T237+Pts_FL*U237+Pts_FTD*V237</f>
        <v>1</v>
      </c>
      <c r="D237" s="7" t="s">
        <v>436</v>
      </c>
      <c r="E237" s="10" t="s">
        <v>23</v>
      </c>
      <c r="F237" s="9">
        <v>0.0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0.0</v>
      </c>
      <c r="N237" s="7">
        <v>0.0</v>
      </c>
      <c r="O237" s="7">
        <v>0.0</v>
      </c>
      <c r="P237" s="11">
        <v>0.0</v>
      </c>
      <c r="Q237" s="10">
        <v>1.0</v>
      </c>
      <c r="R237" s="7">
        <v>5.0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John Bates</v>
      </c>
      <c r="B238" s="7" t="str">
        <f>IFERROR(__xludf.DUMMYFUNCTION("INDEX(IFNA(REGEXEXTRACT(D238, ""([^ ]+)$"")))"),"WAS")</f>
        <v>WAS</v>
      </c>
      <c r="C238" s="7">
        <f>Pts_PA*G238+Pts_PC*H238+Pts_PY*I238+Pts_PTD*J238+Pts_PI*K238+Pts_P2*L238+Pts_RA*M238+Pts_RY*N238+Pts_RTD*O238+Pts_R2*P238+Pts_Res*Q238+Pts_ReY*R238+Pts_ReTD*S238+Pts_Re2*T238+Pts_FL*U238+Pts_FTD*V238</f>
        <v>1.1</v>
      </c>
      <c r="D238" s="7" t="s">
        <v>399</v>
      </c>
      <c r="E238" s="10" t="s">
        <v>129</v>
      </c>
      <c r="F238" s="9">
        <v>0.0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0.0</v>
      </c>
      <c r="N238" s="7">
        <v>0.0</v>
      </c>
      <c r="O238" s="7">
        <v>0.0</v>
      </c>
      <c r="P238" s="11">
        <v>0.0</v>
      </c>
      <c r="Q238" s="10">
        <v>1.0</v>
      </c>
      <c r="R238" s="7">
        <v>6.0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Jake Bobo</v>
      </c>
      <c r="B239" s="7" t="str">
        <f>IFERROR(__xludf.DUMMYFUNCTION("INDEX(IFNA(REGEXEXTRACT(D239, ""([^ ]+)$"")))"),"SEA")</f>
        <v>SEA</v>
      </c>
      <c r="C239" s="7">
        <f>Pts_PA*G239+Pts_PC*H239+Pts_PY*I239+Pts_PTD*J239+Pts_PI*K239+Pts_P2*L239+Pts_RA*M239+Pts_RY*N239+Pts_RTD*O239+Pts_R2*P239+Pts_Res*Q239+Pts_ReY*R239+Pts_ReTD*S239+Pts_Re2*T239+Pts_FL*U239+Pts_FTD*V239</f>
        <v>1.3</v>
      </c>
      <c r="D239" s="7" t="s">
        <v>383</v>
      </c>
      <c r="E239" s="10" t="s">
        <v>23</v>
      </c>
      <c r="F239" s="9">
        <v>0.0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1.0</v>
      </c>
      <c r="R239" s="7">
        <v>8.0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Christopher Brooks</v>
      </c>
      <c r="B240" s="7" t="str">
        <f>IFERROR(__xludf.DUMMYFUNCTION("INDEX(IFNA(REGEXEXTRACT(D240, ""([^ ]+)$"")))"),"GB")</f>
        <v>GB</v>
      </c>
      <c r="C240" s="7">
        <f>Pts_PA*G240+Pts_PC*H240+Pts_PY*I240+Pts_PTD*J240+Pts_PI*K240+Pts_P2*L240+Pts_RA*M240+Pts_RY*N240+Pts_RTD*O240+Pts_R2*P240+Pts_Res*Q240+Pts_ReY*R240+Pts_ReTD*S240+Pts_Re2*T240+Pts_FL*U240+Pts_FTD*V240</f>
        <v>2</v>
      </c>
      <c r="D240" s="7" t="s">
        <v>450</v>
      </c>
      <c r="E240" s="10" t="s">
        <v>112</v>
      </c>
      <c r="F240" s="9">
        <v>0.0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1.0</v>
      </c>
      <c r="N240" s="7">
        <v>6.0</v>
      </c>
      <c r="O240" s="7">
        <v>0.0</v>
      </c>
      <c r="P240" s="11">
        <v>0.0</v>
      </c>
      <c r="Q240" s="10">
        <v>1.0</v>
      </c>
      <c r="R240" s="7">
        <v>9.0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Ty Chandler</v>
      </c>
      <c r="B241" s="7" t="str">
        <f>IFERROR(__xludf.DUMMYFUNCTION("INDEX(IFNA(REGEXEXTRACT(D241, ""([^ ]+)$"")))"),"MIN")</f>
        <v>MIN</v>
      </c>
      <c r="C241" s="7">
        <f>Pts_PA*G241+Pts_PC*H241+Pts_PY*I241+Pts_PTD*J241+Pts_PI*K241+Pts_P2*L241+Pts_RA*M241+Pts_RY*N241+Pts_RTD*O241+Pts_R2*P241+Pts_Res*Q241+Pts_ReY*R241+Pts_ReTD*S241+Pts_Re2*T241+Pts_FL*U241+Pts_FTD*V241</f>
        <v>0.4</v>
      </c>
      <c r="D241" s="7" t="s">
        <v>186</v>
      </c>
      <c r="E241" s="10" t="s">
        <v>343</v>
      </c>
      <c r="F241" s="9">
        <v>0.0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1.0</v>
      </c>
      <c r="N241" s="7">
        <v>4.0</v>
      </c>
      <c r="O241" s="7">
        <v>0.0</v>
      </c>
      <c r="P241" s="11">
        <v>0.0</v>
      </c>
      <c r="Q241" s="10">
        <v>0.0</v>
      </c>
      <c r="R241" s="7">
        <v>0.0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River Cracraft</v>
      </c>
      <c r="B242" s="7" t="str">
        <f>IFERROR(__xludf.DUMMYFUNCTION("INDEX(IFNA(REGEXEXTRACT(D242, ""([^ ]+)$"")))"),"MIA")</f>
        <v>MIA</v>
      </c>
      <c r="C242" s="7">
        <f>Pts_PA*G242+Pts_PC*H242+Pts_PY*I242+Pts_PTD*J242+Pts_PI*K242+Pts_P2*L242+Pts_RA*M242+Pts_RY*N242+Pts_RTD*O242+Pts_R2*P242+Pts_Res*Q242+Pts_ReY*R242+Pts_ReTD*S242+Pts_Re2*T242+Pts_FL*U242+Pts_FTD*V242</f>
        <v>1.1</v>
      </c>
      <c r="D242" s="7" t="s">
        <v>554</v>
      </c>
      <c r="E242" s="10" t="s">
        <v>362</v>
      </c>
      <c r="F242" s="9">
        <v>0.0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0.0</v>
      </c>
      <c r="N242" s="7">
        <v>0.0</v>
      </c>
      <c r="O242" s="7">
        <v>0.0</v>
      </c>
      <c r="P242" s="11">
        <v>0.0</v>
      </c>
      <c r="Q242" s="10">
        <v>1.0</v>
      </c>
      <c r="R242" s="7">
        <v>6.0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Grant DuBose</v>
      </c>
      <c r="B243" s="7" t="str">
        <f>IFERROR(__xludf.DUMMYFUNCTION("INDEX(IFNA(REGEXEXTRACT(D243, ""([^ ]+)$"")))"),"MIA")</f>
        <v>MIA</v>
      </c>
      <c r="C243" s="7">
        <f>Pts_PA*G243+Pts_PC*H243+Pts_PY*I243+Pts_PTD*J243+Pts_PI*K243+Pts_P2*L243+Pts_RA*M243+Pts_RY*N243+Pts_RTD*O243+Pts_R2*P243+Pts_Res*Q243+Pts_ReY*R243+Pts_ReTD*S243+Pts_Re2*T243+Pts_FL*U243+Pts_FTD*V243</f>
        <v>0.3</v>
      </c>
      <c r="D243" s="7" t="s">
        <v>385</v>
      </c>
      <c r="E243" s="10" t="s">
        <v>362</v>
      </c>
      <c r="F243" s="9">
        <v>0.0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1.0</v>
      </c>
      <c r="R243" s="7">
        <v>-2.0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Justin Fields</v>
      </c>
      <c r="B244" s="7" t="str">
        <f>IFERROR(__xludf.DUMMYFUNCTION("INDEX(IFNA(REGEXEXTRACT(D244, ""([^ ]+)$"")))"),"PIT")</f>
        <v>PIT</v>
      </c>
      <c r="C244" s="7">
        <f>Pts_PA*G244+Pts_PC*H244+Pts_PY*I244+Pts_PTD*J244+Pts_PI*K244+Pts_P2*L244+Pts_RA*M244+Pts_RY*N244+Pts_RTD*O244+Pts_R2*P244+Pts_Res*Q244+Pts_ReY*R244+Pts_ReTD*S244+Pts_Re2*T244+Pts_FL*U244+Pts_FTD*V244</f>
        <v>0.8</v>
      </c>
      <c r="D244" s="7" t="s">
        <v>95</v>
      </c>
      <c r="E244" s="10" t="s">
        <v>27</v>
      </c>
      <c r="F244" s="9">
        <v>0.0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1.0</v>
      </c>
      <c r="N244" s="7">
        <v>8.0</v>
      </c>
      <c r="O244" s="7">
        <v>0.0</v>
      </c>
      <c r="P244" s="11">
        <v>0.0</v>
      </c>
      <c r="Q244" s="10">
        <v>0.0</v>
      </c>
      <c r="R244" s="7">
        <v>0.0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Tucker Fisk</v>
      </c>
      <c r="B245" s="7" t="str">
        <f>IFERROR(__xludf.DUMMYFUNCTION("INDEX(IFNA(REGEXEXTRACT(D245, ""([^ ]+)$"")))"),"LAC")</f>
        <v>LAC</v>
      </c>
      <c r="C245" s="7">
        <f>Pts_PA*G245+Pts_PC*H245+Pts_PY*I245+Pts_PTD*J245+Pts_PI*K245+Pts_P2*L245+Pts_RA*M245+Pts_RY*N245+Pts_RTD*O245+Pts_R2*P245+Pts_Res*Q245+Pts_ReY*R245+Pts_ReTD*S245+Pts_Re2*T245+Pts_FL*U245+Pts_FTD*V245</f>
        <v>1.2</v>
      </c>
      <c r="D245" s="7" t="s">
        <v>555</v>
      </c>
      <c r="E245" s="10" t="s">
        <v>358</v>
      </c>
      <c r="F245" s="9">
        <v>0.0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1.0</v>
      </c>
      <c r="R245" s="7">
        <v>7.0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Troy Franklin</v>
      </c>
      <c r="B246" s="7" t="str">
        <f>IFERROR(__xludf.DUMMYFUNCTION("INDEX(IFNA(REGEXEXTRACT(D246, ""([^ ]+)$"")))"),"DEN")</f>
        <v>DEN</v>
      </c>
      <c r="C246" s="7">
        <f>Pts_PA*G246+Pts_PC*H246+Pts_PY*I246+Pts_PTD*J246+Pts_PI*K246+Pts_P2*L246+Pts_RA*M246+Pts_RY*N246+Pts_RTD*O246+Pts_R2*P246+Pts_Res*Q246+Pts_ReY*R246+Pts_ReTD*S246+Pts_Re2*T246+Pts_FL*U246+Pts_FTD*V246</f>
        <v>1.9</v>
      </c>
      <c r="D246" s="7" t="s">
        <v>440</v>
      </c>
      <c r="E246" s="10" t="s">
        <v>352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0.0</v>
      </c>
      <c r="N246" s="7">
        <v>0.0</v>
      </c>
      <c r="O246" s="7">
        <v>0.0</v>
      </c>
      <c r="P246" s="11">
        <v>0.0</v>
      </c>
      <c r="Q246" s="10">
        <v>2.0</v>
      </c>
      <c r="R246" s="7">
        <v>9.0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Tyler Goodson</v>
      </c>
      <c r="B247" s="7" t="str">
        <f>IFERROR(__xludf.DUMMYFUNCTION("INDEX(IFNA(REGEXEXTRACT(D247, ""([^ ]+)$"")))"),"IND")</f>
        <v>IND</v>
      </c>
      <c r="C247" s="7">
        <f>Pts_PA*G247+Pts_PC*H247+Pts_PY*I247+Pts_PTD*J247+Pts_PI*K247+Pts_P2*L247+Pts_RA*M247+Pts_RY*N247+Pts_RTD*O247+Pts_R2*P247+Pts_Res*Q247+Pts_ReY*R247+Pts_ReTD*S247+Pts_Re2*T247+Pts_FL*U247+Pts_FTD*V247</f>
        <v>0.3</v>
      </c>
      <c r="D247" s="7" t="s">
        <v>404</v>
      </c>
      <c r="E247" s="10" t="s">
        <v>356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1.0</v>
      </c>
      <c r="N247" s="7">
        <v>3.0</v>
      </c>
      <c r="O247" s="7">
        <v>0.0</v>
      </c>
      <c r="P247" s="11">
        <v>0.0</v>
      </c>
      <c r="Q247" s="10">
        <v>0.0</v>
      </c>
      <c r="R247" s="7">
        <v>0.0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Taylor Heinicke</v>
      </c>
      <c r="B248" s="7" t="str">
        <f>IFERROR(__xludf.DUMMYFUNCTION("INDEX(IFNA(REGEXEXTRACT(D248, ""([^ ]+)$"")))"),"LAC")</f>
        <v>LAC</v>
      </c>
      <c r="C248" s="7">
        <f>Pts_PA*G248+Pts_PC*H248+Pts_PY*I248+Pts_PTD*J248+Pts_PI*K248+Pts_P2*L248+Pts_RA*M248+Pts_RY*N248+Pts_RTD*O248+Pts_R2*P248+Pts_Res*Q248+Pts_ReY*R248+Pts_ReTD*S248+Pts_Re2*T248+Pts_FL*U248+Pts_FTD*V248</f>
        <v>0.16</v>
      </c>
      <c r="D248" s="7" t="s">
        <v>456</v>
      </c>
      <c r="E248" s="10" t="s">
        <v>358</v>
      </c>
      <c r="F248" s="9">
        <v>0.0</v>
      </c>
      <c r="G248" s="10">
        <v>1.0</v>
      </c>
      <c r="H248" s="7">
        <v>1.0</v>
      </c>
      <c r="I248" s="7">
        <v>4.0</v>
      </c>
      <c r="J248" s="7">
        <v>0.0</v>
      </c>
      <c r="K248" s="7">
        <v>0.0</v>
      </c>
      <c r="L248" s="11">
        <v>0.0</v>
      </c>
      <c r="M248" s="10">
        <v>0.0</v>
      </c>
      <c r="N248" s="7">
        <v>0.0</v>
      </c>
      <c r="O248" s="7">
        <v>0.0</v>
      </c>
      <c r="P248" s="11">
        <v>0.0</v>
      </c>
      <c r="Q248" s="10">
        <v>0.0</v>
      </c>
      <c r="R248" s="7">
        <v>0.0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Khalil Herbert</v>
      </c>
      <c r="B249" s="7" t="str">
        <f>IFERROR(__xludf.DUMMYFUNCTION("INDEX(IFNA(REGEXEXTRACT(D249, ""([^ ]+)$"")))"),"CIN")</f>
        <v>CIN</v>
      </c>
      <c r="C249" s="7">
        <f>Pts_PA*G249+Pts_PC*H249+Pts_PY*I249+Pts_PTD*J249+Pts_PI*K249+Pts_P2*L249+Pts_RA*M249+Pts_RY*N249+Pts_RTD*O249+Pts_R2*P249+Pts_Res*Q249+Pts_ReY*R249+Pts_ReTD*S249+Pts_Re2*T249+Pts_FL*U249+Pts_FTD*V249</f>
        <v>0.4</v>
      </c>
      <c r="D249" s="7" t="s">
        <v>300</v>
      </c>
      <c r="E249" s="10" t="s">
        <v>345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1.0</v>
      </c>
      <c r="N249" s="7">
        <v>4.0</v>
      </c>
      <c r="O249" s="7">
        <v>0.0</v>
      </c>
      <c r="P249" s="11">
        <v>0.0</v>
      </c>
      <c r="Q249" s="10">
        <v>0.0</v>
      </c>
      <c r="R249" s="7">
        <v>0.0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Elijah Higgins</v>
      </c>
      <c r="B250" s="7" t="str">
        <f>IFERROR(__xludf.DUMMYFUNCTION("INDEX(IFNA(REGEXEXTRACT(D250, ""([^ ]+)$"")))"),"ARI")</f>
        <v>ARI</v>
      </c>
      <c r="C250" s="7">
        <f>Pts_PA*G250+Pts_PC*H250+Pts_PY*I250+Pts_PTD*J250+Pts_PI*K250+Pts_P2*L250+Pts_RA*M250+Pts_RY*N250+Pts_RTD*O250+Pts_R2*P250+Pts_Res*Q250+Pts_ReY*R250+Pts_ReTD*S250+Pts_Re2*T250+Pts_FL*U250+Pts_FTD*V250</f>
        <v>1</v>
      </c>
      <c r="D250" s="7" t="s">
        <v>245</v>
      </c>
      <c r="E250" s="10" t="s">
        <v>101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0.0</v>
      </c>
      <c r="N250" s="7">
        <v>0.0</v>
      </c>
      <c r="O250" s="7">
        <v>0.0</v>
      </c>
      <c r="P250" s="11">
        <v>0.0</v>
      </c>
      <c r="Q250" s="10">
        <v>1.0</v>
      </c>
      <c r="R250" s="7">
        <v>5.0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Mack Hollins</v>
      </c>
      <c r="B251" s="7" t="str">
        <f>IFERROR(__xludf.DUMMYFUNCTION("INDEX(IFNA(REGEXEXTRACT(D251, ""([^ ]+)$"")))"),"BUF")</f>
        <v>BUF</v>
      </c>
      <c r="C251" s="7">
        <f>Pts_PA*G251+Pts_PC*H251+Pts_PY*I251+Pts_PTD*J251+Pts_PI*K251+Pts_P2*L251+Pts_RA*M251+Pts_RY*N251+Pts_RTD*O251+Pts_R2*P251+Pts_Res*Q251+Pts_ReY*R251+Pts_ReTD*S251+Pts_Re2*T251+Pts_FL*U251+Pts_FTD*V251</f>
        <v>1.2</v>
      </c>
      <c r="D251" s="7" t="s">
        <v>131</v>
      </c>
      <c r="E251" s="10" t="s">
        <v>56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1.0</v>
      </c>
      <c r="R251" s="7">
        <v>7.0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Travis Homer</v>
      </c>
      <c r="B252" s="7" t="str">
        <f>IFERROR(__xludf.DUMMYFUNCTION("INDEX(IFNA(REGEXEXTRACT(D252, ""([^ ]+)$"")))"),"CHI")</f>
        <v>CHI</v>
      </c>
      <c r="C252" s="7">
        <f>Pts_PA*G252+Pts_PC*H252+Pts_PY*I252+Pts_PTD*J252+Pts_PI*K252+Pts_P2*L252+Pts_RA*M252+Pts_RY*N252+Pts_RTD*O252+Pts_R2*P252+Pts_Res*Q252+Pts_ReY*R252+Pts_ReTD*S252+Pts_Re2*T252+Pts_FL*U252+Pts_FTD*V252</f>
        <v>0.7</v>
      </c>
      <c r="D252" s="7" t="s">
        <v>246</v>
      </c>
      <c r="E252" s="10" t="s">
        <v>349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3.0</v>
      </c>
      <c r="N252" s="7">
        <v>7.0</v>
      </c>
      <c r="O252" s="7">
        <v>0.0</v>
      </c>
      <c r="P252" s="11">
        <v>0.0</v>
      </c>
      <c r="Q252" s="10">
        <v>0.0</v>
      </c>
      <c r="R252" s="7">
        <v>0.0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Tanner Hudson</v>
      </c>
      <c r="B253" s="7" t="str">
        <f>IFERROR(__xludf.DUMMYFUNCTION("INDEX(IFNA(REGEXEXTRACT(D253, ""([^ ]+)$"")))"),"CIN")</f>
        <v>CIN</v>
      </c>
      <c r="C253" s="7">
        <f>Pts_PA*G253+Pts_PC*H253+Pts_PY*I253+Pts_PTD*J253+Pts_PI*K253+Pts_P2*L253+Pts_RA*M253+Pts_RY*N253+Pts_RTD*O253+Pts_R2*P253+Pts_Res*Q253+Pts_ReY*R253+Pts_ReTD*S253+Pts_Re2*T253+Pts_FL*U253+Pts_FTD*V253</f>
        <v>1.4</v>
      </c>
      <c r="D253" s="7" t="s">
        <v>303</v>
      </c>
      <c r="E253" s="10" t="s">
        <v>345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0.0</v>
      </c>
      <c r="N253" s="7">
        <v>0.0</v>
      </c>
      <c r="O253" s="7">
        <v>0.0</v>
      </c>
      <c r="P253" s="11">
        <v>0.0</v>
      </c>
      <c r="Q253" s="10">
        <v>1.0</v>
      </c>
      <c r="R253" s="7">
        <v>9.0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Andrei Iosivas</v>
      </c>
      <c r="B254" s="7" t="str">
        <f>IFERROR(__xludf.DUMMYFUNCTION("INDEX(IFNA(REGEXEXTRACT(D254, ""([^ ]+)$"")))"),"CIN")</f>
        <v>CIN</v>
      </c>
      <c r="C254" s="7">
        <f>Pts_PA*G254+Pts_PC*H254+Pts_PY*I254+Pts_PTD*J254+Pts_PI*K254+Pts_P2*L254+Pts_RA*M254+Pts_RY*N254+Pts_RTD*O254+Pts_R2*P254+Pts_Res*Q254+Pts_ReY*R254+Pts_ReTD*S254+Pts_Re2*T254+Pts_FL*U254+Pts_FTD*V254</f>
        <v>1</v>
      </c>
      <c r="D254" s="7" t="s">
        <v>217</v>
      </c>
      <c r="E254" s="10" t="s">
        <v>345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0.0</v>
      </c>
      <c r="N254" s="7">
        <v>0.0</v>
      </c>
      <c r="O254" s="7">
        <v>0.0</v>
      </c>
      <c r="P254" s="11">
        <v>0.0</v>
      </c>
      <c r="Q254" s="10">
        <v>1.0</v>
      </c>
      <c r="R254" s="7">
        <v>5.0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Van Jefferson</v>
      </c>
      <c r="B255" s="7" t="str">
        <f>IFERROR(__xludf.DUMMYFUNCTION("INDEX(IFNA(REGEXEXTRACT(D255, ""([^ ]+)$"")))"),"PIT")</f>
        <v>PIT</v>
      </c>
      <c r="C255" s="7">
        <f>Pts_PA*G255+Pts_PC*H255+Pts_PY*I255+Pts_PTD*J255+Pts_PI*K255+Pts_P2*L255+Pts_RA*M255+Pts_RY*N255+Pts_RTD*O255+Pts_R2*P255+Pts_Res*Q255+Pts_ReY*R255+Pts_ReTD*S255+Pts_Re2*T255+Pts_FL*U255+Pts_FTD*V255</f>
        <v>0.5</v>
      </c>
      <c r="D255" s="7" t="s">
        <v>307</v>
      </c>
      <c r="E255" s="10" t="s">
        <v>27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0.0</v>
      </c>
      <c r="N255" s="7">
        <v>0.0</v>
      </c>
      <c r="O255" s="7">
        <v>0.0</v>
      </c>
      <c r="P255" s="11">
        <v>0.0</v>
      </c>
      <c r="Q255" s="10">
        <v>1.0</v>
      </c>
      <c r="R255" s="7">
        <v>0.0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Josh Johnson</v>
      </c>
      <c r="B256" s="7" t="str">
        <f>IFERROR(__xludf.DUMMYFUNCTION("INDEX(IFNA(REGEXEXTRACT(D256, ""([^ ]+)$"")))"),"BAL")</f>
        <v>BAL</v>
      </c>
      <c r="C256" s="7">
        <f>Pts_PA*G256+Pts_PC*H256+Pts_PY*I256+Pts_PTD*J256+Pts_PI*K256+Pts_P2*L256+Pts_RA*M256+Pts_RY*N256+Pts_RTD*O256+Pts_R2*P256+Pts_Res*Q256+Pts_ReY*R256+Pts_ReTD*S256+Pts_Re2*T256+Pts_FL*U256+Pts_FTD*V256</f>
        <v>-0.1</v>
      </c>
      <c r="D256" s="7" t="s">
        <v>474</v>
      </c>
      <c r="E256" s="10" t="s">
        <v>53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1.0</v>
      </c>
      <c r="N256" s="7">
        <v>-1.0</v>
      </c>
      <c r="O256" s="7">
        <v>0.0</v>
      </c>
      <c r="P256" s="11">
        <v>0.0</v>
      </c>
      <c r="Q256" s="10">
        <v>0.0</v>
      </c>
      <c r="R256" s="7">
        <v>0.0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Zay Jones</v>
      </c>
      <c r="B257" s="7" t="str">
        <f>IFERROR(__xludf.DUMMYFUNCTION("INDEX(IFNA(REGEXEXTRACT(D257, ""([^ ]+)$"")))"),"ARI")</f>
        <v>ARI</v>
      </c>
      <c r="C257" s="7">
        <f>Pts_PA*G257+Pts_PC*H257+Pts_PY*I257+Pts_PTD*J257+Pts_PI*K257+Pts_P2*L257+Pts_RA*M257+Pts_RY*N257+Pts_RTD*O257+Pts_R2*P257+Pts_Res*Q257+Pts_ReY*R257+Pts_ReTD*S257+Pts_Re2*T257+Pts_FL*U257+Pts_FTD*V257</f>
        <v>0.8</v>
      </c>
      <c r="D257" s="7" t="s">
        <v>556</v>
      </c>
      <c r="E257" s="10" t="s">
        <v>101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0.0</v>
      </c>
      <c r="N257" s="7">
        <v>0.0</v>
      </c>
      <c r="O257" s="7">
        <v>0.0</v>
      </c>
      <c r="P257" s="11">
        <v>0.0</v>
      </c>
      <c r="Q257" s="10">
        <v>1.0</v>
      </c>
      <c r="R257" s="7">
        <v>3.0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Lucas Krull</v>
      </c>
      <c r="B258" s="7" t="str">
        <f>IFERROR(__xludf.DUMMYFUNCTION("INDEX(IFNA(REGEXEXTRACT(D258, ""([^ ]+)$"")))"),"DEN")</f>
        <v>DEN</v>
      </c>
      <c r="C258" s="7">
        <f>Pts_PA*G258+Pts_PC*H258+Pts_PY*I258+Pts_PTD*J258+Pts_PI*K258+Pts_P2*L258+Pts_RA*M258+Pts_RY*N258+Pts_RTD*O258+Pts_R2*P258+Pts_Res*Q258+Pts_ReY*R258+Pts_ReTD*S258+Pts_Re2*T258+Pts_FL*U258+Pts_FTD*V258</f>
        <v>1.8</v>
      </c>
      <c r="D258" s="7" t="s">
        <v>494</v>
      </c>
      <c r="E258" s="10" t="s">
        <v>352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0.0</v>
      </c>
      <c r="N258" s="7">
        <v>0.0</v>
      </c>
      <c r="O258" s="7">
        <v>0.0</v>
      </c>
      <c r="P258" s="11">
        <v>0.0</v>
      </c>
      <c r="Q258" s="10">
        <v>2.0</v>
      </c>
      <c r="R258" s="7">
        <v>8.0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Xavier Legette</v>
      </c>
      <c r="B259" s="7" t="str">
        <f>IFERROR(__xludf.DUMMYFUNCTION("INDEX(IFNA(REGEXEXTRACT(D259, ""([^ ]+)$"")))"),"CAR")</f>
        <v>CAR</v>
      </c>
      <c r="C259" s="7">
        <f>Pts_PA*G259+Pts_PC*H259+Pts_PY*I259+Pts_PTD*J259+Pts_PI*K259+Pts_P2*L259+Pts_RA*M259+Pts_RY*N259+Pts_RTD*O259+Pts_R2*P259+Pts_Res*Q259+Pts_ReY*R259+Pts_ReTD*S259+Pts_Re2*T259+Pts_FL*U259+Pts_FTD*V259</f>
        <v>1.9</v>
      </c>
      <c r="D259" s="7" t="s">
        <v>196</v>
      </c>
      <c r="E259" s="10" t="s">
        <v>89</v>
      </c>
      <c r="F259" s="9">
        <v>0.0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1.0</v>
      </c>
      <c r="N259" s="7">
        <v>2.0</v>
      </c>
      <c r="O259" s="7">
        <v>0.0</v>
      </c>
      <c r="P259" s="11">
        <v>0.0</v>
      </c>
      <c r="Q259" s="10">
        <v>2.0</v>
      </c>
      <c r="R259" s="7">
        <v>7.0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Terrace Marshall</v>
      </c>
      <c r="B260" s="7" t="str">
        <f>IFERROR(__xludf.DUMMYFUNCTION("INDEX(IFNA(REGEXEXTRACT(D260, ""([^ ]+)$"")))"),"LV")</f>
        <v>LV</v>
      </c>
      <c r="C260" s="7">
        <f>Pts_PA*G260+Pts_PC*H260+Pts_PY*I260+Pts_PTD*J260+Pts_PI*K260+Pts_P2*L260+Pts_RA*M260+Pts_RY*N260+Pts_RTD*O260+Pts_R2*P260+Pts_Res*Q260+Pts_ReY*R260+Pts_ReTD*S260+Pts_Re2*T260+Pts_FL*U260+Pts_FTD*V260</f>
        <v>1.2</v>
      </c>
      <c r="D260" s="7" t="s">
        <v>557</v>
      </c>
      <c r="E260" s="10" t="s">
        <v>339</v>
      </c>
      <c r="F260" s="9">
        <v>0.0</v>
      </c>
      <c r="G260" s="10">
        <v>0.0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0.0</v>
      </c>
      <c r="N260" s="7">
        <v>0.0</v>
      </c>
      <c r="O260" s="7">
        <v>0.0</v>
      </c>
      <c r="P260" s="11">
        <v>0.0</v>
      </c>
      <c r="Q260" s="10">
        <v>1.0</v>
      </c>
      <c r="R260" s="7">
        <v>7.0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Luke McCaffrey</v>
      </c>
      <c r="B261" s="7" t="str">
        <f>IFERROR(__xludf.DUMMYFUNCTION("INDEX(IFNA(REGEXEXTRACT(D261, ""([^ ]+)$"")))"),"WAS")</f>
        <v>WAS</v>
      </c>
      <c r="C261" s="7">
        <f>Pts_PA*G261+Pts_PC*H261+Pts_PY*I261+Pts_PTD*J261+Pts_PI*K261+Pts_P2*L261+Pts_RA*M261+Pts_RY*N261+Pts_RTD*O261+Pts_R2*P261+Pts_Res*Q261+Pts_ReY*R261+Pts_ReTD*S261+Pts_Re2*T261+Pts_FL*U261+Pts_FTD*V261</f>
        <v>0.5</v>
      </c>
      <c r="D261" s="7" t="s">
        <v>253</v>
      </c>
      <c r="E261" s="10" t="s">
        <v>129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0.0</v>
      </c>
      <c r="N261" s="7">
        <v>0.0</v>
      </c>
      <c r="O261" s="7">
        <v>0.0</v>
      </c>
      <c r="P261" s="11">
        <v>0.0</v>
      </c>
      <c r="Q261" s="10">
        <v>1.0</v>
      </c>
      <c r="R261" s="7">
        <v>0.0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Kenny McIntosh</v>
      </c>
      <c r="B262" s="7" t="str">
        <f>IFERROR(__xludf.DUMMYFUNCTION("INDEX(IFNA(REGEXEXTRACT(D262, ""([^ ]+)$"")))"),"SEA")</f>
        <v>SEA</v>
      </c>
      <c r="C262" s="7">
        <f>Pts_PA*G262+Pts_PC*H262+Pts_PY*I262+Pts_PTD*J262+Pts_PI*K262+Pts_P2*L262+Pts_RA*M262+Pts_RY*N262+Pts_RTD*O262+Pts_R2*P262+Pts_Res*Q262+Pts_ReY*R262+Pts_ReTD*S262+Pts_Re2*T262+Pts_FL*U262+Pts_FTD*V262</f>
        <v>0.9</v>
      </c>
      <c r="D262" s="7" t="s">
        <v>443</v>
      </c>
      <c r="E262" s="10" t="s">
        <v>23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3.0</v>
      </c>
      <c r="N262" s="7">
        <v>9.0</v>
      </c>
      <c r="O262" s="7">
        <v>0.0</v>
      </c>
      <c r="P262" s="11">
        <v>0.0</v>
      </c>
      <c r="Q262" s="10">
        <v>0.0</v>
      </c>
      <c r="R262" s="7">
        <v>0.0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Jeremy McNichols</v>
      </c>
      <c r="B263" s="7" t="str">
        <f>IFERROR(__xludf.DUMMYFUNCTION("INDEX(IFNA(REGEXEXTRACT(D263, ""([^ ]+)$"")))"),"WAS")</f>
        <v>WAS</v>
      </c>
      <c r="C263" s="7">
        <f>Pts_PA*G263+Pts_PC*H263+Pts_PY*I263+Pts_PTD*J263+Pts_PI*K263+Pts_P2*L263+Pts_RA*M263+Pts_RY*N263+Pts_RTD*O263+Pts_R2*P263+Pts_Res*Q263+Pts_ReY*R263+Pts_ReTD*S263+Pts_Re2*T263+Pts_FL*U263+Pts_FTD*V263</f>
        <v>0.9</v>
      </c>
      <c r="D263" s="7" t="s">
        <v>458</v>
      </c>
      <c r="E263" s="10" t="s">
        <v>129</v>
      </c>
      <c r="F263" s="9">
        <v>0.0</v>
      </c>
      <c r="G263" s="10">
        <v>0.0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2.0</v>
      </c>
      <c r="N263" s="7">
        <v>4.0</v>
      </c>
      <c r="O263" s="7">
        <v>0.0</v>
      </c>
      <c r="P263" s="11">
        <v>0.0</v>
      </c>
      <c r="Q263" s="10">
        <v>1.0</v>
      </c>
      <c r="R263" s="7">
        <v>0.0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Ryan Miller</v>
      </c>
      <c r="B264" s="7" t="str">
        <f>IFERROR(__xludf.DUMMYFUNCTION("INDEX(IFNA(REGEXEXTRACT(D264, ""([^ ]+)$"")))"),"TB")</f>
        <v>TB</v>
      </c>
      <c r="C264" s="7">
        <f>Pts_PA*G264+Pts_PC*H264+Pts_PY*I264+Pts_PTD*J264+Pts_PI*K264+Pts_P2*L264+Pts_RA*M264+Pts_RY*N264+Pts_RTD*O264+Pts_R2*P264+Pts_Res*Q264+Pts_ReY*R264+Pts_ReTD*S264+Pts_Re2*T264+Pts_FL*U264+Pts_FTD*V264</f>
        <v>0.6</v>
      </c>
      <c r="D264" s="7" t="s">
        <v>507</v>
      </c>
      <c r="E264" s="10" t="s">
        <v>82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0.0</v>
      </c>
      <c r="N264" s="7">
        <v>0.0</v>
      </c>
      <c r="O264" s="7">
        <v>0.0</v>
      </c>
      <c r="P264" s="11">
        <v>0.0</v>
      </c>
      <c r="Q264" s="10">
        <v>1.0</v>
      </c>
      <c r="R264" s="7">
        <v>1.0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Elijah Moore</v>
      </c>
      <c r="B265" s="7" t="str">
        <f>IFERROR(__xludf.DUMMYFUNCTION("INDEX(IFNA(REGEXEXTRACT(D265, ""([^ ]+)$"")))"),"CLE")</f>
        <v>CLE</v>
      </c>
      <c r="C265" s="7">
        <f>Pts_PA*G265+Pts_PC*H265+Pts_PY*I265+Pts_PTD*J265+Pts_PI*K265+Pts_P2*L265+Pts_RA*M265+Pts_RY*N265+Pts_RTD*O265+Pts_R2*P265+Pts_Res*Q265+Pts_ReY*R265+Pts_ReTD*S265+Pts_Re2*T265+Pts_FL*U265+Pts_FTD*V265</f>
        <v>0.9</v>
      </c>
      <c r="D265" s="7" t="s">
        <v>315</v>
      </c>
      <c r="E265" s="10" t="s">
        <v>424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0.0</v>
      </c>
      <c r="N265" s="7">
        <v>0.0</v>
      </c>
      <c r="O265" s="7">
        <v>0.0</v>
      </c>
      <c r="P265" s="11">
        <v>0.0</v>
      </c>
      <c r="Q265" s="10">
        <v>2.0</v>
      </c>
      <c r="R265" s="7">
        <v>-1.0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Jalen Nailor</v>
      </c>
      <c r="B266" s="7" t="str">
        <f>IFERROR(__xludf.DUMMYFUNCTION("INDEX(IFNA(REGEXEXTRACT(D266, ""([^ ]+)$"")))"),"MIN")</f>
        <v>MIN</v>
      </c>
      <c r="C266" s="7">
        <f>Pts_PA*G266+Pts_PC*H266+Pts_PY*I266+Pts_PTD*J266+Pts_PI*K266+Pts_P2*L266+Pts_RA*M266+Pts_RY*N266+Pts_RTD*O266+Pts_R2*P266+Pts_Res*Q266+Pts_ReY*R266+Pts_ReTD*S266+Pts_Re2*T266+Pts_FL*U266+Pts_FTD*V266</f>
        <v>1</v>
      </c>
      <c r="D266" s="7" t="s">
        <v>135</v>
      </c>
      <c r="E266" s="10" t="s">
        <v>343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0.0</v>
      </c>
      <c r="N266" s="7">
        <v>0.0</v>
      </c>
      <c r="O266" s="7">
        <v>0.0</v>
      </c>
      <c r="P266" s="11">
        <v>0.0</v>
      </c>
      <c r="Q266" s="10">
        <v>1.0</v>
      </c>
      <c r="R266" s="7">
        <v>5.0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Bryce Oliver</v>
      </c>
      <c r="B267" s="7" t="str">
        <f>IFERROR(__xludf.DUMMYFUNCTION("INDEX(IFNA(REGEXEXTRACT(D267, ""([^ ]+)$"")))"),"TEN")</f>
        <v>TEN</v>
      </c>
      <c r="C267" s="7">
        <f>Pts_PA*G267+Pts_PC*H267+Pts_PY*I267+Pts_PTD*J267+Pts_PI*K267+Pts_P2*L267+Pts_RA*M267+Pts_RY*N267+Pts_RTD*O267+Pts_R2*P267+Pts_Res*Q267+Pts_ReY*R267+Pts_ReTD*S267+Pts_Re2*T267+Pts_FL*U267+Pts_FTD*V267</f>
        <v>1.3</v>
      </c>
      <c r="D267" s="7" t="s">
        <v>558</v>
      </c>
      <c r="E267" s="10" t="s">
        <v>348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0.0</v>
      </c>
      <c r="N267" s="7">
        <v>0.0</v>
      </c>
      <c r="O267" s="7">
        <v>0.0</v>
      </c>
      <c r="P267" s="11">
        <v>0.0</v>
      </c>
      <c r="Q267" s="10">
        <v>1.0</v>
      </c>
      <c r="R267" s="7">
        <v>8.0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Cordarrelle Patterson</v>
      </c>
      <c r="B268" s="7" t="str">
        <f>IFERROR(__xludf.DUMMYFUNCTION("INDEX(IFNA(REGEXEXTRACT(D268, ""([^ ]+)$"")))"),"PIT")</f>
        <v>PIT</v>
      </c>
      <c r="C268" s="7">
        <f>Pts_PA*G268+Pts_PC*H268+Pts_PY*I268+Pts_PTD*J268+Pts_PI*K268+Pts_P2*L268+Pts_RA*M268+Pts_RY*N268+Pts_RTD*O268+Pts_R2*P268+Pts_Res*Q268+Pts_ReY*R268+Pts_ReTD*S268+Pts_Re2*T268+Pts_FL*U268+Pts_FTD*V268</f>
        <v>1.3</v>
      </c>
      <c r="D268" s="7" t="s">
        <v>265</v>
      </c>
      <c r="E268" s="10" t="s">
        <v>27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2.0</v>
      </c>
      <c r="N268" s="7">
        <v>9.0</v>
      </c>
      <c r="O268" s="7">
        <v>0.0</v>
      </c>
      <c r="P268" s="11">
        <v>0.0</v>
      </c>
      <c r="Q268" s="10">
        <v>1.0</v>
      </c>
      <c r="R268" s="7">
        <v>-1.0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Tip Reiman</v>
      </c>
      <c r="B269" s="7" t="str">
        <f>IFERROR(__xludf.DUMMYFUNCTION("INDEX(IFNA(REGEXEXTRACT(D269, ""([^ ]+)$"")))"),"ARI")</f>
        <v>ARI</v>
      </c>
      <c r="C269" s="7">
        <f>Pts_PA*G269+Pts_PC*H269+Pts_PY*I269+Pts_PTD*J269+Pts_PI*K269+Pts_P2*L269+Pts_RA*M269+Pts_RY*N269+Pts_RTD*O269+Pts_R2*P269+Pts_Res*Q269+Pts_ReY*R269+Pts_ReTD*S269+Pts_Re2*T269+Pts_FL*U269+Pts_FTD*V269</f>
        <v>1.8</v>
      </c>
      <c r="D269" s="7" t="s">
        <v>497</v>
      </c>
      <c r="E269" s="10" t="s">
        <v>101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0.0</v>
      </c>
      <c r="N269" s="7">
        <v>0.0</v>
      </c>
      <c r="O269" s="7">
        <v>0.0</v>
      </c>
      <c r="P269" s="11">
        <v>0.0</v>
      </c>
      <c r="Q269" s="10">
        <v>2.0</v>
      </c>
      <c r="R269" s="7">
        <v>8.0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Christopher Rodriguez</v>
      </c>
      <c r="B270" s="7" t="str">
        <f>IFERROR(__xludf.DUMMYFUNCTION("INDEX(IFNA(REGEXEXTRACT(D270, ""([^ ]+)$"")))"),"WAS")</f>
        <v>WAS</v>
      </c>
      <c r="C270" s="7">
        <f>Pts_PA*G270+Pts_PC*H270+Pts_PY*I270+Pts_PTD*J270+Pts_PI*K270+Pts_P2*L270+Pts_RA*M270+Pts_RY*N270+Pts_RTD*O270+Pts_R2*P270+Pts_Res*Q270+Pts_ReY*R270+Pts_ReTD*S270+Pts_Re2*T270+Pts_FL*U270+Pts_FTD*V270</f>
        <v>0.2</v>
      </c>
      <c r="D270" s="7" t="s">
        <v>559</v>
      </c>
      <c r="E270" s="10" t="s">
        <v>129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1.0</v>
      </c>
      <c r="N270" s="7">
        <v>2.0</v>
      </c>
      <c r="O270" s="7">
        <v>0.0</v>
      </c>
      <c r="P270" s="11">
        <v>0.0</v>
      </c>
      <c r="Q270" s="10">
        <v>0.0</v>
      </c>
      <c r="R270" s="7">
        <v>0.0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Drew Sample</v>
      </c>
      <c r="B271" s="7" t="str">
        <f>IFERROR(__xludf.DUMMYFUNCTION("INDEX(IFNA(REGEXEXTRACT(D271, ""([^ ]+)$"")))"),"CIN")</f>
        <v>CIN</v>
      </c>
      <c r="C271" s="7">
        <f>Pts_PA*G271+Pts_PC*H271+Pts_PY*I271+Pts_PTD*J271+Pts_PI*K271+Pts_P2*L271+Pts_RA*M271+Pts_RY*N271+Pts_RTD*O271+Pts_R2*P271+Pts_Res*Q271+Pts_ReY*R271+Pts_ReTD*S271+Pts_Re2*T271+Pts_FL*U271+Pts_FTD*V271</f>
        <v>1.3</v>
      </c>
      <c r="D271" s="7" t="s">
        <v>378</v>
      </c>
      <c r="E271" s="10" t="s">
        <v>345</v>
      </c>
      <c r="F271" s="9">
        <v>0.0</v>
      </c>
      <c r="G271" s="10">
        <v>0.0</v>
      </c>
      <c r="H271" s="7">
        <v>0.0</v>
      </c>
      <c r="I271" s="7">
        <v>0.0</v>
      </c>
      <c r="J271" s="7">
        <v>0.0</v>
      </c>
      <c r="K271" s="7">
        <v>0.0</v>
      </c>
      <c r="L271" s="11">
        <v>0.0</v>
      </c>
      <c r="M271" s="10">
        <v>0.0</v>
      </c>
      <c r="N271" s="7">
        <v>0.0</v>
      </c>
      <c r="O271" s="7">
        <v>0.0</v>
      </c>
      <c r="P271" s="11">
        <v>0.0</v>
      </c>
      <c r="Q271" s="10">
        <v>1.0</v>
      </c>
      <c r="R271" s="7">
        <v>8.0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Curtis Samuel</v>
      </c>
      <c r="B272" s="7" t="str">
        <f>IFERROR(__xludf.DUMMYFUNCTION("INDEX(IFNA(REGEXEXTRACT(D272, ""([^ ]+)$"")))"),"BUF")</f>
        <v>BUF</v>
      </c>
      <c r="C272" s="7">
        <f>Pts_PA*G272+Pts_PC*H272+Pts_PY*I272+Pts_PTD*J272+Pts_PI*K272+Pts_P2*L272+Pts_RA*M272+Pts_RY*N272+Pts_RTD*O272+Pts_R2*P272+Pts_Res*Q272+Pts_ReY*R272+Pts_ReTD*S272+Pts_Re2*T272+Pts_FL*U272+Pts_FTD*V272</f>
        <v>0.6</v>
      </c>
      <c r="D272" s="7" t="s">
        <v>270</v>
      </c>
      <c r="E272" s="10" t="s">
        <v>56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0.0</v>
      </c>
      <c r="N272" s="7">
        <v>0.0</v>
      </c>
      <c r="O272" s="7">
        <v>0.0</v>
      </c>
      <c r="P272" s="11">
        <v>0.0</v>
      </c>
      <c r="Q272" s="10">
        <v>1.0</v>
      </c>
      <c r="R272" s="7">
        <v>1.0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Tyler Scott</v>
      </c>
      <c r="B273" s="7" t="str">
        <f>IFERROR(__xludf.DUMMYFUNCTION("INDEX(IFNA(REGEXEXTRACT(D273, ""([^ ]+)$"")))"),"CHI")</f>
        <v>CHI</v>
      </c>
      <c r="C273" s="7">
        <f>Pts_PA*G273+Pts_PC*H273+Pts_PY*I273+Pts_PTD*J273+Pts_PI*K273+Pts_P2*L273+Pts_RA*M273+Pts_RY*N273+Pts_RTD*O273+Pts_R2*P273+Pts_Res*Q273+Pts_ReY*R273+Pts_ReTD*S273+Pts_Re2*T273+Pts_FL*U273+Pts_FTD*V273</f>
        <v>1</v>
      </c>
      <c r="D273" s="7" t="s">
        <v>560</v>
      </c>
      <c r="E273" s="10" t="s">
        <v>349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0.0</v>
      </c>
      <c r="N273" s="7">
        <v>0.0</v>
      </c>
      <c r="O273" s="7">
        <v>0.0</v>
      </c>
      <c r="P273" s="11">
        <v>0.0</v>
      </c>
      <c r="Q273" s="10">
        <v>1.0</v>
      </c>
      <c r="R273" s="7">
        <v>5.0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Trey Sermon</v>
      </c>
      <c r="B274" s="7" t="str">
        <f>IFERROR(__xludf.DUMMYFUNCTION("INDEX(IFNA(REGEXEXTRACT(D274, ""([^ ]+)$"")))"),"IND")</f>
        <v>IND</v>
      </c>
      <c r="C274" s="7">
        <f>Pts_PA*G274+Pts_PC*H274+Pts_PY*I274+Pts_PTD*J274+Pts_PI*K274+Pts_P2*L274+Pts_RA*M274+Pts_RY*N274+Pts_RTD*O274+Pts_R2*P274+Pts_Res*Q274+Pts_ReY*R274+Pts_ReTD*S274+Pts_Re2*T274+Pts_FL*U274+Pts_FTD*V274</f>
        <v>2.2</v>
      </c>
      <c r="D274" s="7" t="s">
        <v>411</v>
      </c>
      <c r="E274" s="10" t="s">
        <v>356</v>
      </c>
      <c r="F274" s="9">
        <v>0.0</v>
      </c>
      <c r="G274" s="10">
        <v>0.0</v>
      </c>
      <c r="H274" s="7">
        <v>0.0</v>
      </c>
      <c r="I274" s="7">
        <v>0.0</v>
      </c>
      <c r="J274" s="7">
        <v>0.0</v>
      </c>
      <c r="K274" s="7">
        <v>0.0</v>
      </c>
      <c r="L274" s="11">
        <v>0.0</v>
      </c>
      <c r="M274" s="10">
        <v>1.0</v>
      </c>
      <c r="N274" s="7">
        <v>3.0</v>
      </c>
      <c r="O274" s="7">
        <v>0.0</v>
      </c>
      <c r="P274" s="11">
        <v>0.0</v>
      </c>
      <c r="Q274" s="10">
        <v>2.0</v>
      </c>
      <c r="R274" s="7">
        <v>9.0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Trent Sherfield</v>
      </c>
      <c r="B275" s="7" t="str">
        <f>IFERROR(__xludf.DUMMYFUNCTION("INDEX(IFNA(REGEXEXTRACT(D275, ""([^ ]+)$"")))"),"MIN")</f>
        <v>MIN</v>
      </c>
      <c r="C275" s="7">
        <f>Pts_PA*G275+Pts_PC*H275+Pts_PY*I275+Pts_PTD*J275+Pts_PI*K275+Pts_P2*L275+Pts_RA*M275+Pts_RY*N275+Pts_RTD*O275+Pts_R2*P275+Pts_Res*Q275+Pts_ReY*R275+Pts_ReTD*S275+Pts_Re2*T275+Pts_FL*U275+Pts_FTD*V275</f>
        <v>1.1</v>
      </c>
      <c r="D275" s="7" t="s">
        <v>393</v>
      </c>
      <c r="E275" s="10" t="s">
        <v>343</v>
      </c>
      <c r="F275" s="9">
        <v>0.0</v>
      </c>
      <c r="G275" s="10">
        <v>0.0</v>
      </c>
      <c r="H275" s="7">
        <v>0.0</v>
      </c>
      <c r="I275" s="7">
        <v>0.0</v>
      </c>
      <c r="J275" s="7">
        <v>0.0</v>
      </c>
      <c r="K275" s="7">
        <v>0.0</v>
      </c>
      <c r="L275" s="11">
        <v>0.0</v>
      </c>
      <c r="M275" s="10">
        <v>0.0</v>
      </c>
      <c r="N275" s="7">
        <v>0.0</v>
      </c>
      <c r="O275" s="7">
        <v>0.0</v>
      </c>
      <c r="P275" s="11">
        <v>0.0</v>
      </c>
      <c r="Q275" s="10">
        <v>1.0</v>
      </c>
      <c r="R275" s="7">
        <v>6.0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Ben Sinnott</v>
      </c>
      <c r="B276" s="7" t="str">
        <f>IFERROR(__xludf.DUMMYFUNCTION("INDEX(IFNA(REGEXEXTRACT(D276, ""([^ ]+)$"")))"),"WAS")</f>
        <v>WAS</v>
      </c>
      <c r="C276" s="7">
        <f>Pts_PA*G276+Pts_PC*H276+Pts_PY*I276+Pts_PTD*J276+Pts_PI*K276+Pts_P2*L276+Pts_RA*M276+Pts_RY*N276+Pts_RTD*O276+Pts_R2*P276+Pts_Res*Q276+Pts_ReY*R276+Pts_ReTD*S276+Pts_Re2*T276+Pts_FL*U276+Pts_FTD*V276</f>
        <v>1.2</v>
      </c>
      <c r="D276" s="7" t="s">
        <v>523</v>
      </c>
      <c r="E276" s="10" t="s">
        <v>129</v>
      </c>
      <c r="F276" s="9">
        <v>0.0</v>
      </c>
      <c r="G276" s="10">
        <v>0.0</v>
      </c>
      <c r="H276" s="7">
        <v>0.0</v>
      </c>
      <c r="I276" s="7">
        <v>0.0</v>
      </c>
      <c r="J276" s="7">
        <v>0.0</v>
      </c>
      <c r="K276" s="7">
        <v>0.0</v>
      </c>
      <c r="L276" s="11">
        <v>0.0</v>
      </c>
      <c r="M276" s="10">
        <v>0.0</v>
      </c>
      <c r="N276" s="7">
        <v>0.0</v>
      </c>
      <c r="O276" s="7">
        <v>0.0</v>
      </c>
      <c r="P276" s="11">
        <v>0.0</v>
      </c>
      <c r="Q276" s="10">
        <v>1.0</v>
      </c>
      <c r="R276" s="7">
        <v>7.0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Durham Smythe</v>
      </c>
      <c r="B277" s="7" t="str">
        <f>IFERROR(__xludf.DUMMYFUNCTION("INDEX(IFNA(REGEXEXTRACT(D277, ""([^ ]+)$"")))"),"MIA")</f>
        <v>MIA</v>
      </c>
      <c r="C277" s="7">
        <f>Pts_PA*G277+Pts_PC*H277+Pts_PY*I277+Pts_PTD*J277+Pts_PI*K277+Pts_P2*L277+Pts_RA*M277+Pts_RY*N277+Pts_RTD*O277+Pts_R2*P277+Pts_Res*Q277+Pts_ReY*R277+Pts_ReTD*S277+Pts_Re2*T277+Pts_FL*U277+Pts_FTD*V277</f>
        <v>1.3</v>
      </c>
      <c r="D277" s="7" t="s">
        <v>412</v>
      </c>
      <c r="E277" s="10" t="s">
        <v>362</v>
      </c>
      <c r="F277" s="9">
        <v>0.0</v>
      </c>
      <c r="G277" s="10">
        <v>0.0</v>
      </c>
      <c r="H277" s="7">
        <v>0.0</v>
      </c>
      <c r="I277" s="7">
        <v>0.0</v>
      </c>
      <c r="J277" s="7">
        <v>0.0</v>
      </c>
      <c r="K277" s="7">
        <v>0.0</v>
      </c>
      <c r="L277" s="11">
        <v>0.0</v>
      </c>
      <c r="M277" s="10">
        <v>0.0</v>
      </c>
      <c r="N277" s="7">
        <v>0.0</v>
      </c>
      <c r="O277" s="7">
        <v>0.0</v>
      </c>
      <c r="P277" s="11">
        <v>0.0</v>
      </c>
      <c r="Q277" s="10">
        <v>1.0</v>
      </c>
      <c r="R277" s="7">
        <v>8.0</v>
      </c>
      <c r="S277" s="7">
        <v>0.0</v>
      </c>
      <c r="T277" s="11">
        <v>0.0</v>
      </c>
      <c r="U277" s="10">
        <v>0.0</v>
      </c>
      <c r="V277" s="11">
        <v>0.0</v>
      </c>
    </row>
    <row r="278">
      <c r="A278" s="7" t="str">
        <f t="shared" si="1"/>
        <v>Brevyn Spann-Ford</v>
      </c>
      <c r="B278" s="7" t="str">
        <f>IFERROR(__xludf.DUMMYFUNCTION("INDEX(IFNA(REGEXEXTRACT(D278, ""([^ ]+)$"")))"),"DAL")</f>
        <v>DAL</v>
      </c>
      <c r="C278" s="7">
        <f>Pts_PA*G278+Pts_PC*H278+Pts_PY*I278+Pts_PTD*J278+Pts_PI*K278+Pts_P2*L278+Pts_RA*M278+Pts_RY*N278+Pts_RTD*O278+Pts_R2*P278+Pts_Res*Q278+Pts_ReY*R278+Pts_ReTD*S278+Pts_Re2*T278+Pts_FL*U278+Pts_FTD*V278</f>
        <v>0.7</v>
      </c>
      <c r="D278" s="7" t="s">
        <v>487</v>
      </c>
      <c r="E278" s="10" t="s">
        <v>344</v>
      </c>
      <c r="F278" s="9">
        <v>0.0</v>
      </c>
      <c r="G278" s="10">
        <v>0.0</v>
      </c>
      <c r="H278" s="7">
        <v>0.0</v>
      </c>
      <c r="I278" s="7">
        <v>0.0</v>
      </c>
      <c r="J278" s="7">
        <v>0.0</v>
      </c>
      <c r="K278" s="7">
        <v>0.0</v>
      </c>
      <c r="L278" s="11">
        <v>0.0</v>
      </c>
      <c r="M278" s="10">
        <v>0.0</v>
      </c>
      <c r="N278" s="7">
        <v>0.0</v>
      </c>
      <c r="O278" s="7">
        <v>0.0</v>
      </c>
      <c r="P278" s="11">
        <v>0.0</v>
      </c>
      <c r="Q278" s="10">
        <v>1.0</v>
      </c>
      <c r="R278" s="7">
        <v>2.0</v>
      </c>
      <c r="S278" s="7">
        <v>0.0</v>
      </c>
      <c r="T278" s="11">
        <v>0.0</v>
      </c>
      <c r="U278" s="10">
        <v>0.0</v>
      </c>
      <c r="V278" s="11">
        <v>0.0</v>
      </c>
    </row>
    <row r="279">
      <c r="A279" s="7" t="str">
        <f t="shared" si="1"/>
        <v>Clayton Tune</v>
      </c>
      <c r="B279" s="7" t="str">
        <f>IFERROR(__xludf.DUMMYFUNCTION("INDEX(IFNA(REGEXEXTRACT(D279, ""([^ ]+)$"")))"),"ARI")</f>
        <v>ARI</v>
      </c>
      <c r="C279" s="7">
        <f>Pts_PA*G279+Pts_PC*H279+Pts_PY*I279+Pts_PTD*J279+Pts_PI*K279+Pts_P2*L279+Pts_RA*M279+Pts_RY*N279+Pts_RTD*O279+Pts_R2*P279+Pts_Res*Q279+Pts_ReY*R279+Pts_ReTD*S279+Pts_Re2*T279+Pts_FL*U279+Pts_FTD*V279</f>
        <v>0.22</v>
      </c>
      <c r="D279" s="7" t="s">
        <v>418</v>
      </c>
      <c r="E279" s="10" t="s">
        <v>101</v>
      </c>
      <c r="F279" s="9">
        <v>0.0</v>
      </c>
      <c r="G279" s="10">
        <v>2.0</v>
      </c>
      <c r="H279" s="7">
        <v>2.0</v>
      </c>
      <c r="I279" s="7">
        <v>8.0</v>
      </c>
      <c r="J279" s="7">
        <v>0.0</v>
      </c>
      <c r="K279" s="7">
        <v>0.0</v>
      </c>
      <c r="L279" s="11">
        <v>0.0</v>
      </c>
      <c r="M279" s="10">
        <v>1.0</v>
      </c>
      <c r="N279" s="7">
        <v>-1.0</v>
      </c>
      <c r="O279" s="7">
        <v>0.0</v>
      </c>
      <c r="P279" s="11">
        <v>0.0</v>
      </c>
      <c r="Q279" s="10">
        <v>0.0</v>
      </c>
      <c r="R279" s="7">
        <v>0.0</v>
      </c>
      <c r="S279" s="7">
        <v>0.0</v>
      </c>
      <c r="T279" s="11">
        <v>0.0</v>
      </c>
      <c r="U279" s="10">
        <v>0.0</v>
      </c>
      <c r="V279" s="11">
        <v>0.0</v>
      </c>
    </row>
    <row r="280">
      <c r="A280" s="7" t="str">
        <f t="shared" si="1"/>
        <v>Nick Vannett</v>
      </c>
      <c r="B280" s="7" t="str">
        <f>IFERROR(__xludf.DUMMYFUNCTION("INDEX(IFNA(REGEXEXTRACT(D280, ""([^ ]+)$"")))"),"TEN")</f>
        <v>TEN</v>
      </c>
      <c r="C280" s="7">
        <f>Pts_PA*G280+Pts_PC*H280+Pts_PY*I280+Pts_PTD*J280+Pts_PI*K280+Pts_P2*L280+Pts_RA*M280+Pts_RY*N280+Pts_RTD*O280+Pts_R2*P280+Pts_Res*Q280+Pts_ReY*R280+Pts_ReTD*S280+Pts_Re2*T280+Pts_FL*U280+Pts_FTD*V280</f>
        <v>1.2</v>
      </c>
      <c r="D280" s="7" t="s">
        <v>276</v>
      </c>
      <c r="E280" s="10" t="s">
        <v>348</v>
      </c>
      <c r="F280" s="9">
        <v>0.0</v>
      </c>
      <c r="G280" s="10">
        <v>0.0</v>
      </c>
      <c r="H280" s="7">
        <v>0.0</v>
      </c>
      <c r="I280" s="7">
        <v>0.0</v>
      </c>
      <c r="J280" s="7">
        <v>0.0</v>
      </c>
      <c r="K280" s="7">
        <v>0.0</v>
      </c>
      <c r="L280" s="11">
        <v>0.0</v>
      </c>
      <c r="M280" s="10">
        <v>0.0</v>
      </c>
      <c r="N280" s="7">
        <v>0.0</v>
      </c>
      <c r="O280" s="7">
        <v>0.0</v>
      </c>
      <c r="P280" s="11">
        <v>0.0</v>
      </c>
      <c r="Q280" s="10">
        <v>1.0</v>
      </c>
      <c r="R280" s="7">
        <v>7.0</v>
      </c>
      <c r="S280" s="7">
        <v>0.0</v>
      </c>
      <c r="T280" s="11">
        <v>0.0</v>
      </c>
      <c r="U280" s="10">
        <v>0.0</v>
      </c>
      <c r="V280" s="11">
        <v>0.0</v>
      </c>
    </row>
    <row r="281">
      <c r="A281" s="7" t="str">
        <f t="shared" si="1"/>
        <v>Tylan Wallace</v>
      </c>
      <c r="B281" s="7" t="str">
        <f>IFERROR(__xludf.DUMMYFUNCTION("INDEX(IFNA(REGEXEXTRACT(D281, ""([^ ]+)$"")))"),"BAL")</f>
        <v>BAL</v>
      </c>
      <c r="C281" s="7">
        <f>Pts_PA*G281+Pts_PC*H281+Pts_PY*I281+Pts_PTD*J281+Pts_PI*K281+Pts_P2*L281+Pts_RA*M281+Pts_RY*N281+Pts_RTD*O281+Pts_R2*P281+Pts_Res*Q281+Pts_ReY*R281+Pts_ReTD*S281+Pts_Re2*T281+Pts_FL*U281+Pts_FTD*V281</f>
        <v>1.3</v>
      </c>
      <c r="D281" s="7" t="s">
        <v>486</v>
      </c>
      <c r="E281" s="10" t="s">
        <v>53</v>
      </c>
      <c r="F281" s="9">
        <v>0.0</v>
      </c>
      <c r="G281" s="10">
        <v>0.0</v>
      </c>
      <c r="H281" s="7">
        <v>0.0</v>
      </c>
      <c r="I281" s="7">
        <v>0.0</v>
      </c>
      <c r="J281" s="7">
        <v>0.0</v>
      </c>
      <c r="K281" s="7">
        <v>0.0</v>
      </c>
      <c r="L281" s="11">
        <v>0.0</v>
      </c>
      <c r="M281" s="10">
        <v>0.0</v>
      </c>
      <c r="N281" s="7">
        <v>0.0</v>
      </c>
      <c r="O281" s="7">
        <v>0.0</v>
      </c>
      <c r="P281" s="11">
        <v>0.0</v>
      </c>
      <c r="Q281" s="10">
        <v>1.0</v>
      </c>
      <c r="R281" s="7">
        <v>8.0</v>
      </c>
      <c r="S281" s="7">
        <v>0.0</v>
      </c>
      <c r="T281" s="11">
        <v>0.0</v>
      </c>
      <c r="U281" s="10">
        <v>0.0</v>
      </c>
      <c r="V281" s="11">
        <v>0.0</v>
      </c>
    </row>
    <row r="282">
      <c r="A282" s="7" t="str">
        <f t="shared" si="1"/>
        <v>Carson Wentz</v>
      </c>
      <c r="B282" s="7" t="str">
        <f>IFERROR(__xludf.DUMMYFUNCTION("INDEX(IFNA(REGEXEXTRACT(D282, ""([^ ]+)$"")))"),"KC")</f>
        <v>KC</v>
      </c>
      <c r="C282" s="7">
        <f>Pts_PA*G282+Pts_PC*H282+Pts_PY*I282+Pts_PTD*J282+Pts_PI*K282+Pts_P2*L282+Pts_RA*M282+Pts_RY*N282+Pts_RTD*O282+Pts_R2*P282+Pts_Res*Q282+Pts_ReY*R282+Pts_ReTD*S282+Pts_Re2*T282+Pts_FL*U282+Pts_FTD*V282</f>
        <v>0.8</v>
      </c>
      <c r="D282" s="13" t="s">
        <v>561</v>
      </c>
      <c r="E282" s="14" t="s">
        <v>85</v>
      </c>
      <c r="F282" s="14">
        <v>0.0</v>
      </c>
      <c r="G282" s="14">
        <v>2.0</v>
      </c>
      <c r="H282" s="13">
        <v>2.0</v>
      </c>
      <c r="I282" s="13">
        <v>20.0</v>
      </c>
      <c r="J282" s="13">
        <v>0.0</v>
      </c>
      <c r="K282" s="13">
        <v>0.0</v>
      </c>
      <c r="L282" s="15">
        <v>0.0</v>
      </c>
      <c r="M282" s="14">
        <v>3.0</v>
      </c>
      <c r="N282" s="13">
        <v>0.0</v>
      </c>
      <c r="O282" s="13">
        <v>0.0</v>
      </c>
      <c r="P282" s="15">
        <v>0.0</v>
      </c>
      <c r="Q282" s="14">
        <v>0.0</v>
      </c>
      <c r="R282" s="13">
        <v>0.0</v>
      </c>
      <c r="S282" s="13">
        <v>0.0</v>
      </c>
      <c r="T282" s="15">
        <v>0.0</v>
      </c>
      <c r="U282" s="14">
        <v>0.0</v>
      </c>
      <c r="V282" s="15">
        <v>0.0</v>
      </c>
    </row>
    <row r="283">
      <c r="A283" s="7" t="str">
        <f t="shared" si="1"/>
        <v>Nick Westbrook</v>
      </c>
      <c r="B283" s="7" t="str">
        <f>IFERROR(__xludf.DUMMYFUNCTION("INDEX(IFNA(REGEXEXTRACT(D283, ""([^ ]+)$"")))"),"TEN")</f>
        <v>TEN</v>
      </c>
      <c r="C283" s="7">
        <f>Pts_PA*G283+Pts_PC*H283+Pts_PY*I283+Pts_PTD*J283+Pts_PI*K283+Pts_P2*L283+Pts_RA*M283+Pts_RY*N283+Pts_RTD*O283+Pts_R2*P283+Pts_Res*Q283+Pts_ReY*R283+Pts_ReTD*S283+Pts_Re2*T283+Pts_FL*U283+Pts_FTD*V283</f>
        <v>1.9</v>
      </c>
      <c r="D283" s="13" t="s">
        <v>505</v>
      </c>
      <c r="E283" s="14" t="s">
        <v>348</v>
      </c>
      <c r="F283" s="14">
        <v>0.0</v>
      </c>
      <c r="G283" s="14">
        <v>0.0</v>
      </c>
      <c r="H283" s="13">
        <v>0.0</v>
      </c>
      <c r="I283" s="13">
        <v>0.0</v>
      </c>
      <c r="J283" s="13">
        <v>0.0</v>
      </c>
      <c r="K283" s="13">
        <v>0.0</v>
      </c>
      <c r="L283" s="15">
        <v>0.0</v>
      </c>
      <c r="M283" s="14">
        <v>0.0</v>
      </c>
      <c r="N283" s="13">
        <v>0.0</v>
      </c>
      <c r="O283" s="13">
        <v>0.0</v>
      </c>
      <c r="P283" s="15">
        <v>0.0</v>
      </c>
      <c r="Q283" s="14">
        <v>2.0</v>
      </c>
      <c r="R283" s="13">
        <v>9.0</v>
      </c>
      <c r="S283" s="13">
        <v>0.0</v>
      </c>
      <c r="T283" s="15">
        <v>0.0</v>
      </c>
      <c r="U283" s="14">
        <v>0.0</v>
      </c>
      <c r="V283" s="15">
        <v>0.0</v>
      </c>
    </row>
    <row r="284">
      <c r="A284" s="7" t="str">
        <f t="shared" si="1"/>
        <v>Emanuel Wilson</v>
      </c>
      <c r="B284" s="7" t="str">
        <f>IFERROR(__xludf.DUMMYFUNCTION("INDEX(IFNA(REGEXEXTRACT(D284, ""([^ ]+)$"")))"),"GB")</f>
        <v>GB</v>
      </c>
      <c r="C284" s="7">
        <f>Pts_PA*G284+Pts_PC*H284+Pts_PY*I284+Pts_PTD*J284+Pts_PI*K284+Pts_P2*L284+Pts_RA*M284+Pts_RY*N284+Pts_RTD*O284+Pts_R2*P284+Pts_Res*Q284+Pts_ReY*R284+Pts_ReTD*S284+Pts_Re2*T284+Pts_FL*U284+Pts_FTD*V284</f>
        <v>0.9</v>
      </c>
      <c r="D284" s="13" t="s">
        <v>184</v>
      </c>
      <c r="E284" s="14" t="s">
        <v>112</v>
      </c>
      <c r="F284" s="14">
        <v>0.0</v>
      </c>
      <c r="G284" s="14">
        <v>0.0</v>
      </c>
      <c r="H284" s="13">
        <v>0.0</v>
      </c>
      <c r="I284" s="13">
        <v>0.0</v>
      </c>
      <c r="J284" s="13">
        <v>0.0</v>
      </c>
      <c r="K284" s="13">
        <v>0.0</v>
      </c>
      <c r="L284" s="15">
        <v>0.0</v>
      </c>
      <c r="M284" s="14">
        <v>3.0</v>
      </c>
      <c r="N284" s="13">
        <v>9.0</v>
      </c>
      <c r="O284" s="13">
        <v>0.0</v>
      </c>
      <c r="P284" s="15">
        <v>0.0</v>
      </c>
      <c r="Q284" s="14">
        <v>0.0</v>
      </c>
      <c r="R284" s="13">
        <v>0.0</v>
      </c>
      <c r="S284" s="13">
        <v>0.0</v>
      </c>
      <c r="T284" s="15">
        <v>0.0</v>
      </c>
      <c r="U284" s="14">
        <v>0.0</v>
      </c>
      <c r="V284" s="15">
        <v>0.0</v>
      </c>
    </row>
    <row r="285">
      <c r="A285" s="7" t="str">
        <f t="shared" si="1"/>
        <v>Michael Wilson</v>
      </c>
      <c r="B285" s="7" t="str">
        <f>IFERROR(__xludf.DUMMYFUNCTION("INDEX(IFNA(REGEXEXTRACT(D285, ""([^ ]+)$"")))"),"ARI")</f>
        <v>ARI</v>
      </c>
      <c r="C285" s="7">
        <f>Pts_PA*G285+Pts_PC*H285+Pts_PY*I285+Pts_PTD*J285+Pts_PI*K285+Pts_P2*L285+Pts_RA*M285+Pts_RY*N285+Pts_RTD*O285+Pts_R2*P285+Pts_Res*Q285+Pts_ReY*R285+Pts_ReTD*S285+Pts_Re2*T285+Pts_FL*U285+Pts_FTD*V285</f>
        <v>1.9</v>
      </c>
      <c r="D285" s="13" t="s">
        <v>159</v>
      </c>
      <c r="E285" s="14" t="s">
        <v>101</v>
      </c>
      <c r="F285" s="14">
        <v>0.0</v>
      </c>
      <c r="G285" s="14">
        <v>0.0</v>
      </c>
      <c r="H285" s="13">
        <v>0.0</v>
      </c>
      <c r="I285" s="13">
        <v>0.0</v>
      </c>
      <c r="J285" s="13">
        <v>0.0</v>
      </c>
      <c r="K285" s="13">
        <v>0.0</v>
      </c>
      <c r="L285" s="15">
        <v>0.0</v>
      </c>
      <c r="M285" s="14">
        <v>0.0</v>
      </c>
      <c r="N285" s="13">
        <v>0.0</v>
      </c>
      <c r="O285" s="13">
        <v>0.0</v>
      </c>
      <c r="P285" s="15">
        <v>0.0</v>
      </c>
      <c r="Q285" s="14">
        <v>2.0</v>
      </c>
      <c r="R285" s="13">
        <v>9.0</v>
      </c>
      <c r="S285" s="13">
        <v>0.0</v>
      </c>
      <c r="T285" s="15">
        <v>0.0</v>
      </c>
      <c r="U285" s="14">
        <v>0.0</v>
      </c>
      <c r="V285" s="15">
        <v>0.0</v>
      </c>
    </row>
    <row r="286">
      <c r="A286" s="7" t="str">
        <f t="shared" si="1"/>
        <v>Charlie Woerner</v>
      </c>
      <c r="B286" s="7" t="str">
        <f>IFERROR(__xludf.DUMMYFUNCTION("INDEX(IFNA(REGEXEXTRACT(D286, ""([^ ]+)$"")))"),"ATL")</f>
        <v>ATL</v>
      </c>
      <c r="C286" s="7">
        <f>Pts_PA*G286+Pts_PC*H286+Pts_PY*I286+Pts_PTD*J286+Pts_PI*K286+Pts_P2*L286+Pts_RA*M286+Pts_RY*N286+Pts_RTD*O286+Pts_R2*P286+Pts_Res*Q286+Pts_ReY*R286+Pts_ReTD*S286+Pts_Re2*T286+Pts_FL*U286+Pts_FTD*V286</f>
        <v>1.7</v>
      </c>
      <c r="D286" s="13" t="s">
        <v>334</v>
      </c>
      <c r="E286" s="14" t="s">
        <v>420</v>
      </c>
      <c r="F286" s="14">
        <v>0.0</v>
      </c>
      <c r="G286" s="14">
        <v>0.0</v>
      </c>
      <c r="H286" s="13">
        <v>0.0</v>
      </c>
      <c r="I286" s="13">
        <v>0.0</v>
      </c>
      <c r="J286" s="13">
        <v>0.0</v>
      </c>
      <c r="K286" s="13">
        <v>0.0</v>
      </c>
      <c r="L286" s="15">
        <v>0.0</v>
      </c>
      <c r="M286" s="14">
        <v>0.0</v>
      </c>
      <c r="N286" s="13">
        <v>0.0</v>
      </c>
      <c r="O286" s="13">
        <v>0.0</v>
      </c>
      <c r="P286" s="15">
        <v>0.0</v>
      </c>
      <c r="Q286" s="14">
        <v>2.0</v>
      </c>
      <c r="R286" s="13">
        <v>7.0</v>
      </c>
      <c r="S286" s="13">
        <v>0.0</v>
      </c>
      <c r="T286" s="15">
        <v>0.0</v>
      </c>
      <c r="U286" s="14">
        <v>0.0</v>
      </c>
      <c r="V286" s="15">
        <v>0.0</v>
      </c>
    </row>
    <row r="287">
      <c r="A287" s="7" t="str">
        <f t="shared" si="1"/>
        <v>Michael Woods</v>
      </c>
      <c r="B287" s="7" t="str">
        <f>IFERROR(__xludf.DUMMYFUNCTION("INDEX(IFNA(REGEXEXTRACT(D287, ""([^ ]+)$"")))"),"CLE")</f>
        <v>CLE</v>
      </c>
      <c r="C287" s="7">
        <f>Pts_PA*G287+Pts_PC*H287+Pts_PY*I287+Pts_PTD*J287+Pts_PI*K287+Pts_P2*L287+Pts_RA*M287+Pts_RY*N287+Pts_RTD*O287+Pts_R2*P287+Pts_Res*Q287+Pts_ReY*R287+Pts_ReTD*S287+Pts_Re2*T287+Pts_FL*U287+Pts_FTD*V287</f>
        <v>1.7</v>
      </c>
      <c r="D287" s="13" t="s">
        <v>562</v>
      </c>
      <c r="E287" s="14" t="s">
        <v>424</v>
      </c>
      <c r="F287" s="14">
        <v>0.0</v>
      </c>
      <c r="G287" s="14">
        <v>0.0</v>
      </c>
      <c r="H287" s="13">
        <v>0.0</v>
      </c>
      <c r="I287" s="13">
        <v>0.0</v>
      </c>
      <c r="J287" s="13">
        <v>0.0</v>
      </c>
      <c r="K287" s="13">
        <v>0.0</v>
      </c>
      <c r="L287" s="15">
        <v>0.0</v>
      </c>
      <c r="M287" s="14">
        <v>0.0</v>
      </c>
      <c r="N287" s="13">
        <v>0.0</v>
      </c>
      <c r="O287" s="13">
        <v>0.0</v>
      </c>
      <c r="P287" s="15">
        <v>0.0</v>
      </c>
      <c r="Q287" s="14">
        <v>2.0</v>
      </c>
      <c r="R287" s="13">
        <v>7.0</v>
      </c>
      <c r="S287" s="13">
        <v>0.0</v>
      </c>
      <c r="T287" s="15">
        <v>0.0</v>
      </c>
      <c r="U287" s="14">
        <v>0.0</v>
      </c>
      <c r="V287" s="15">
        <v>0.0</v>
      </c>
    </row>
    <row r="288">
      <c r="A288" s="7" t="str">
        <f t="shared" si="1"/>
        <v>Jaylen Wright</v>
      </c>
      <c r="B288" s="7" t="str">
        <f>IFERROR(__xludf.DUMMYFUNCTION("INDEX(IFNA(REGEXEXTRACT(D288, ""([^ ]+)$"")))"),"MIA")</f>
        <v>MIA</v>
      </c>
      <c r="C288" s="7">
        <f>Pts_PA*G288+Pts_PC*H288+Pts_PY*I288+Pts_PTD*J288+Pts_PI*K288+Pts_P2*L288+Pts_RA*M288+Pts_RY*N288+Pts_RTD*O288+Pts_R2*P288+Pts_Res*Q288+Pts_ReY*R288+Pts_ReTD*S288+Pts_Re2*T288+Pts_FL*U288+Pts_FTD*V288</f>
        <v>0.3</v>
      </c>
      <c r="D288" s="13" t="s">
        <v>417</v>
      </c>
      <c r="E288" s="14" t="s">
        <v>362</v>
      </c>
      <c r="F288" s="14">
        <v>0.0</v>
      </c>
      <c r="G288" s="14">
        <v>0.0</v>
      </c>
      <c r="H288" s="13">
        <v>0.0</v>
      </c>
      <c r="I288" s="13">
        <v>0.0</v>
      </c>
      <c r="J288" s="13">
        <v>0.0</v>
      </c>
      <c r="K288" s="13">
        <v>0.0</v>
      </c>
      <c r="L288" s="15">
        <v>0.0</v>
      </c>
      <c r="M288" s="14">
        <v>1.0</v>
      </c>
      <c r="N288" s="13">
        <v>3.0</v>
      </c>
      <c r="O288" s="13">
        <v>0.0</v>
      </c>
      <c r="P288" s="15">
        <v>0.0</v>
      </c>
      <c r="Q288" s="14">
        <v>0.0</v>
      </c>
      <c r="R288" s="13">
        <v>0.0</v>
      </c>
      <c r="S288" s="13">
        <v>0.0</v>
      </c>
      <c r="T288" s="15">
        <v>0.0</v>
      </c>
      <c r="U288" s="14">
        <v>0.0</v>
      </c>
      <c r="V288" s="15">
        <v>0.0</v>
      </c>
    </row>
    <row r="289">
      <c r="A289" s="7" t="str">
        <f t="shared" si="1"/>
        <v>Jake Haener</v>
      </c>
      <c r="B289" s="7" t="str">
        <f>IFERROR(__xludf.DUMMYFUNCTION("INDEX(IFNA(REGEXEXTRACT(D289, ""([^ ]+)$"")))"),"NO")</f>
        <v>NO</v>
      </c>
      <c r="C289" s="7">
        <f>Pts_PA*G289+Pts_PC*H289+Pts_PY*I289+Pts_PTD*J289+Pts_PI*K289+Pts_P2*L289+Pts_RA*M289+Pts_RY*N289+Pts_RTD*O289+Pts_R2*P289+Pts_Res*Q289+Pts_ReY*R289+Pts_ReTD*S289+Pts_Re2*T289+Pts_FL*U289+Pts_FTD*V289</f>
        <v>0.66</v>
      </c>
      <c r="D289" s="13" t="s">
        <v>297</v>
      </c>
      <c r="E289" s="14" t="s">
        <v>19</v>
      </c>
      <c r="F289" s="14">
        <v>-1.0</v>
      </c>
      <c r="G289" s="14">
        <v>10.0</v>
      </c>
      <c r="H289" s="13">
        <v>4.0</v>
      </c>
      <c r="I289" s="13">
        <v>49.0</v>
      </c>
      <c r="J289" s="13">
        <v>0.0</v>
      </c>
      <c r="K289" s="13">
        <v>1.0</v>
      </c>
      <c r="L289" s="15">
        <v>0.0</v>
      </c>
      <c r="M289" s="14">
        <v>1.0</v>
      </c>
      <c r="N289" s="13">
        <v>7.0</v>
      </c>
      <c r="O289" s="13">
        <v>0.0</v>
      </c>
      <c r="P289" s="15">
        <v>0.0</v>
      </c>
      <c r="Q289" s="14">
        <v>0.0</v>
      </c>
      <c r="R289" s="13">
        <v>0.0</v>
      </c>
      <c r="S289" s="13">
        <v>0.0</v>
      </c>
      <c r="T289" s="15">
        <v>0.0</v>
      </c>
      <c r="U289" s="14">
        <v>0.0</v>
      </c>
      <c r="V289" s="15">
        <v>0.0</v>
      </c>
    </row>
    <row r="290">
      <c r="A290" s="7" t="str">
        <f t="shared" si="1"/>
        <v>Adonai Mitchell</v>
      </c>
      <c r="B290" s="7" t="str">
        <f>IFERROR(__xludf.DUMMYFUNCTION("INDEX(IFNA(REGEXEXTRACT(D290, ""([^ ]+)$"")))"),"IND")</f>
        <v>IND</v>
      </c>
      <c r="C290" s="7">
        <f>Pts_PA*G290+Pts_PC*H290+Pts_PY*I290+Pts_PTD*J290+Pts_PI*K290+Pts_P2*L290+Pts_RA*M290+Pts_RY*N290+Pts_RTD*O290+Pts_R2*P290+Pts_Res*Q290+Pts_ReY*R290+Pts_ReTD*S290+Pts_Re2*T290+Pts_FL*U290+Pts_FTD*V290</f>
        <v>-3</v>
      </c>
      <c r="D290" s="13" t="s">
        <v>314</v>
      </c>
      <c r="E290" s="14" t="s">
        <v>356</v>
      </c>
      <c r="F290" s="14">
        <v>-1.0</v>
      </c>
      <c r="G290" s="14">
        <v>0.0</v>
      </c>
      <c r="H290" s="13">
        <v>0.0</v>
      </c>
      <c r="I290" s="13">
        <v>0.0</v>
      </c>
      <c r="J290" s="13">
        <v>0.0</v>
      </c>
      <c r="K290" s="13">
        <v>0.0</v>
      </c>
      <c r="L290" s="15">
        <v>0.0</v>
      </c>
      <c r="M290" s="14">
        <v>1.0</v>
      </c>
      <c r="N290" s="13">
        <v>-10.0</v>
      </c>
      <c r="O290" s="13">
        <v>0.0</v>
      </c>
      <c r="P290" s="15">
        <v>0.0</v>
      </c>
      <c r="Q290" s="14">
        <v>0.0</v>
      </c>
      <c r="R290" s="13">
        <v>0.0</v>
      </c>
      <c r="S290" s="13">
        <v>0.0</v>
      </c>
      <c r="T290" s="15">
        <v>0.0</v>
      </c>
      <c r="U290" s="14">
        <v>1.0</v>
      </c>
      <c r="V290" s="15">
        <v>0.0</v>
      </c>
    </row>
    <row r="291">
      <c r="A291" s="7" t="str">
        <f t="shared" si="1"/>
        <v>James Proche</v>
      </c>
      <c r="B291" s="7" t="str">
        <f>IFERROR(__xludf.DUMMYFUNCTION("INDEX(IFNA(REGEXEXTRACT(D291, ""([^ ]+)$"")))"),"CLE")</f>
        <v>CLE</v>
      </c>
      <c r="C291" s="7">
        <f>Pts_PA*G291+Pts_PC*H291+Pts_PY*I291+Pts_PTD*J291+Pts_PI*K291+Pts_P2*L291+Pts_RA*M291+Pts_RY*N291+Pts_RTD*O291+Pts_R2*P291+Pts_Res*Q291+Pts_ReY*R291+Pts_ReTD*S291+Pts_Re2*T291+Pts_FL*U291+Pts_FTD*V291</f>
        <v>-2</v>
      </c>
      <c r="D291" s="13" t="s">
        <v>477</v>
      </c>
      <c r="E291" s="14" t="s">
        <v>424</v>
      </c>
      <c r="F291" s="14">
        <v>-1.0</v>
      </c>
      <c r="G291" s="14">
        <v>0.0</v>
      </c>
      <c r="H291" s="13">
        <v>0.0</v>
      </c>
      <c r="I291" s="13">
        <v>0.0</v>
      </c>
      <c r="J291" s="13">
        <v>0.0</v>
      </c>
      <c r="K291" s="13">
        <v>0.0</v>
      </c>
      <c r="L291" s="15">
        <v>0.0</v>
      </c>
      <c r="M291" s="14">
        <v>0.0</v>
      </c>
      <c r="N291" s="13">
        <v>0.0</v>
      </c>
      <c r="O291" s="13">
        <v>0.0</v>
      </c>
      <c r="P291" s="15">
        <v>0.0</v>
      </c>
      <c r="Q291" s="14">
        <v>0.0</v>
      </c>
      <c r="R291" s="13">
        <v>0.0</v>
      </c>
      <c r="S291" s="13">
        <v>0.0</v>
      </c>
      <c r="T291" s="15">
        <v>0.0</v>
      </c>
      <c r="U291" s="14">
        <v>1.0</v>
      </c>
      <c r="V291" s="15">
        <v>0.0</v>
      </c>
    </row>
    <row r="292">
      <c r="A292" s="7" t="str">
        <f t="shared" si="1"/>
        <v>Dorian Thompson-Robinson</v>
      </c>
      <c r="B292" s="7" t="str">
        <f>IFERROR(__xludf.DUMMYFUNCTION("INDEX(IFNA(REGEXEXTRACT(D292, ""([^ ]+)$"")))"),"CLE")</f>
        <v>CLE</v>
      </c>
      <c r="C292" s="7">
        <f>Pts_PA*G292+Pts_PC*H292+Pts_PY*I292+Pts_PTD*J292+Pts_PI*K292+Pts_P2*L292+Pts_RA*M292+Pts_RY*N292+Pts_RTD*O292+Pts_R2*P292+Pts_Res*Q292+Pts_ReY*R292+Pts_ReTD*S292+Pts_Re2*T292+Pts_FL*U292+Pts_FTD*V292</f>
        <v>0.32</v>
      </c>
      <c r="D292" s="13" t="s">
        <v>527</v>
      </c>
      <c r="E292" s="14" t="s">
        <v>424</v>
      </c>
      <c r="F292" s="14">
        <v>-1.0</v>
      </c>
      <c r="G292" s="14">
        <v>9.0</v>
      </c>
      <c r="H292" s="13">
        <v>4.0</v>
      </c>
      <c r="I292" s="13">
        <v>18.0</v>
      </c>
      <c r="J292" s="13">
        <v>0.0</v>
      </c>
      <c r="K292" s="13">
        <v>1.0</v>
      </c>
      <c r="L292" s="15">
        <v>0.0</v>
      </c>
      <c r="M292" s="14">
        <v>3.0</v>
      </c>
      <c r="N292" s="13">
        <v>16.0</v>
      </c>
      <c r="O292" s="13">
        <v>0.0</v>
      </c>
      <c r="P292" s="15">
        <v>0.0</v>
      </c>
      <c r="Q292" s="14">
        <v>0.0</v>
      </c>
      <c r="R292" s="13">
        <v>0.0</v>
      </c>
      <c r="S292" s="13">
        <v>0.0</v>
      </c>
      <c r="T292" s="15">
        <v>0.0</v>
      </c>
      <c r="U292" s="14">
        <v>0.0</v>
      </c>
      <c r="V292" s="15">
        <v>0.0</v>
      </c>
    </row>
    <row r="293">
      <c r="A293" s="7" t="str">
        <f t="shared" si="1"/>
        <v>Jameis Winston</v>
      </c>
      <c r="B293" s="7" t="str">
        <f>IFERROR(__xludf.DUMMYFUNCTION("INDEX(IFNA(REGEXEXTRACT(D293, ""([^ ]+)$"")))"),"CLE")</f>
        <v>CLE</v>
      </c>
      <c r="C293" s="7">
        <f>Pts_PA*G293+Pts_PC*H293+Pts_PY*I293+Pts_PTD*J293+Pts_PI*K293+Pts_P2*L293+Pts_RA*M293+Pts_RY*N293+Pts_RTD*O293+Pts_R2*P293+Pts_Res*Q293+Pts_ReY*R293+Pts_ReTD*S293+Pts_Re2*T293+Pts_FL*U293+Pts_FTD*V293</f>
        <v>-0.36</v>
      </c>
      <c r="D293" s="13" t="s">
        <v>416</v>
      </c>
      <c r="E293" s="14" t="s">
        <v>424</v>
      </c>
      <c r="F293" s="14">
        <v>-1.0</v>
      </c>
      <c r="G293" s="14">
        <v>25.0</v>
      </c>
      <c r="H293" s="13">
        <v>16.0</v>
      </c>
      <c r="I293" s="13">
        <v>146.0</v>
      </c>
      <c r="J293" s="13">
        <v>0.0</v>
      </c>
      <c r="K293" s="13">
        <v>3.0</v>
      </c>
      <c r="L293" s="15">
        <v>0.0</v>
      </c>
      <c r="M293" s="14">
        <v>2.0</v>
      </c>
      <c r="N293" s="13">
        <v>-2.0</v>
      </c>
      <c r="O293" s="13">
        <v>0.0</v>
      </c>
      <c r="P293" s="15">
        <v>0.0</v>
      </c>
      <c r="Q293" s="14">
        <v>0.0</v>
      </c>
      <c r="R293" s="13">
        <v>0.0</v>
      </c>
      <c r="S293" s="13">
        <v>0.0</v>
      </c>
      <c r="T293" s="15">
        <v>0.0</v>
      </c>
      <c r="U293" s="14">
        <v>0.0</v>
      </c>
      <c r="V293" s="15">
        <v>0.0</v>
      </c>
    </row>
    <row r="294">
      <c r="A294" s="7" t="str">
        <f t="shared" si="1"/>
        <v>Sam Howell</v>
      </c>
      <c r="B294" s="7" t="str">
        <f>IFERROR(__xludf.DUMMYFUNCTION("INDEX(IFNA(REGEXEXTRACT(D294, ""([^ ]+)$"")))"),"SEA")</f>
        <v>SEA</v>
      </c>
      <c r="C294" s="7">
        <f>Pts_PA*G294+Pts_PC*H294+Pts_PY*I294+Pts_PTD*J294+Pts_PI*K294+Pts_P2*L294+Pts_RA*M294+Pts_RY*N294+Pts_RTD*O294+Pts_R2*P294+Pts_Res*Q294+Pts_ReY*R294+Pts_ReTD*S294+Pts_Re2*T294+Pts_FL*U294+Pts_FTD*V294</f>
        <v>-0.84</v>
      </c>
      <c r="D294" s="13" t="s">
        <v>563</v>
      </c>
      <c r="E294" s="14" t="s">
        <v>23</v>
      </c>
      <c r="F294" s="14">
        <v>-2.0</v>
      </c>
      <c r="G294" s="14">
        <v>14.0</v>
      </c>
      <c r="H294" s="13">
        <v>5.0</v>
      </c>
      <c r="I294" s="13">
        <v>24.0</v>
      </c>
      <c r="J294" s="13">
        <v>0.0</v>
      </c>
      <c r="K294" s="13">
        <v>1.0</v>
      </c>
      <c r="L294" s="15">
        <v>0.0</v>
      </c>
      <c r="M294" s="14">
        <v>1.0</v>
      </c>
      <c r="N294" s="13">
        <v>2.0</v>
      </c>
      <c r="O294" s="13">
        <v>0.0</v>
      </c>
      <c r="P294" s="15">
        <v>0.0</v>
      </c>
      <c r="Q294" s="14">
        <v>0.0</v>
      </c>
      <c r="R294" s="13">
        <v>0.0</v>
      </c>
      <c r="S294" s="13">
        <v>0.0</v>
      </c>
      <c r="T294" s="15">
        <v>0.0</v>
      </c>
      <c r="U294" s="14">
        <v>0.0</v>
      </c>
      <c r="V294" s="15">
        <v>0.0</v>
      </c>
    </row>
    <row r="295">
      <c r="A295" s="7" t="str">
        <f t="shared" si="1"/>
        <v>Will Levis</v>
      </c>
      <c r="B295" s="7" t="str">
        <f>IFERROR(__xludf.DUMMYFUNCTION("INDEX(IFNA(REGEXEXTRACT(D295, ""([^ ]+)$"")))"),"TEN")</f>
        <v>TEN</v>
      </c>
      <c r="C295" s="7">
        <f>Pts_PA*G295+Pts_PC*H295+Pts_PY*I295+Pts_PTD*J295+Pts_PI*K295+Pts_P2*L295+Pts_RA*M295+Pts_RY*N295+Pts_RTD*O295+Pts_R2*P295+Pts_Res*Q295+Pts_ReY*R295+Pts_ReTD*S295+Pts_Re2*T295+Pts_FL*U295+Pts_FTD*V295</f>
        <v>-4.44</v>
      </c>
      <c r="D295" s="13" t="s">
        <v>125</v>
      </c>
      <c r="E295" s="14" t="s">
        <v>348</v>
      </c>
      <c r="F295" s="14">
        <v>-4.0</v>
      </c>
      <c r="G295" s="14">
        <v>12.0</v>
      </c>
      <c r="H295" s="13">
        <v>8.0</v>
      </c>
      <c r="I295" s="13">
        <v>89.0</v>
      </c>
      <c r="J295" s="13">
        <v>0.0</v>
      </c>
      <c r="K295" s="13">
        <v>3.0</v>
      </c>
      <c r="L295" s="15">
        <v>0.0</v>
      </c>
      <c r="M295" s="14">
        <v>2.0</v>
      </c>
      <c r="N295" s="13">
        <v>0.0</v>
      </c>
      <c r="O295" s="13">
        <v>0.0</v>
      </c>
      <c r="P295" s="15">
        <v>0.0</v>
      </c>
      <c r="Q295" s="14">
        <v>0.0</v>
      </c>
      <c r="R295" s="13">
        <v>0.0</v>
      </c>
      <c r="S295" s="13">
        <v>0.0</v>
      </c>
      <c r="T295" s="15">
        <v>0.0</v>
      </c>
      <c r="U295" s="14">
        <v>1.0</v>
      </c>
      <c r="V295" s="15">
        <v>0.0</v>
      </c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95"/>
  <mergeCells count="4">
    <mergeCell ref="G1:L1"/>
    <mergeCell ref="M1:P1"/>
    <mergeCell ref="Q1:T1"/>
    <mergeCell ref="U1:V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90" si="1">LEFT(D3,LEN(D3)-LEN(B3)-1)</f>
        <v>Jayden Daniels</v>
      </c>
      <c r="B3" s="7" t="str">
        <f>IFERROR(__xludf.DUMMYFUNCTION("INDEX(IFNA(REGEXEXTRACT(D3, ""([^ ]+)$"")))"),"WAS")</f>
        <v>WAS</v>
      </c>
      <c r="C3" s="7">
        <f>Pts_PA*G3+Pts_PC*H3+Pts_PY*I3+Pts_PTD*J3+Pts_PI*K3+Pts_P2*L3+Pts_RA*M3+Pts_RY*N3+Pts_RTD*O3+Pts_R2*P3+Pts_Res*Q3+Pts_ReY*R3+Pts_ReTD*S3+Pts_Re2*T3+Pts_FL*U3+Pts_FTD*V3</f>
        <v>34.42</v>
      </c>
      <c r="D3" s="17" t="s">
        <v>30</v>
      </c>
      <c r="E3" s="10" t="s">
        <v>423</v>
      </c>
      <c r="F3" s="9">
        <v>44.0</v>
      </c>
      <c r="G3" s="10">
        <v>39.0</v>
      </c>
      <c r="H3" s="7">
        <v>24.0</v>
      </c>
      <c r="I3" s="7">
        <v>258.0</v>
      </c>
      <c r="J3" s="7">
        <v>5.0</v>
      </c>
      <c r="K3" s="7">
        <v>2.0</v>
      </c>
      <c r="L3" s="11">
        <v>0.0</v>
      </c>
      <c r="M3" s="10">
        <v>9.0</v>
      </c>
      <c r="N3" s="7">
        <v>81.0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Jonathan Taylor</v>
      </c>
      <c r="B4" s="7" t="str">
        <f>IFERROR(__xludf.DUMMYFUNCTION("INDEX(IFNA(REGEXEXTRACT(D4, ""([^ ]+)$"")))"),"IND")</f>
        <v>IND</v>
      </c>
      <c r="C4" s="7">
        <f>Pts_PA*G4+Pts_PC*H4+Pts_PY*I4+Pts_PTD*J4+Pts_PI*K4+Pts_P2*L4+Pts_RA*M4+Pts_RY*N4+Pts_RTD*O4+Pts_R2*P4+Pts_Res*Q4+Pts_ReY*R4+Pts_ReTD*S4+Pts_Re2*T4+Pts_FL*U4+Pts_FTD*V4</f>
        <v>39.8</v>
      </c>
      <c r="D4" s="7" t="s">
        <v>119</v>
      </c>
      <c r="E4" s="10" t="s">
        <v>157</v>
      </c>
      <c r="F4" s="9">
        <v>39.0</v>
      </c>
      <c r="G4" s="10">
        <v>0.0</v>
      </c>
      <c r="H4" s="7">
        <v>0.0</v>
      </c>
      <c r="I4" s="7">
        <v>0.0</v>
      </c>
      <c r="J4" s="7">
        <v>0.0</v>
      </c>
      <c r="K4" s="7">
        <v>0.0</v>
      </c>
      <c r="L4" s="11">
        <v>0.0</v>
      </c>
      <c r="M4" s="10">
        <v>29.0</v>
      </c>
      <c r="N4" s="7">
        <v>218.0</v>
      </c>
      <c r="O4" s="7">
        <v>3.0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Jared Goff</v>
      </c>
      <c r="B5" s="7" t="str">
        <f>IFERROR(__xludf.DUMMYFUNCTION("INDEX(IFNA(REGEXEXTRACT(D5, ""([^ ]+)$"")))"),"DET")</f>
        <v>DET</v>
      </c>
      <c r="C5" s="7">
        <f>Pts_PA*G5+Pts_PC*H5+Pts_PY*I5+Pts_PTD*J5+Pts_PI*K5+Pts_P2*L5+Pts_RA*M5+Pts_RY*N5+Pts_RTD*O5+Pts_R2*P5+Pts_Res*Q5+Pts_ReY*R5+Pts_ReTD*S5+Pts_Re2*T5+Pts_FL*U5+Pts_FTD*V5</f>
        <v>25.34</v>
      </c>
      <c r="D5" s="7" t="s">
        <v>90</v>
      </c>
      <c r="E5" s="10" t="s">
        <v>76</v>
      </c>
      <c r="F5" s="9">
        <v>31.0</v>
      </c>
      <c r="G5" s="10">
        <v>32.0</v>
      </c>
      <c r="H5" s="7">
        <v>23.0</v>
      </c>
      <c r="I5" s="7">
        <v>336.0</v>
      </c>
      <c r="J5" s="7">
        <v>3.0</v>
      </c>
      <c r="K5" s="7">
        <v>0.0</v>
      </c>
      <c r="L5" s="11">
        <v>0.0</v>
      </c>
      <c r="M5" s="10">
        <v>1.0</v>
      </c>
      <c r="N5" s="7">
        <v>-1.0</v>
      </c>
      <c r="O5" s="7">
        <v>0.0</v>
      </c>
      <c r="P5" s="11">
        <v>0.0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Bryce Young</v>
      </c>
      <c r="B6" s="7" t="str">
        <f>IFERROR(__xludf.DUMMYFUNCTION("INDEX(IFNA(REGEXEXTRACT(D6, ""([^ ]+)$"")))"),"CAR")</f>
        <v>CAR</v>
      </c>
      <c r="C6" s="7">
        <f>Pts_PA*G6+Pts_PC*H6+Pts_PY*I6+Pts_PTD*J6+Pts_PI*K6+Pts_P2*L6+Pts_RA*M6+Pts_RY*N6+Pts_RTD*O6+Pts_R2*P6+Pts_Res*Q6+Pts_ReY*R6+Pts_ReTD*S6+Pts_Re2*T6+Pts_FL*U6+Pts_FTD*V6</f>
        <v>27.12</v>
      </c>
      <c r="D6" s="7" t="s">
        <v>128</v>
      </c>
      <c r="E6" s="10" t="s">
        <v>21</v>
      </c>
      <c r="F6" s="9">
        <v>30.0</v>
      </c>
      <c r="G6" s="10">
        <v>26.0</v>
      </c>
      <c r="H6" s="7">
        <v>17.0</v>
      </c>
      <c r="I6" s="7">
        <v>158.0</v>
      </c>
      <c r="J6" s="7">
        <v>2.0</v>
      </c>
      <c r="K6" s="7">
        <v>0.0</v>
      </c>
      <c r="L6" s="11">
        <v>0.0</v>
      </c>
      <c r="M6" s="10">
        <v>5.0</v>
      </c>
      <c r="N6" s="7">
        <v>68.0</v>
      </c>
      <c r="O6" s="7">
        <v>1.0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Joe Burrow</v>
      </c>
      <c r="B7" s="7" t="str">
        <f>IFERROR(__xludf.DUMMYFUNCTION("INDEX(IFNA(REGEXEXTRACT(D7, ""([^ ]+)$"")))"),"CIN")</f>
        <v>CIN</v>
      </c>
      <c r="C7" s="7">
        <f>Pts_PA*G7+Pts_PC*H7+Pts_PY*I7+Pts_PTD*J7+Pts_PI*K7+Pts_P2*L7+Pts_RA*M7+Pts_RY*N7+Pts_RTD*O7+Pts_R2*P7+Pts_Res*Q7+Pts_ReY*R7+Pts_ReTD*S7+Pts_Re2*T7+Pts_FL*U7+Pts_FTD*V7</f>
        <v>21.98</v>
      </c>
      <c r="D7" s="7" t="s">
        <v>141</v>
      </c>
      <c r="E7" s="10" t="s">
        <v>357</v>
      </c>
      <c r="F7" s="9">
        <v>28.0</v>
      </c>
      <c r="G7" s="10">
        <v>30.0</v>
      </c>
      <c r="H7" s="7">
        <v>23.0</v>
      </c>
      <c r="I7" s="7">
        <v>252.0</v>
      </c>
      <c r="J7" s="7">
        <v>3.0</v>
      </c>
      <c r="K7" s="7">
        <v>0.0</v>
      </c>
      <c r="L7" s="11">
        <v>0.0</v>
      </c>
      <c r="M7" s="10">
        <v>2.0</v>
      </c>
      <c r="N7" s="7">
        <v>19.0</v>
      </c>
      <c r="O7" s="7">
        <v>0.0</v>
      </c>
      <c r="P7" s="11">
        <v>0.0</v>
      </c>
      <c r="Q7" s="10">
        <v>0.0</v>
      </c>
      <c r="R7" s="7">
        <v>0.0</v>
      </c>
      <c r="S7" s="7">
        <v>0.0</v>
      </c>
      <c r="T7" s="11">
        <v>0.0</v>
      </c>
      <c r="U7" s="10">
        <v>1.0</v>
      </c>
      <c r="V7" s="11">
        <v>0.0</v>
      </c>
    </row>
    <row r="8">
      <c r="A8" s="7" t="str">
        <f t="shared" si="1"/>
        <v>Sam Darnold</v>
      </c>
      <c r="B8" s="7" t="str">
        <f>IFERROR(__xludf.DUMMYFUNCTION("INDEX(IFNA(REGEXEXTRACT(D8, ""([^ ]+)$"")))"),"MIN")</f>
        <v>MIN</v>
      </c>
      <c r="C8" s="7">
        <f>Pts_PA*G8+Pts_PC*H8+Pts_PY*I8+Pts_PTD*J8+Pts_PI*K8+Pts_P2*L8+Pts_RA*M8+Pts_RY*N8+Pts_RTD*O8+Pts_R2*P8+Pts_Res*Q8+Pts_ReY*R8+Pts_ReTD*S8+Pts_Re2*T8+Pts_FL*U8+Pts_FTD*V8</f>
        <v>22.94</v>
      </c>
      <c r="D8" s="7" t="s">
        <v>52</v>
      </c>
      <c r="E8" s="10" t="s">
        <v>112</v>
      </c>
      <c r="F8" s="9">
        <v>28.0</v>
      </c>
      <c r="G8" s="10">
        <v>35.0</v>
      </c>
      <c r="H8" s="7">
        <v>22.0</v>
      </c>
      <c r="I8" s="7">
        <v>246.0</v>
      </c>
      <c r="J8" s="7">
        <v>3.0</v>
      </c>
      <c r="K8" s="7">
        <v>0.0</v>
      </c>
      <c r="L8" s="11">
        <v>0.0</v>
      </c>
      <c r="M8" s="10">
        <v>5.0</v>
      </c>
      <c r="N8" s="7">
        <v>11.0</v>
      </c>
      <c r="O8" s="7">
        <v>0.0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Chuba Hubbard</v>
      </c>
      <c r="B9" s="7" t="str">
        <f>IFERROR(__xludf.DUMMYFUNCTION("INDEX(IFNA(REGEXEXTRACT(D9, ""([^ ]+)$"")))"),"CAR")</f>
        <v>CAR</v>
      </c>
      <c r="C9" s="7">
        <f>Pts_PA*G9+Pts_PC*H9+Pts_PY*I9+Pts_PTD*J9+Pts_PI*K9+Pts_P2*L9+Pts_RA*M9+Pts_RY*N9+Pts_RTD*O9+Pts_R2*P9+Pts_Res*Q9+Pts_ReY*R9+Pts_ReTD*S9+Pts_Re2*T9+Pts_FL*U9+Pts_FTD*V9</f>
        <v>30.5</v>
      </c>
      <c r="D9" s="7" t="s">
        <v>247</v>
      </c>
      <c r="E9" s="10" t="s">
        <v>21</v>
      </c>
      <c r="F9" s="9">
        <v>28.0</v>
      </c>
      <c r="G9" s="10">
        <v>0.0</v>
      </c>
      <c r="H9" s="7">
        <v>0.0</v>
      </c>
      <c r="I9" s="7">
        <v>0.0</v>
      </c>
      <c r="J9" s="7">
        <v>0.0</v>
      </c>
      <c r="K9" s="7">
        <v>0.0</v>
      </c>
      <c r="L9" s="11">
        <v>0.0</v>
      </c>
      <c r="M9" s="10">
        <v>25.0</v>
      </c>
      <c r="N9" s="7">
        <v>152.0</v>
      </c>
      <c r="O9" s="7">
        <v>2.0</v>
      </c>
      <c r="P9" s="11">
        <v>0.0</v>
      </c>
      <c r="Q9" s="10">
        <v>4.0</v>
      </c>
      <c r="R9" s="7">
        <v>13.0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Saquon Barkley</v>
      </c>
      <c r="B10" s="7" t="str">
        <f>IFERROR(__xludf.DUMMYFUNCTION("INDEX(IFNA(REGEXEXTRACT(D10, ""([^ ]+)$"")))"),"PHI")</f>
        <v>PHI</v>
      </c>
      <c r="C10" s="7">
        <f>Pts_PA*G10+Pts_PC*H10+Pts_PY*I10+Pts_PTD*J10+Pts_PI*K10+Pts_P2*L10+Pts_RA*M10+Pts_RY*N10+Pts_RTD*O10+Pts_R2*P10+Pts_Res*Q10+Pts_ReY*R10+Pts_ReTD*S10+Pts_Re2*T10+Pts_FL*U10+Pts_FTD*V10</f>
        <v>27</v>
      </c>
      <c r="D10" s="7" t="s">
        <v>22</v>
      </c>
      <c r="E10" s="10" t="s">
        <v>341</v>
      </c>
      <c r="F10" s="9">
        <v>27.0</v>
      </c>
      <c r="G10" s="10">
        <v>0.0</v>
      </c>
      <c r="H10" s="7">
        <v>0.0</v>
      </c>
      <c r="I10" s="7">
        <v>0.0</v>
      </c>
      <c r="J10" s="7">
        <v>0.0</v>
      </c>
      <c r="K10" s="7">
        <v>0.0</v>
      </c>
      <c r="L10" s="11">
        <v>0.0</v>
      </c>
      <c r="M10" s="10">
        <v>29.0</v>
      </c>
      <c r="N10" s="7">
        <v>150.0</v>
      </c>
      <c r="O10" s="7">
        <v>2.0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Caleb Williams</v>
      </c>
      <c r="B11" s="7" t="str">
        <f>IFERROR(__xludf.DUMMYFUNCTION("INDEX(IFNA(REGEXEXTRACT(D11, ""([^ ]+)$"")))"),"CHI")</f>
        <v>CHI</v>
      </c>
      <c r="C11" s="7">
        <f>Pts_PA*G11+Pts_PC*H11+Pts_PY*I11+Pts_PTD*J11+Pts_PI*K11+Pts_P2*L11+Pts_RA*M11+Pts_RY*N11+Pts_RTD*O11+Pts_R2*P11+Pts_Res*Q11+Pts_ReY*R11+Pts_ReTD*S11+Pts_Re2*T11+Pts_FL*U11+Pts_FTD*V11</f>
        <v>22.76</v>
      </c>
      <c r="D11" s="7" t="s">
        <v>156</v>
      </c>
      <c r="E11" s="10" t="s">
        <v>422</v>
      </c>
      <c r="F11" s="9">
        <v>27.0</v>
      </c>
      <c r="G11" s="10">
        <v>40.0</v>
      </c>
      <c r="H11" s="7">
        <v>26.0</v>
      </c>
      <c r="I11" s="7">
        <v>334.0</v>
      </c>
      <c r="J11" s="7">
        <v>2.0</v>
      </c>
      <c r="K11" s="7">
        <v>0.0</v>
      </c>
      <c r="L11" s="11">
        <v>0.0</v>
      </c>
      <c r="M11" s="10">
        <v>6.0</v>
      </c>
      <c r="N11" s="7">
        <v>34.0</v>
      </c>
      <c r="O11" s="7">
        <v>0.0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1.0</v>
      </c>
      <c r="V11" s="11">
        <v>0.0</v>
      </c>
    </row>
    <row r="12">
      <c r="A12" s="7" t="str">
        <f t="shared" si="1"/>
        <v>Lamar Jackson</v>
      </c>
      <c r="B12" s="7" t="str">
        <f>IFERROR(__xludf.DUMMYFUNCTION("INDEX(IFNA(REGEXEXTRACT(D12, ""([^ ]+)$"")))"),"BAL")</f>
        <v>BAL</v>
      </c>
      <c r="C12" s="7">
        <f>Pts_PA*G12+Pts_PC*H12+Pts_PY*I12+Pts_PTD*J12+Pts_PI*K12+Pts_P2*L12+Pts_RA*M12+Pts_RY*N12+Pts_RTD*O12+Pts_R2*P12+Pts_Res*Q12+Pts_ReY*R12+Pts_ReTD*S12+Pts_Re2*T12+Pts_FL*U12+Pts_FTD*V12</f>
        <v>20.48</v>
      </c>
      <c r="D12" s="7" t="s">
        <v>32</v>
      </c>
      <c r="E12" s="10" t="s">
        <v>116</v>
      </c>
      <c r="F12" s="9">
        <v>26.0</v>
      </c>
      <c r="G12" s="10">
        <v>23.0</v>
      </c>
      <c r="H12" s="7">
        <v>15.0</v>
      </c>
      <c r="I12" s="7">
        <v>207.0</v>
      </c>
      <c r="J12" s="7">
        <v>3.0</v>
      </c>
      <c r="K12" s="7">
        <v>1.0</v>
      </c>
      <c r="L12" s="11">
        <v>0.0</v>
      </c>
      <c r="M12" s="10">
        <v>9.0</v>
      </c>
      <c r="N12" s="7">
        <v>22.0</v>
      </c>
      <c r="O12" s="7">
        <v>0.0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Justin Jefferson</v>
      </c>
      <c r="B13" s="7" t="str">
        <f>IFERROR(__xludf.DUMMYFUNCTION("INDEX(IFNA(REGEXEXTRACT(D13, ""([^ ]+)$"")))"),"MIN")</f>
        <v>MIN</v>
      </c>
      <c r="C13" s="7">
        <f>Pts_PA*G13+Pts_PC*H13+Pts_PY*I13+Pts_PTD*J13+Pts_PI*K13+Pts_P2*L13+Pts_RA*M13+Pts_RY*N13+Pts_RTD*O13+Pts_R2*P13+Pts_Res*Q13+Pts_ReY*R13+Pts_ReTD*S13+Pts_Re2*T13+Pts_FL*U13+Pts_FTD*V13</f>
        <v>31.4</v>
      </c>
      <c r="D13" s="7" t="s">
        <v>98</v>
      </c>
      <c r="E13" s="10" t="s">
        <v>112</v>
      </c>
      <c r="F13" s="9">
        <v>26.0</v>
      </c>
      <c r="G13" s="10">
        <v>0.0</v>
      </c>
      <c r="H13" s="7">
        <v>0.0</v>
      </c>
      <c r="I13" s="7">
        <v>0.0</v>
      </c>
      <c r="J13" s="7">
        <v>0.0</v>
      </c>
      <c r="K13" s="7">
        <v>0.0</v>
      </c>
      <c r="L13" s="11">
        <v>0.0</v>
      </c>
      <c r="M13" s="10">
        <v>0.0</v>
      </c>
      <c r="N13" s="7">
        <v>0.0</v>
      </c>
      <c r="O13" s="7">
        <v>0.0</v>
      </c>
      <c r="P13" s="11">
        <v>0.0</v>
      </c>
      <c r="Q13" s="10">
        <v>10.0</v>
      </c>
      <c r="R13" s="7">
        <v>144.0</v>
      </c>
      <c r="S13" s="7">
        <v>2.0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Baker Mayfield</v>
      </c>
      <c r="B14" s="7" t="str">
        <f>IFERROR(__xludf.DUMMYFUNCTION("INDEX(IFNA(REGEXEXTRACT(D14, ""([^ ]+)$"")))"),"TB")</f>
        <v>TB</v>
      </c>
      <c r="C14" s="7">
        <f>Pts_PA*G14+Pts_PC*H14+Pts_PY*I14+Pts_PTD*J14+Pts_PI*K14+Pts_P2*L14+Pts_RA*M14+Pts_RY*N14+Pts_RTD*O14+Pts_R2*P14+Pts_Res*Q14+Pts_ReY*R14+Pts_ReTD*S14+Pts_Re2*T14+Pts_FL*U14+Pts_FTD*V14</f>
        <v>22.32</v>
      </c>
      <c r="D14" s="7" t="s">
        <v>18</v>
      </c>
      <c r="E14" s="10" t="s">
        <v>338</v>
      </c>
      <c r="F14" s="9">
        <v>26.0</v>
      </c>
      <c r="G14" s="10">
        <v>43.0</v>
      </c>
      <c r="H14" s="7">
        <v>31.0</v>
      </c>
      <c r="I14" s="7">
        <v>303.0</v>
      </c>
      <c r="J14" s="7">
        <v>2.0</v>
      </c>
      <c r="K14" s="7">
        <v>1.0</v>
      </c>
      <c r="L14" s="11">
        <v>0.0</v>
      </c>
      <c r="M14" s="10">
        <v>3.0</v>
      </c>
      <c r="N14" s="7">
        <v>42.0</v>
      </c>
      <c r="O14" s="7">
        <v>0.0</v>
      </c>
      <c r="P14" s="11">
        <v>0.0</v>
      </c>
      <c r="Q14" s="10">
        <v>0.0</v>
      </c>
      <c r="R14" s="7">
        <v>0.0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Geno Smith</v>
      </c>
      <c r="B15" s="7" t="str">
        <f>IFERROR(__xludf.DUMMYFUNCTION("INDEX(IFNA(REGEXEXTRACT(D15, ""([^ ]+)$"")))"),"SEA")</f>
        <v>SEA</v>
      </c>
      <c r="C15" s="7">
        <f>Pts_PA*G15+Pts_PC*H15+Pts_PY*I15+Pts_PTD*J15+Pts_PI*K15+Pts_P2*L15+Pts_RA*M15+Pts_RY*N15+Pts_RTD*O15+Pts_R2*P15+Pts_Res*Q15+Pts_ReY*R15+Pts_ReTD*S15+Pts_Re2*T15+Pts_FL*U15+Pts_FTD*V15</f>
        <v>21.36</v>
      </c>
      <c r="D15" s="7" t="s">
        <v>48</v>
      </c>
      <c r="E15" s="10" t="s">
        <v>155</v>
      </c>
      <c r="F15" s="9">
        <v>26.0</v>
      </c>
      <c r="G15" s="10">
        <v>43.0</v>
      </c>
      <c r="H15" s="7">
        <v>31.0</v>
      </c>
      <c r="I15" s="7">
        <v>314.0</v>
      </c>
      <c r="J15" s="7">
        <v>3.0</v>
      </c>
      <c r="K15" s="7">
        <v>2.0</v>
      </c>
      <c r="L15" s="11">
        <v>0.0</v>
      </c>
      <c r="M15" s="10">
        <v>1.0</v>
      </c>
      <c r="N15" s="7">
        <v>8.0</v>
      </c>
      <c r="O15" s="7">
        <v>0.0</v>
      </c>
      <c r="P15" s="11">
        <v>0.0</v>
      </c>
      <c r="Q15" s="10">
        <v>0.0</v>
      </c>
      <c r="R15" s="7">
        <v>0.0</v>
      </c>
      <c r="S15" s="7">
        <v>0.0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De'Von Achane</v>
      </c>
      <c r="B16" s="7" t="str">
        <f>IFERROR(__xludf.DUMMYFUNCTION("INDEX(IFNA(REGEXEXTRACT(D16, ""([^ ]+)$"")))"),"MIA")</f>
        <v>MIA</v>
      </c>
      <c r="C16" s="7">
        <f>Pts_PA*G16+Pts_PC*H16+Pts_PY*I16+Pts_PTD*J16+Pts_PI*K16+Pts_P2*L16+Pts_RA*M16+Pts_RY*N16+Pts_RTD*O16+Pts_R2*P16+Pts_Res*Q16+Pts_ReY*R16+Pts_ReTD*S16+Pts_Re2*T16+Pts_FL*U16+Pts_FTD*V16</f>
        <v>28</v>
      </c>
      <c r="D16" s="7" t="s">
        <v>71</v>
      </c>
      <c r="E16" s="10" t="s">
        <v>340</v>
      </c>
      <c r="F16" s="9">
        <v>25.0</v>
      </c>
      <c r="G16" s="10">
        <v>0.0</v>
      </c>
      <c r="H16" s="7">
        <v>0.0</v>
      </c>
      <c r="I16" s="7">
        <v>0.0</v>
      </c>
      <c r="J16" s="7">
        <v>0.0</v>
      </c>
      <c r="K16" s="7">
        <v>0.0</v>
      </c>
      <c r="L16" s="11">
        <v>0.0</v>
      </c>
      <c r="M16" s="10">
        <v>17.0</v>
      </c>
      <c r="N16" s="7">
        <v>120.0</v>
      </c>
      <c r="O16" s="7">
        <v>1.0</v>
      </c>
      <c r="P16" s="11">
        <v>0.0</v>
      </c>
      <c r="Q16" s="10">
        <v>6.0</v>
      </c>
      <c r="R16" s="7">
        <v>70.0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Justin Herbert</v>
      </c>
      <c r="B17" s="7" t="str">
        <f>IFERROR(__xludf.DUMMYFUNCTION("INDEX(IFNA(REGEXEXTRACT(D17, ""([^ ]+)$"")))"),"LAC")</f>
        <v>LAC</v>
      </c>
      <c r="C17" s="7">
        <f>Pts_PA*G17+Pts_PC*H17+Pts_PY*I17+Pts_PTD*J17+Pts_PI*K17+Pts_P2*L17+Pts_RA*M17+Pts_RY*N17+Pts_RTD*O17+Pts_R2*P17+Pts_Res*Q17+Pts_ReY*R17+Pts_ReTD*S17+Pts_Re2*T17+Pts_FL*U17+Pts_FTD*V17</f>
        <v>22.16</v>
      </c>
      <c r="D17" s="7" t="s">
        <v>97</v>
      </c>
      <c r="E17" s="10" t="s">
        <v>49</v>
      </c>
      <c r="F17" s="9">
        <v>25.0</v>
      </c>
      <c r="G17" s="10">
        <v>31.0</v>
      </c>
      <c r="H17" s="7">
        <v>23.0</v>
      </c>
      <c r="I17" s="7">
        <v>284.0</v>
      </c>
      <c r="J17" s="7">
        <v>2.0</v>
      </c>
      <c r="K17" s="7">
        <v>1.0</v>
      </c>
      <c r="L17" s="11">
        <v>1.0</v>
      </c>
      <c r="M17" s="10">
        <v>8.0</v>
      </c>
      <c r="N17" s="7">
        <v>28.0</v>
      </c>
      <c r="O17" s="7">
        <v>0.0</v>
      </c>
      <c r="P17" s="11">
        <v>0.0</v>
      </c>
      <c r="Q17" s="10">
        <v>0.0</v>
      </c>
      <c r="R17" s="7">
        <v>0.0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Patrick Mahomes</v>
      </c>
      <c r="B18" s="7" t="str">
        <f>IFERROR(__xludf.DUMMYFUNCTION("INDEX(IFNA(REGEXEXTRACT(D18, ""([^ ]+)$"")))"),"KC")</f>
        <v>KC</v>
      </c>
      <c r="C18" s="7">
        <f>Pts_PA*G18+Pts_PC*H18+Pts_PY*I18+Pts_PTD*J18+Pts_PI*K18+Pts_P2*L18+Pts_RA*M18+Pts_RY*N18+Pts_RTD*O18+Pts_R2*P18+Pts_Res*Q18+Pts_ReY*R18+Pts_ReTD*S18+Pts_Re2*T18+Pts_FL*U18+Pts_FTD*V18</f>
        <v>23.7</v>
      </c>
      <c r="D18" s="7" t="s">
        <v>73</v>
      </c>
      <c r="E18" s="10" t="s">
        <v>25</v>
      </c>
      <c r="F18" s="9">
        <v>25.0</v>
      </c>
      <c r="G18" s="10">
        <v>41.0</v>
      </c>
      <c r="H18" s="7">
        <v>28.0</v>
      </c>
      <c r="I18" s="7">
        <v>260.0</v>
      </c>
      <c r="J18" s="7">
        <v>1.0</v>
      </c>
      <c r="K18" s="7">
        <v>0.0</v>
      </c>
      <c r="L18" s="11">
        <v>0.0</v>
      </c>
      <c r="M18" s="10">
        <v>5.0</v>
      </c>
      <c r="N18" s="7">
        <v>33.0</v>
      </c>
      <c r="O18" s="7">
        <v>1.0</v>
      </c>
      <c r="P18" s="11">
        <v>0.0</v>
      </c>
      <c r="Q18" s="10">
        <v>0.0</v>
      </c>
      <c r="R18" s="7">
        <v>0.0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James Cook</v>
      </c>
      <c r="B19" s="7" t="str">
        <f>IFERROR(__xludf.DUMMYFUNCTION("INDEX(IFNA(REGEXEXTRACT(D19, ""([^ ]+)$"")))"),"BUF")</f>
        <v>BUF</v>
      </c>
      <c r="C19" s="7">
        <f>Pts_PA*G19+Pts_PC*H19+Pts_PY*I19+Pts_PTD*J19+Pts_PI*K19+Pts_P2*L19+Pts_RA*M19+Pts_RY*N19+Pts_RTD*O19+Pts_R2*P19+Pts_Res*Q19+Pts_ReY*R19+Pts_ReTD*S19+Pts_Re2*T19+Pts_FL*U19+Pts_FTD*V19</f>
        <v>26.1</v>
      </c>
      <c r="D19" s="7" t="s">
        <v>104</v>
      </c>
      <c r="E19" s="10" t="s">
        <v>101</v>
      </c>
      <c r="F19" s="9">
        <v>24.0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11.0</v>
      </c>
      <c r="N19" s="7">
        <v>100.0</v>
      </c>
      <c r="O19" s="7">
        <v>1.0</v>
      </c>
      <c r="P19" s="11">
        <v>0.0</v>
      </c>
      <c r="Q19" s="10">
        <v>3.0</v>
      </c>
      <c r="R19" s="7">
        <v>26.0</v>
      </c>
      <c r="S19" s="7">
        <v>1.0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Bo Nix</v>
      </c>
      <c r="B20" s="7" t="str">
        <f>IFERROR(__xludf.DUMMYFUNCTION("INDEX(IFNA(REGEXEXTRACT(D20, ""([^ ]+)$"")))"),"DEN")</f>
        <v>DEN</v>
      </c>
      <c r="C20" s="7">
        <f>Pts_PA*G20+Pts_PC*H20+Pts_PY*I20+Pts_PTD*J20+Pts_PI*K20+Pts_P2*L20+Pts_RA*M20+Pts_RY*N20+Pts_RTD*O20+Pts_R2*P20+Pts_Res*Q20+Pts_ReY*R20+Pts_ReTD*S20+Pts_Re2*T20+Pts_FL*U20+Pts_FTD*V20</f>
        <v>21.02</v>
      </c>
      <c r="D20" s="7" t="s">
        <v>111</v>
      </c>
      <c r="E20" s="10" t="s">
        <v>82</v>
      </c>
      <c r="F20" s="9">
        <v>24.0</v>
      </c>
      <c r="G20" s="10">
        <v>40.0</v>
      </c>
      <c r="H20" s="7">
        <v>29.0</v>
      </c>
      <c r="I20" s="7">
        <v>263.0</v>
      </c>
      <c r="J20" s="7">
        <v>2.0</v>
      </c>
      <c r="K20" s="7">
        <v>0.0</v>
      </c>
      <c r="L20" s="11">
        <v>0.0</v>
      </c>
      <c r="M20" s="10">
        <v>3.0</v>
      </c>
      <c r="N20" s="7">
        <v>25.0</v>
      </c>
      <c r="O20" s="7">
        <v>0.0</v>
      </c>
      <c r="P20" s="11">
        <v>0.0</v>
      </c>
      <c r="Q20" s="10">
        <v>0.0</v>
      </c>
      <c r="R20" s="7">
        <v>0.0</v>
      </c>
      <c r="S20" s="7">
        <v>0.0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Brock Purdy</v>
      </c>
      <c r="B21" s="7" t="str">
        <f>IFERROR(__xludf.DUMMYFUNCTION("INDEX(IFNA(REGEXEXTRACT(D21, ""([^ ]+)$"")))"),"SF")</f>
        <v>SF</v>
      </c>
      <c r="C21" s="7">
        <f>Pts_PA*G21+Pts_PC*H21+Pts_PY*I21+Pts_PTD*J21+Pts_PI*K21+Pts_P2*L21+Pts_RA*M21+Pts_RY*N21+Pts_RTD*O21+Pts_R2*P21+Pts_Res*Q21+Pts_ReY*R21+Pts_ReTD*S21+Pts_Re2*T21+Pts_FL*U21+Pts_FTD*V21</f>
        <v>21.12</v>
      </c>
      <c r="D21" s="7" t="s">
        <v>113</v>
      </c>
      <c r="E21" s="10" t="s">
        <v>92</v>
      </c>
      <c r="F21" s="9">
        <v>24.0</v>
      </c>
      <c r="G21" s="10">
        <v>40.0</v>
      </c>
      <c r="H21" s="7">
        <v>26.0</v>
      </c>
      <c r="I21" s="7">
        <v>313.0</v>
      </c>
      <c r="J21" s="7">
        <v>2.0</v>
      </c>
      <c r="K21" s="7">
        <v>1.0</v>
      </c>
      <c r="L21" s="11">
        <v>0.0</v>
      </c>
      <c r="M21" s="10">
        <v>4.0</v>
      </c>
      <c r="N21" s="7">
        <v>26.0</v>
      </c>
      <c r="O21" s="7">
        <v>0.0</v>
      </c>
      <c r="P21" s="11">
        <v>0.0</v>
      </c>
      <c r="Q21" s="10">
        <v>0.0</v>
      </c>
      <c r="R21" s="7">
        <v>0.0</v>
      </c>
      <c r="S21" s="7">
        <v>0.0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Kyler Murray</v>
      </c>
      <c r="B22" s="7" t="str">
        <f>IFERROR(__xludf.DUMMYFUNCTION("INDEX(IFNA(REGEXEXTRACT(D22, ""([^ ]+)$"")))"),"ARI")</f>
        <v>ARI</v>
      </c>
      <c r="C22" s="7">
        <f>Pts_PA*G22+Pts_PC*H22+Pts_PY*I22+Pts_PTD*J22+Pts_PI*K22+Pts_P2*L22+Pts_RA*M22+Pts_RY*N22+Pts_RTD*O22+Pts_R2*P22+Pts_Res*Q22+Pts_ReY*R22+Pts_ReTD*S22+Pts_Re2*T22+Pts_FL*U22+Pts_FTD*V22</f>
        <v>20.38</v>
      </c>
      <c r="D22" s="7" t="s">
        <v>68</v>
      </c>
      <c r="E22" s="10" t="s">
        <v>344</v>
      </c>
      <c r="F22" s="9">
        <v>23.0</v>
      </c>
      <c r="G22" s="10">
        <v>32.0</v>
      </c>
      <c r="H22" s="7">
        <v>20.0</v>
      </c>
      <c r="I22" s="7">
        <v>202.0</v>
      </c>
      <c r="J22" s="7">
        <v>1.0</v>
      </c>
      <c r="K22" s="7">
        <v>1.0</v>
      </c>
      <c r="L22" s="11">
        <v>0.0</v>
      </c>
      <c r="M22" s="10">
        <v>8.0</v>
      </c>
      <c r="N22" s="7">
        <v>63.0</v>
      </c>
      <c r="O22" s="7">
        <v>1.0</v>
      </c>
      <c r="P22" s="11">
        <v>0.0</v>
      </c>
      <c r="Q22" s="10">
        <v>0.0</v>
      </c>
      <c r="R22" s="7">
        <v>0.0</v>
      </c>
      <c r="S22" s="7">
        <v>0.0</v>
      </c>
      <c r="T22" s="11">
        <v>0.0</v>
      </c>
      <c r="U22" s="10">
        <v>1.0</v>
      </c>
      <c r="V22" s="11">
        <v>0.0</v>
      </c>
    </row>
    <row r="23">
      <c r="A23" s="7" t="str">
        <f t="shared" si="1"/>
        <v>Drake Maye</v>
      </c>
      <c r="B23" s="7" t="str">
        <f>IFERROR(__xludf.DUMMYFUNCTION("INDEX(IFNA(REGEXEXTRACT(D23, ""([^ ]+)$"")))"),"NE")</f>
        <v>NE</v>
      </c>
      <c r="C23" s="7">
        <f>Pts_PA*G23+Pts_PC*H23+Pts_PY*I23+Pts_PTD*J23+Pts_PI*K23+Pts_P2*L23+Pts_RA*M23+Pts_RY*N23+Pts_RTD*O23+Pts_R2*P23+Pts_Res*Q23+Pts_ReY*R23+Pts_ReTD*S23+Pts_Re2*T23+Pts_FL*U23+Pts_FTD*V23</f>
        <v>17.44</v>
      </c>
      <c r="D23" s="7" t="s">
        <v>442</v>
      </c>
      <c r="E23" s="10" t="s">
        <v>65</v>
      </c>
      <c r="F23" s="9">
        <v>22.0</v>
      </c>
      <c r="G23" s="10">
        <v>36.0</v>
      </c>
      <c r="H23" s="7">
        <v>22.0</v>
      </c>
      <c r="I23" s="7">
        <v>261.0</v>
      </c>
      <c r="J23" s="7">
        <v>2.0</v>
      </c>
      <c r="K23" s="7">
        <v>1.0</v>
      </c>
      <c r="L23" s="11">
        <v>0.0</v>
      </c>
      <c r="M23" s="10">
        <v>6.0</v>
      </c>
      <c r="N23" s="7">
        <v>30.0</v>
      </c>
      <c r="O23" s="7">
        <v>0.0</v>
      </c>
      <c r="P23" s="11">
        <v>0.0</v>
      </c>
      <c r="Q23" s="10">
        <v>0.0</v>
      </c>
      <c r="R23" s="7">
        <v>0.0</v>
      </c>
      <c r="S23" s="7">
        <v>0.0</v>
      </c>
      <c r="T23" s="11">
        <v>0.0</v>
      </c>
      <c r="U23" s="10">
        <v>1.0</v>
      </c>
      <c r="V23" s="11">
        <v>0.0</v>
      </c>
    </row>
    <row r="24">
      <c r="A24" s="7" t="str">
        <f t="shared" si="1"/>
        <v>Anthony Richardson</v>
      </c>
      <c r="B24" s="7" t="str">
        <f>IFERROR(__xludf.DUMMYFUNCTION("INDEX(IFNA(REGEXEXTRACT(D24, ""([^ ]+)$"")))"),"IND")</f>
        <v>IND</v>
      </c>
      <c r="C24" s="7">
        <f>Pts_PA*G24+Pts_PC*H24+Pts_PY*I24+Pts_PTD*J24+Pts_PI*K24+Pts_P2*L24+Pts_RA*M24+Pts_RY*N24+Pts_RTD*O24+Pts_R2*P24+Pts_Res*Q24+Pts_ReY*R24+Pts_ReTD*S24+Pts_Re2*T24+Pts_FL*U24+Pts_FTD*V24</f>
        <v>20.24</v>
      </c>
      <c r="D24" s="7" t="s">
        <v>24</v>
      </c>
      <c r="E24" s="10" t="s">
        <v>157</v>
      </c>
      <c r="F24" s="9">
        <v>22.0</v>
      </c>
      <c r="G24" s="10">
        <v>11.0</v>
      </c>
      <c r="H24" s="7">
        <v>7.0</v>
      </c>
      <c r="I24" s="7">
        <v>131.0</v>
      </c>
      <c r="J24" s="7">
        <v>1.0</v>
      </c>
      <c r="K24" s="7">
        <v>1.0</v>
      </c>
      <c r="L24" s="11">
        <v>0.0</v>
      </c>
      <c r="M24" s="10">
        <v>9.0</v>
      </c>
      <c r="N24" s="7">
        <v>70.0</v>
      </c>
      <c r="O24" s="7">
        <v>1.0</v>
      </c>
      <c r="P24" s="11">
        <v>0.0</v>
      </c>
      <c r="Q24" s="10">
        <v>0.0</v>
      </c>
      <c r="R24" s="7">
        <v>0.0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James Conner</v>
      </c>
      <c r="B25" s="7" t="str">
        <f>IFERROR(__xludf.DUMMYFUNCTION("INDEX(IFNA(REGEXEXTRACT(D25, ""([^ ]+)$"")))"),"ARI")</f>
        <v>ARI</v>
      </c>
      <c r="C25" s="7">
        <f>Pts_PA*G25+Pts_PC*H25+Pts_PY*I25+Pts_PTD*J25+Pts_PI*K25+Pts_P2*L25+Pts_RA*M25+Pts_RY*N25+Pts_RTD*O25+Pts_R2*P25+Pts_Res*Q25+Pts_ReY*R25+Pts_ReTD*S25+Pts_Re2*T25+Pts_FL*U25+Pts_FTD*V25</f>
        <v>24.6</v>
      </c>
      <c r="D25" s="7" t="s">
        <v>64</v>
      </c>
      <c r="E25" s="10" t="s">
        <v>344</v>
      </c>
      <c r="F25" s="9">
        <v>21.0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15.0</v>
      </c>
      <c r="N25" s="7">
        <v>117.0</v>
      </c>
      <c r="O25" s="7">
        <v>1.0</v>
      </c>
      <c r="P25" s="11">
        <v>0.0</v>
      </c>
      <c r="Q25" s="10">
        <v>4.0</v>
      </c>
      <c r="R25" s="7">
        <v>49.0</v>
      </c>
      <c r="S25" s="7">
        <v>0.0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Bijan Robinson</v>
      </c>
      <c r="B26" s="7" t="str">
        <f>IFERROR(__xludf.DUMMYFUNCTION("INDEX(IFNA(REGEXEXTRACT(D26, ""([^ ]+)$"")))"),"ATL")</f>
        <v>ATL</v>
      </c>
      <c r="C26" s="7">
        <f>Pts_PA*G26+Pts_PC*H26+Pts_PY*I26+Pts_PTD*J26+Pts_PI*K26+Pts_P2*L26+Pts_RA*M26+Pts_RY*N26+Pts_RTD*O26+Pts_R2*P26+Pts_Res*Q26+Pts_ReY*R26+Pts_ReTD*S26+Pts_Re2*T26+Pts_FL*U26+Pts_FTD*V26</f>
        <v>23.3</v>
      </c>
      <c r="D26" s="7" t="s">
        <v>115</v>
      </c>
      <c r="E26" s="10" t="s">
        <v>354</v>
      </c>
      <c r="F26" s="9">
        <v>21.0</v>
      </c>
      <c r="G26" s="10">
        <v>0.0</v>
      </c>
      <c r="H26" s="7">
        <v>0.0</v>
      </c>
      <c r="I26" s="7">
        <v>0.0</v>
      </c>
      <c r="J26" s="7">
        <v>0.0</v>
      </c>
      <c r="K26" s="7">
        <v>0.0</v>
      </c>
      <c r="L26" s="11">
        <v>0.0</v>
      </c>
      <c r="M26" s="10">
        <v>22.0</v>
      </c>
      <c r="N26" s="7">
        <v>94.0</v>
      </c>
      <c r="O26" s="7">
        <v>2.0</v>
      </c>
      <c r="P26" s="11">
        <v>0.0</v>
      </c>
      <c r="Q26" s="10">
        <v>2.0</v>
      </c>
      <c r="R26" s="7">
        <v>9.0</v>
      </c>
      <c r="S26" s="7">
        <v>0.0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Keenan Allen</v>
      </c>
      <c r="B27" s="7" t="str">
        <f>IFERROR(__xludf.DUMMYFUNCTION("INDEX(IFNA(REGEXEXTRACT(D27, ""([^ ]+)$"")))"),"CHI")</f>
        <v>CHI</v>
      </c>
      <c r="C27" s="7">
        <f>Pts_PA*G27+Pts_PC*H27+Pts_PY*I27+Pts_PTD*J27+Pts_PI*K27+Pts_P2*L27+Pts_RA*M27+Pts_RY*N27+Pts_RTD*O27+Pts_R2*P27+Pts_Res*Q27+Pts_ReY*R27+Pts_ReTD*S27+Pts_Re2*T27+Pts_FL*U27+Pts_FTD*V27</f>
        <v>24.6</v>
      </c>
      <c r="D27" s="7" t="s">
        <v>208</v>
      </c>
      <c r="E27" s="10" t="s">
        <v>422</v>
      </c>
      <c r="F27" s="9">
        <v>20.0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0.0</v>
      </c>
      <c r="N27" s="7">
        <v>0.0</v>
      </c>
      <c r="O27" s="7">
        <v>0.0</v>
      </c>
      <c r="P27" s="11">
        <v>0.0</v>
      </c>
      <c r="Q27" s="10">
        <v>9.0</v>
      </c>
      <c r="R27" s="7">
        <v>141.0</v>
      </c>
      <c r="S27" s="7">
        <v>1.0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Jahmyr Gibbs</v>
      </c>
      <c r="B28" s="7" t="str">
        <f>IFERROR(__xludf.DUMMYFUNCTION("INDEX(IFNA(REGEXEXTRACT(D28, ""([^ ]+)$"")))"),"DET")</f>
        <v>DET</v>
      </c>
      <c r="C28" s="7">
        <f>Pts_PA*G28+Pts_PC*H28+Pts_PY*I28+Pts_PTD*J28+Pts_PI*K28+Pts_P2*L28+Pts_RA*M28+Pts_RY*N28+Pts_RTD*O28+Pts_R2*P28+Pts_Res*Q28+Pts_ReY*R28+Pts_ReTD*S28+Pts_Re2*T28+Pts_FL*U28+Pts_FTD*V28</f>
        <v>23.4</v>
      </c>
      <c r="D28" s="7" t="s">
        <v>79</v>
      </c>
      <c r="E28" s="10" t="s">
        <v>76</v>
      </c>
      <c r="F28" s="9">
        <v>20.0</v>
      </c>
      <c r="G28" s="10">
        <v>0.0</v>
      </c>
      <c r="H28" s="7">
        <v>0.0</v>
      </c>
      <c r="I28" s="7">
        <v>0.0</v>
      </c>
      <c r="J28" s="7">
        <v>0.0</v>
      </c>
      <c r="K28" s="7">
        <v>0.0</v>
      </c>
      <c r="L28" s="11">
        <v>0.0</v>
      </c>
      <c r="M28" s="10">
        <v>23.0</v>
      </c>
      <c r="N28" s="7">
        <v>109.0</v>
      </c>
      <c r="O28" s="7">
        <v>1.0</v>
      </c>
      <c r="P28" s="11">
        <v>0.0</v>
      </c>
      <c r="Q28" s="10">
        <v>4.0</v>
      </c>
      <c r="R28" s="7">
        <v>45.0</v>
      </c>
      <c r="S28" s="7">
        <v>0.0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Jameson Williams</v>
      </c>
      <c r="B29" s="7" t="str">
        <f>IFERROR(__xludf.DUMMYFUNCTION("INDEX(IFNA(REGEXEXTRACT(D29, ""([^ ]+)$"")))"),"DET")</f>
        <v>DET</v>
      </c>
      <c r="C29" s="7">
        <f>Pts_PA*G29+Pts_PC*H29+Pts_PY*I29+Pts_PTD*J29+Pts_PI*K29+Pts_P2*L29+Pts_RA*M29+Pts_RY*N29+Pts_RTD*O29+Pts_R2*P29+Pts_Res*Q29+Pts_ReY*R29+Pts_ReTD*S29+Pts_Re2*T29+Pts_FL*U29+Pts_FTD*V29</f>
        <v>23.5</v>
      </c>
      <c r="D29" s="7" t="s">
        <v>50</v>
      </c>
      <c r="E29" s="10" t="s">
        <v>76</v>
      </c>
      <c r="F29" s="9">
        <v>20.0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1.0</v>
      </c>
      <c r="N29" s="7">
        <v>7.0</v>
      </c>
      <c r="O29" s="7">
        <v>0.0</v>
      </c>
      <c r="P29" s="11">
        <v>0.0</v>
      </c>
      <c r="Q29" s="10">
        <v>5.0</v>
      </c>
      <c r="R29" s="7">
        <v>143.0</v>
      </c>
      <c r="S29" s="7">
        <v>1.0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C.J. Stroud</v>
      </c>
      <c r="B30" s="7" t="str">
        <f>IFERROR(__xludf.DUMMYFUNCTION("INDEX(IFNA(REGEXEXTRACT(D30, ""([^ ]+)$"")))"),"HOU")</f>
        <v>HOU</v>
      </c>
      <c r="C30" s="7">
        <f>Pts_PA*G30+Pts_PC*H30+Pts_PY*I30+Pts_PTD*J30+Pts_PI*K30+Pts_P2*L30+Pts_RA*M30+Pts_RY*N30+Pts_RTD*O30+Pts_R2*P30+Pts_Res*Q30+Pts_ReY*R30+Pts_ReTD*S30+Pts_Re2*T30+Pts_FL*U30+Pts_FTD*V30</f>
        <v>16.06</v>
      </c>
      <c r="D30" s="7" t="s">
        <v>36</v>
      </c>
      <c r="E30" s="10" t="s">
        <v>33</v>
      </c>
      <c r="F30" s="9">
        <v>19.0</v>
      </c>
      <c r="G30" s="10">
        <v>39.0</v>
      </c>
      <c r="H30" s="7">
        <v>23.0</v>
      </c>
      <c r="I30" s="7">
        <v>244.0</v>
      </c>
      <c r="J30" s="7">
        <v>2.0</v>
      </c>
      <c r="K30" s="7">
        <v>2.0</v>
      </c>
      <c r="L30" s="11">
        <v>0.0</v>
      </c>
      <c r="M30" s="10">
        <v>2.0</v>
      </c>
      <c r="N30" s="7">
        <v>23.0</v>
      </c>
      <c r="O30" s="7">
        <v>0.0</v>
      </c>
      <c r="P30" s="11">
        <v>0.0</v>
      </c>
      <c r="Q30" s="10">
        <v>0.0</v>
      </c>
      <c r="R30" s="7">
        <v>0.0</v>
      </c>
      <c r="S30" s="7">
        <v>0.0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Brian Thomas</v>
      </c>
      <c r="B31" s="7" t="str">
        <f>IFERROR(__xludf.DUMMYFUNCTION("INDEX(IFNA(REGEXEXTRACT(D31, ""([^ ]+)$"")))"),"JAX")</f>
        <v>JAX</v>
      </c>
      <c r="C31" s="7">
        <f>Pts_PA*G31+Pts_PC*H31+Pts_PY*I31+Pts_PTD*J31+Pts_PI*K31+Pts_P2*L31+Pts_RA*M31+Pts_RY*N31+Pts_RTD*O31+Pts_R2*P31+Pts_Res*Q31+Pts_ReY*R31+Pts_ReTD*S31+Pts_Re2*T31+Pts_FL*U31+Pts_FTD*V31</f>
        <v>23.7</v>
      </c>
      <c r="D31" s="7" t="s">
        <v>120</v>
      </c>
      <c r="E31" s="10" t="s">
        <v>420</v>
      </c>
      <c r="F31" s="9">
        <v>19.0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0.0</v>
      </c>
      <c r="N31" s="7">
        <v>0.0</v>
      </c>
      <c r="O31" s="7">
        <v>0.0</v>
      </c>
      <c r="P31" s="11">
        <v>0.0</v>
      </c>
      <c r="Q31" s="10">
        <v>9.0</v>
      </c>
      <c r="R31" s="7">
        <v>132.0</v>
      </c>
      <c r="S31" s="7">
        <v>1.0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Russell Wilson</v>
      </c>
      <c r="B32" s="7" t="str">
        <f>IFERROR(__xludf.DUMMYFUNCTION("INDEX(IFNA(REGEXEXTRACT(D32, ""([^ ]+)$"")))"),"PIT")</f>
        <v>PIT</v>
      </c>
      <c r="C32" s="7">
        <f>Pts_PA*G32+Pts_PC*H32+Pts_PY*I32+Pts_PTD*J32+Pts_PI*K32+Pts_P2*L32+Pts_RA*M32+Pts_RY*N32+Pts_RTD*O32+Pts_R2*P32+Pts_Res*Q32+Pts_ReY*R32+Pts_ReTD*S32+Pts_Re2*T32+Pts_FL*U32+Pts_FTD*V32</f>
        <v>15.38</v>
      </c>
      <c r="D32" s="7" t="s">
        <v>521</v>
      </c>
      <c r="E32" s="10" t="s">
        <v>347</v>
      </c>
      <c r="F32" s="9">
        <v>19.0</v>
      </c>
      <c r="G32" s="10">
        <v>33.0</v>
      </c>
      <c r="H32" s="7">
        <v>22.0</v>
      </c>
      <c r="I32" s="7">
        <v>217.0</v>
      </c>
      <c r="J32" s="7">
        <v>2.0</v>
      </c>
      <c r="K32" s="7">
        <v>1.0</v>
      </c>
      <c r="L32" s="11">
        <v>0.0</v>
      </c>
      <c r="M32" s="10">
        <v>3.0</v>
      </c>
      <c r="N32" s="7">
        <v>27.0</v>
      </c>
      <c r="O32" s="7">
        <v>0.0</v>
      </c>
      <c r="P32" s="11">
        <v>0.0</v>
      </c>
      <c r="Q32" s="10">
        <v>0.0</v>
      </c>
      <c r="R32" s="7">
        <v>0.0</v>
      </c>
      <c r="S32" s="7">
        <v>0.0</v>
      </c>
      <c r="T32" s="11">
        <v>0.0</v>
      </c>
      <c r="U32" s="10">
        <v>1.0</v>
      </c>
      <c r="V32" s="11">
        <v>0.0</v>
      </c>
    </row>
    <row r="33">
      <c r="A33" s="7" t="str">
        <f t="shared" si="1"/>
        <v>Olamide Zaccheaus</v>
      </c>
      <c r="B33" s="7" t="str">
        <f>IFERROR(__xludf.DUMMYFUNCTION("INDEX(IFNA(REGEXEXTRACT(D33, ""([^ ]+)$"")))"),"WAS")</f>
        <v>WAS</v>
      </c>
      <c r="C33" s="7">
        <f>Pts_PA*G33+Pts_PC*H33+Pts_PY*I33+Pts_PTD*J33+Pts_PI*K33+Pts_P2*L33+Pts_RA*M33+Pts_RY*N33+Pts_RTD*O33+Pts_R2*P33+Pts_Res*Q33+Pts_ReY*R33+Pts_ReTD*S33+Pts_Re2*T33+Pts_FL*U33+Pts_FTD*V33</f>
        <v>21.5</v>
      </c>
      <c r="D33" s="7" t="s">
        <v>278</v>
      </c>
      <c r="E33" s="10" t="s">
        <v>423</v>
      </c>
      <c r="F33" s="9">
        <v>19.0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0.0</v>
      </c>
      <c r="N33" s="7">
        <v>0.0</v>
      </c>
      <c r="O33" s="7">
        <v>0.0</v>
      </c>
      <c r="P33" s="11">
        <v>0.0</v>
      </c>
      <c r="Q33" s="10">
        <v>5.0</v>
      </c>
      <c r="R33" s="7">
        <v>70.0</v>
      </c>
      <c r="S33" s="7">
        <v>2.0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Gus Edwards</v>
      </c>
      <c r="B34" s="7" t="str">
        <f>IFERROR(__xludf.DUMMYFUNCTION("INDEX(IFNA(REGEXEXTRACT(D34, ""([^ ]+)$"")))"),"LAC")</f>
        <v>LAC</v>
      </c>
      <c r="C34" s="7">
        <f>Pts_PA*G34+Pts_PC*H34+Pts_PY*I34+Pts_PTD*J34+Pts_PI*K34+Pts_P2*L34+Pts_RA*M34+Pts_RY*N34+Pts_RTD*O34+Pts_R2*P34+Pts_Res*Q34+Pts_ReY*R34+Pts_ReTD*S34+Pts_Re2*T34+Pts_FL*U34+Pts_FTD*V34</f>
        <v>19.6</v>
      </c>
      <c r="D34" s="7" t="s">
        <v>214</v>
      </c>
      <c r="E34" s="10" t="s">
        <v>49</v>
      </c>
      <c r="F34" s="9">
        <v>18.0</v>
      </c>
      <c r="G34" s="10">
        <v>0.0</v>
      </c>
      <c r="H34" s="7">
        <v>0.0</v>
      </c>
      <c r="I34" s="7">
        <v>0.0</v>
      </c>
      <c r="J34" s="7">
        <v>0.0</v>
      </c>
      <c r="K34" s="7">
        <v>0.0</v>
      </c>
      <c r="L34" s="11">
        <v>0.0</v>
      </c>
      <c r="M34" s="10">
        <v>14.0</v>
      </c>
      <c r="N34" s="7">
        <v>68.0</v>
      </c>
      <c r="O34" s="7">
        <v>2.0</v>
      </c>
      <c r="P34" s="11">
        <v>0.0</v>
      </c>
      <c r="Q34" s="10">
        <v>1.0</v>
      </c>
      <c r="R34" s="7">
        <v>3.0</v>
      </c>
      <c r="S34" s="7">
        <v>0.0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Jerome Ford</v>
      </c>
      <c r="B35" s="7" t="str">
        <f>IFERROR(__xludf.DUMMYFUNCTION("INDEX(IFNA(REGEXEXTRACT(D35, ""([^ ]+)$"")))"),"CLE")</f>
        <v>CLE</v>
      </c>
      <c r="C35" s="7">
        <f>Pts_PA*G35+Pts_PC*H35+Pts_PY*I35+Pts_PTD*J35+Pts_PI*K35+Pts_P2*L35+Pts_RA*M35+Pts_RY*N35+Pts_RTD*O35+Pts_R2*P35+Pts_Res*Q35+Pts_ReY*R35+Pts_ReTD*S35+Pts_Re2*T35+Pts_FL*U35+Pts_FTD*V35</f>
        <v>21.6</v>
      </c>
      <c r="D35" s="7" t="s">
        <v>88</v>
      </c>
      <c r="E35" s="10" t="s">
        <v>59</v>
      </c>
      <c r="F35" s="9">
        <v>18.0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11.0</v>
      </c>
      <c r="N35" s="7">
        <v>92.0</v>
      </c>
      <c r="O35" s="7">
        <v>1.0</v>
      </c>
      <c r="P35" s="11">
        <v>0.0</v>
      </c>
      <c r="Q35" s="10">
        <v>5.0</v>
      </c>
      <c r="R35" s="7">
        <v>39.0</v>
      </c>
      <c r="S35" s="7">
        <v>0.0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Derrick Henry</v>
      </c>
      <c r="B36" s="7" t="str">
        <f>IFERROR(__xludf.DUMMYFUNCTION("INDEX(IFNA(REGEXEXTRACT(D36, ""([^ ]+)$"")))"),"BAL")</f>
        <v>BAL</v>
      </c>
      <c r="C36" s="7">
        <f>Pts_PA*G36+Pts_PC*H36+Pts_PY*I36+Pts_PTD*J36+Pts_PI*K36+Pts_P2*L36+Pts_RA*M36+Pts_RY*N36+Pts_RTD*O36+Pts_R2*P36+Pts_Res*Q36+Pts_ReY*R36+Pts_ReTD*S36+Pts_Re2*T36+Pts_FL*U36+Pts_FTD*V36</f>
        <v>19.9</v>
      </c>
      <c r="D36" s="7" t="s">
        <v>108</v>
      </c>
      <c r="E36" s="10" t="s">
        <v>116</v>
      </c>
      <c r="F36" s="9">
        <v>18.0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24.0</v>
      </c>
      <c r="N36" s="7">
        <v>162.0</v>
      </c>
      <c r="O36" s="7">
        <v>0.0</v>
      </c>
      <c r="P36" s="11">
        <v>0.0</v>
      </c>
      <c r="Q36" s="10">
        <v>2.0</v>
      </c>
      <c r="R36" s="7">
        <v>27.0</v>
      </c>
      <c r="S36" s="7">
        <v>0.0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Mason Rudolph</v>
      </c>
      <c r="B37" s="7" t="str">
        <f>IFERROR(__xludf.DUMMYFUNCTION("INDEX(IFNA(REGEXEXTRACT(D37, ""([^ ]+)$"")))"),"TEN")</f>
        <v>TEN</v>
      </c>
      <c r="C37" s="7">
        <f>Pts_PA*G37+Pts_PC*H37+Pts_PY*I37+Pts_PTD*J37+Pts_PI*K37+Pts_P2*L37+Pts_RA*M37+Pts_RY*N37+Pts_RTD*O37+Pts_R2*P37+Pts_Res*Q37+Pts_ReY*R37+Pts_ReTD*S37+Pts_Re2*T37+Pts_FL*U37+Pts_FTD*V37</f>
        <v>14.38</v>
      </c>
      <c r="D37" s="7" t="s">
        <v>470</v>
      </c>
      <c r="E37" s="10" t="s">
        <v>35</v>
      </c>
      <c r="F37" s="9">
        <v>18.0</v>
      </c>
      <c r="G37" s="10">
        <v>34.0</v>
      </c>
      <c r="H37" s="7">
        <v>23.0</v>
      </c>
      <c r="I37" s="7">
        <v>252.0</v>
      </c>
      <c r="J37" s="7">
        <v>2.0</v>
      </c>
      <c r="K37" s="7">
        <v>3.0</v>
      </c>
      <c r="L37" s="11">
        <v>1.0</v>
      </c>
      <c r="M37" s="10">
        <v>4.0</v>
      </c>
      <c r="N37" s="7">
        <v>3.0</v>
      </c>
      <c r="O37" s="7">
        <v>0.0</v>
      </c>
      <c r="P37" s="11">
        <v>0.0</v>
      </c>
      <c r="Q37" s="10">
        <v>0.0</v>
      </c>
      <c r="R37" s="7">
        <v>0.0</v>
      </c>
      <c r="S37" s="7">
        <v>0.0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Kyren Williams</v>
      </c>
      <c r="B38" s="7" t="str">
        <f>IFERROR(__xludf.DUMMYFUNCTION("INDEX(IFNA(REGEXEXTRACT(D38, ""([^ ]+)$"")))"),"LA")</f>
        <v>LA</v>
      </c>
      <c r="C38" s="7">
        <f>Pts_PA*G38+Pts_PC*H38+Pts_PY*I38+Pts_PTD*J38+Pts_PI*K38+Pts_P2*L38+Pts_RA*M38+Pts_RY*N38+Pts_RTD*O38+Pts_R2*P38+Pts_Res*Q38+Pts_ReY*R38+Pts_ReTD*S38+Pts_Re2*T38+Pts_FL*U38+Pts_FTD*V38</f>
        <v>19.4</v>
      </c>
      <c r="D38" s="7" t="s">
        <v>103</v>
      </c>
      <c r="E38" s="10" t="s">
        <v>428</v>
      </c>
      <c r="F38" s="9">
        <v>18.0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23.0</v>
      </c>
      <c r="N38" s="7">
        <v>122.0</v>
      </c>
      <c r="O38" s="7">
        <v>1.0</v>
      </c>
      <c r="P38" s="11">
        <v>0.0</v>
      </c>
      <c r="Q38" s="10">
        <v>1.0</v>
      </c>
      <c r="R38" s="7">
        <v>7.0</v>
      </c>
      <c r="S38" s="7">
        <v>0.0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Cooper Rush</v>
      </c>
      <c r="B39" s="7" t="str">
        <f>IFERROR(__xludf.DUMMYFUNCTION("INDEX(IFNA(REGEXEXTRACT(D39, ""([^ ]+)$"")))"),"DAL")</f>
        <v>DAL</v>
      </c>
      <c r="C39" s="7">
        <f>Pts_PA*G39+Pts_PC*H39+Pts_PY*I39+Pts_PTD*J39+Pts_PI*K39+Pts_P2*L39+Pts_RA*M39+Pts_RY*N39+Pts_RTD*O39+Pts_R2*P39+Pts_Res*Q39+Pts_ReY*R39+Pts_ReTD*S39+Pts_Re2*T39+Pts_FL*U39+Pts_FTD*V39</f>
        <v>15.28</v>
      </c>
      <c r="D39" s="7" t="s">
        <v>320</v>
      </c>
      <c r="E39" s="10" t="s">
        <v>358</v>
      </c>
      <c r="F39" s="9">
        <v>17.0</v>
      </c>
      <c r="G39" s="10">
        <v>35.0</v>
      </c>
      <c r="H39" s="7">
        <v>26.0</v>
      </c>
      <c r="I39" s="7">
        <v>292.0</v>
      </c>
      <c r="J39" s="7">
        <v>1.0</v>
      </c>
      <c r="K39" s="7">
        <v>0.0</v>
      </c>
      <c r="L39" s="11">
        <v>0.0</v>
      </c>
      <c r="M39" s="10">
        <v>3.0</v>
      </c>
      <c r="N39" s="7">
        <v>-4.0</v>
      </c>
      <c r="O39" s="7">
        <v>0.0</v>
      </c>
      <c r="P39" s="11">
        <v>0.0</v>
      </c>
      <c r="Q39" s="10">
        <v>0.0</v>
      </c>
      <c r="R39" s="7">
        <v>0.0</v>
      </c>
      <c r="S39" s="7">
        <v>0.0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Deebo Samuel</v>
      </c>
      <c r="B40" s="7" t="str">
        <f>IFERROR(__xludf.DUMMYFUNCTION("INDEX(IFNA(REGEXEXTRACT(D40, ""([^ ]+)$"")))"),"SF")</f>
        <v>SF</v>
      </c>
      <c r="C40" s="7">
        <f>Pts_PA*G40+Pts_PC*H40+Pts_PY*I40+Pts_PTD*J40+Pts_PI*K40+Pts_P2*L40+Pts_RA*M40+Pts_RY*N40+Pts_RTD*O40+Pts_R2*P40+Pts_Res*Q40+Pts_ReY*R40+Pts_ReTD*S40+Pts_Re2*T40+Pts_FL*U40+Pts_FTD*V40</f>
        <v>21.6</v>
      </c>
      <c r="D40" s="7" t="s">
        <v>86</v>
      </c>
      <c r="E40" s="10" t="s">
        <v>92</v>
      </c>
      <c r="F40" s="9">
        <v>17.0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5.0</v>
      </c>
      <c r="N40" s="7">
        <v>25.0</v>
      </c>
      <c r="O40" s="7">
        <v>0.0</v>
      </c>
      <c r="P40" s="11">
        <v>0.0</v>
      </c>
      <c r="Q40" s="10">
        <v>7.0</v>
      </c>
      <c r="R40" s="7">
        <v>96.0</v>
      </c>
      <c r="S40" s="7">
        <v>1.0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Tyjae Spears</v>
      </c>
      <c r="B41" s="7" t="str">
        <f>IFERROR(__xludf.DUMMYFUNCTION("INDEX(IFNA(REGEXEXTRACT(D41, ""([^ ]+)$"")))"),"TEN")</f>
        <v>TEN</v>
      </c>
      <c r="C41" s="7">
        <f>Pts_PA*G41+Pts_PC*H41+Pts_PY*I41+Pts_PTD*J41+Pts_PI*K41+Pts_P2*L41+Pts_RA*M41+Pts_RY*N41+Pts_RTD*O41+Pts_R2*P41+Pts_Res*Q41+Pts_ReY*R41+Pts_ReTD*S41+Pts_Re2*T41+Pts_FL*U41+Pts_FTD*V41</f>
        <v>20.1</v>
      </c>
      <c r="D41" s="7" t="s">
        <v>201</v>
      </c>
      <c r="E41" s="10" t="s">
        <v>35</v>
      </c>
      <c r="F41" s="9">
        <v>17.0</v>
      </c>
      <c r="G41" s="10">
        <v>0.0</v>
      </c>
      <c r="H41" s="7">
        <v>0.0</v>
      </c>
      <c r="I41" s="7">
        <v>0.0</v>
      </c>
      <c r="J41" s="7">
        <v>0.0</v>
      </c>
      <c r="K41" s="7">
        <v>0.0</v>
      </c>
      <c r="L41" s="11">
        <v>0.0</v>
      </c>
      <c r="M41" s="10">
        <v>10.0</v>
      </c>
      <c r="N41" s="7">
        <v>27.0</v>
      </c>
      <c r="O41" s="7">
        <v>2.0</v>
      </c>
      <c r="P41" s="11">
        <v>0.0</v>
      </c>
      <c r="Q41" s="10">
        <v>3.0</v>
      </c>
      <c r="R41" s="7">
        <v>39.0</v>
      </c>
      <c r="S41" s="7">
        <v>0.0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Kayshon Boutte</v>
      </c>
      <c r="B42" s="7" t="str">
        <f>IFERROR(__xludf.DUMMYFUNCTION("INDEX(IFNA(REGEXEXTRACT(D42, ""([^ ]+)$"")))"),"NE")</f>
        <v>NE</v>
      </c>
      <c r="C42" s="7">
        <f>Pts_PA*G42+Pts_PC*H42+Pts_PY*I42+Pts_PTD*J42+Pts_PI*K42+Pts_P2*L42+Pts_RA*M42+Pts_RY*N42+Pts_RTD*O42+Pts_R2*P42+Pts_Res*Q42+Pts_ReY*R42+Pts_ReTD*S42+Pts_Re2*T42+Pts_FL*U42+Pts_FTD*V42</f>
        <v>18</v>
      </c>
      <c r="D42" s="7" t="s">
        <v>448</v>
      </c>
      <c r="E42" s="10" t="s">
        <v>65</v>
      </c>
      <c r="F42" s="9">
        <v>15.0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0.0</v>
      </c>
      <c r="N42" s="7">
        <v>0.0</v>
      </c>
      <c r="O42" s="7">
        <v>0.0</v>
      </c>
      <c r="P42" s="11">
        <v>0.0</v>
      </c>
      <c r="Q42" s="10">
        <v>5.0</v>
      </c>
      <c r="R42" s="7">
        <v>95.0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A.J. Brown</v>
      </c>
      <c r="B43" s="7" t="str">
        <f>IFERROR(__xludf.DUMMYFUNCTION("INDEX(IFNA(REGEXEXTRACT(D43, ""([^ ]+)$"")))"),"PHI")</f>
        <v>PHI</v>
      </c>
      <c r="C43" s="7">
        <f>Pts_PA*G43+Pts_PC*H43+Pts_PY*I43+Pts_PTD*J43+Pts_PI*K43+Pts_P2*L43+Pts_RA*M43+Pts_RY*N43+Pts_RTD*O43+Pts_R2*P43+Pts_Res*Q43+Pts_ReY*R43+Pts_ReTD*S43+Pts_Re2*T43+Pts_FL*U43+Pts_FTD*V43</f>
        <v>19.7</v>
      </c>
      <c r="D43" s="7" t="s">
        <v>62</v>
      </c>
      <c r="E43" s="10" t="s">
        <v>341</v>
      </c>
      <c r="F43" s="9">
        <v>15.0</v>
      </c>
      <c r="G43" s="10">
        <v>0.0</v>
      </c>
      <c r="H43" s="7">
        <v>0.0</v>
      </c>
      <c r="I43" s="7">
        <v>0.0</v>
      </c>
      <c r="J43" s="7">
        <v>0.0</v>
      </c>
      <c r="K43" s="7">
        <v>0.0</v>
      </c>
      <c r="L43" s="11">
        <v>0.0</v>
      </c>
      <c r="M43" s="10">
        <v>0.0</v>
      </c>
      <c r="N43" s="7">
        <v>0.0</v>
      </c>
      <c r="O43" s="7">
        <v>0.0</v>
      </c>
      <c r="P43" s="11">
        <v>0.0</v>
      </c>
      <c r="Q43" s="10">
        <v>8.0</v>
      </c>
      <c r="R43" s="7">
        <v>97.0</v>
      </c>
      <c r="S43" s="7">
        <v>1.0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Ja'Marr Chase</v>
      </c>
      <c r="B44" s="7" t="str">
        <f>IFERROR(__xludf.DUMMYFUNCTION("INDEX(IFNA(REGEXEXTRACT(D44, ""([^ ]+)$"")))"),"CIN")</f>
        <v>CIN</v>
      </c>
      <c r="C44" s="7">
        <f>Pts_PA*G44+Pts_PC*H44+Pts_PY*I44+Pts_PTD*J44+Pts_PI*K44+Pts_P2*L44+Pts_RA*M44+Pts_RY*N44+Pts_RTD*O44+Pts_R2*P44+Pts_Res*Q44+Pts_ReY*R44+Pts_ReTD*S44+Pts_Re2*T44+Pts_FL*U44+Pts_FTD*V44</f>
        <v>19.4</v>
      </c>
      <c r="D44" s="7" t="s">
        <v>149</v>
      </c>
      <c r="E44" s="10" t="s">
        <v>357</v>
      </c>
      <c r="F44" s="9">
        <v>15.0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1.0</v>
      </c>
      <c r="N44" s="7">
        <v>7.0</v>
      </c>
      <c r="O44" s="7">
        <v>0.0</v>
      </c>
      <c r="P44" s="11">
        <v>0.0</v>
      </c>
      <c r="Q44" s="10">
        <v>6.0</v>
      </c>
      <c r="R44" s="7">
        <v>97.0</v>
      </c>
      <c r="S44" s="7">
        <v>1.0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Nathaniel Dell</v>
      </c>
      <c r="B45" s="7" t="str">
        <f>IFERROR(__xludf.DUMMYFUNCTION("INDEX(IFNA(REGEXEXTRACT(D45, ""([^ ]+)$"")))"),"HOU")</f>
        <v>HOU</v>
      </c>
      <c r="C45" s="7">
        <f>Pts_PA*G45+Pts_PC*H45+Pts_PY*I45+Pts_PTD*J45+Pts_PI*K45+Pts_P2*L45+Pts_RA*M45+Pts_RY*N45+Pts_RTD*O45+Pts_R2*P45+Pts_Res*Q45+Pts_ReY*R45+Pts_ReTD*S45+Pts_Re2*T45+Pts_FL*U45+Pts_FTD*V45</f>
        <v>18.8</v>
      </c>
      <c r="D45" s="7" t="s">
        <v>164</v>
      </c>
      <c r="E45" s="10" t="s">
        <v>33</v>
      </c>
      <c r="F45" s="9">
        <v>15.0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0.0</v>
      </c>
      <c r="N45" s="7">
        <v>0.0</v>
      </c>
      <c r="O45" s="7">
        <v>0.0</v>
      </c>
      <c r="P45" s="11">
        <v>0.0</v>
      </c>
      <c r="Q45" s="10">
        <v>6.0</v>
      </c>
      <c r="R45" s="7">
        <v>98.0</v>
      </c>
      <c r="S45" s="7">
        <v>1.0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Josh Jacobs</v>
      </c>
      <c r="B46" s="7" t="str">
        <f>IFERROR(__xludf.DUMMYFUNCTION("INDEX(IFNA(REGEXEXTRACT(D46, ""([^ ]+)$"")))"),"GB")</f>
        <v>GB</v>
      </c>
      <c r="C46" s="7">
        <f>Pts_PA*G46+Pts_PC*H46+Pts_PY*I46+Pts_PTD*J46+Pts_PI*K46+Pts_P2*L46+Pts_RA*M46+Pts_RY*N46+Pts_RTD*O46+Pts_R2*P46+Pts_Res*Q46+Pts_ReY*R46+Pts_ReTD*S46+Pts_Re2*T46+Pts_FL*U46+Pts_FTD*V46</f>
        <v>18.7</v>
      </c>
      <c r="D46" s="7" t="s">
        <v>109</v>
      </c>
      <c r="E46" s="10" t="s">
        <v>350</v>
      </c>
      <c r="F46" s="9">
        <v>15.0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13.0</v>
      </c>
      <c r="N46" s="7">
        <v>69.0</v>
      </c>
      <c r="O46" s="7">
        <v>1.0</v>
      </c>
      <c r="P46" s="11">
        <v>0.0</v>
      </c>
      <c r="Q46" s="10">
        <v>4.0</v>
      </c>
      <c r="R46" s="7">
        <v>38.0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Mac Jones</v>
      </c>
      <c r="B47" s="7" t="str">
        <f>IFERROR(__xludf.DUMMYFUNCTION("INDEX(IFNA(REGEXEXTRACT(D47, ""([^ ]+)$"")))"),"JAX")</f>
        <v>JAX</v>
      </c>
      <c r="C47" s="7">
        <f>Pts_PA*G47+Pts_PC*H47+Pts_PY*I47+Pts_PTD*J47+Pts_PI*K47+Pts_P2*L47+Pts_RA*M47+Pts_RY*N47+Pts_RTD*O47+Pts_R2*P47+Pts_Res*Q47+Pts_ReY*R47+Pts_ReTD*S47+Pts_Re2*T47+Pts_FL*U47+Pts_FTD*V47</f>
        <v>13.88</v>
      </c>
      <c r="D47" s="7" t="s">
        <v>463</v>
      </c>
      <c r="E47" s="10" t="s">
        <v>420</v>
      </c>
      <c r="F47" s="9">
        <v>15.0</v>
      </c>
      <c r="G47" s="10">
        <v>39.0</v>
      </c>
      <c r="H47" s="7">
        <v>25.0</v>
      </c>
      <c r="I47" s="7">
        <v>247.0</v>
      </c>
      <c r="J47" s="7">
        <v>1.0</v>
      </c>
      <c r="K47" s="7">
        <v>0.0</v>
      </c>
      <c r="L47" s="11">
        <v>0.0</v>
      </c>
      <c r="M47" s="10">
        <v>0.0</v>
      </c>
      <c r="N47" s="7">
        <v>0.0</v>
      </c>
      <c r="O47" s="7">
        <v>0.0</v>
      </c>
      <c r="P47" s="11">
        <v>0.0</v>
      </c>
      <c r="Q47" s="10">
        <v>0.0</v>
      </c>
      <c r="R47" s="7">
        <v>0.0</v>
      </c>
      <c r="S47" s="7">
        <v>0.0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Aaron Rodgers</v>
      </c>
      <c r="B48" s="7" t="str">
        <f>IFERROR(__xludf.DUMMYFUNCTION("INDEX(IFNA(REGEXEXTRACT(D48, ""([^ ]+)$"")))"),"NYJ")</f>
        <v>NYJ</v>
      </c>
      <c r="C48" s="7">
        <f>Pts_PA*G48+Pts_PC*H48+Pts_PY*I48+Pts_PTD*J48+Pts_PI*K48+Pts_P2*L48+Pts_RA*M48+Pts_RY*N48+Pts_RTD*O48+Pts_R2*P48+Pts_Res*Q48+Pts_ReY*R48+Pts_ReTD*S48+Pts_Re2*T48+Pts_FL*U48+Pts_FTD*V48</f>
        <v>12.84</v>
      </c>
      <c r="D48" s="7" t="s">
        <v>117</v>
      </c>
      <c r="E48" s="10" t="s">
        <v>51</v>
      </c>
      <c r="F48" s="9">
        <v>15.0</v>
      </c>
      <c r="G48" s="10">
        <v>42.0</v>
      </c>
      <c r="H48" s="7">
        <v>28.0</v>
      </c>
      <c r="I48" s="7">
        <v>256.0</v>
      </c>
      <c r="J48" s="7">
        <v>1.0</v>
      </c>
      <c r="K48" s="7">
        <v>0.0</v>
      </c>
      <c r="L48" s="11">
        <v>0.0</v>
      </c>
      <c r="M48" s="10">
        <v>1.0</v>
      </c>
      <c r="N48" s="7">
        <v>6.0</v>
      </c>
      <c r="O48" s="7">
        <v>0.0</v>
      </c>
      <c r="P48" s="11">
        <v>0.0</v>
      </c>
      <c r="Q48" s="10">
        <v>0.0</v>
      </c>
      <c r="R48" s="7">
        <v>0.0</v>
      </c>
      <c r="S48" s="7">
        <v>0.0</v>
      </c>
      <c r="T48" s="11">
        <v>0.0</v>
      </c>
      <c r="U48" s="10">
        <v>1.0</v>
      </c>
      <c r="V48" s="11">
        <v>0.0</v>
      </c>
    </row>
    <row r="49">
      <c r="A49" s="7" t="str">
        <f t="shared" si="1"/>
        <v>Jaxon Smith-Njigba</v>
      </c>
      <c r="B49" s="7" t="str">
        <f>IFERROR(__xludf.DUMMYFUNCTION("INDEX(IFNA(REGEXEXTRACT(D49, ""([^ ]+)$"")))"),"SEA")</f>
        <v>SEA</v>
      </c>
      <c r="C49" s="7">
        <f>Pts_PA*G49+Pts_PC*H49+Pts_PY*I49+Pts_PTD*J49+Pts_PI*K49+Pts_P2*L49+Pts_RA*M49+Pts_RY*N49+Pts_RTD*O49+Pts_R2*P49+Pts_Res*Q49+Pts_ReY*R49+Pts_ReTD*S49+Pts_Re2*T49+Pts_FL*U49+Pts_FTD*V49</f>
        <v>20</v>
      </c>
      <c r="D49" s="7" t="s">
        <v>272</v>
      </c>
      <c r="E49" s="10" t="s">
        <v>155</v>
      </c>
      <c r="F49" s="9">
        <v>15.0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1.0</v>
      </c>
      <c r="N49" s="7">
        <v>5.0</v>
      </c>
      <c r="O49" s="7">
        <v>0.0</v>
      </c>
      <c r="P49" s="11">
        <v>0.0</v>
      </c>
      <c r="Q49" s="10">
        <v>8.0</v>
      </c>
      <c r="R49" s="7">
        <v>95.0</v>
      </c>
      <c r="S49" s="7">
        <v>1.0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Mar'Keise Irving</v>
      </c>
      <c r="B50" s="7" t="str">
        <f>IFERROR(__xludf.DUMMYFUNCTION("INDEX(IFNA(REGEXEXTRACT(D50, ""([^ ]+)$"")))"),"TB")</f>
        <v>TB</v>
      </c>
      <c r="C50" s="7">
        <f>Pts_PA*G50+Pts_PC*H50+Pts_PY*I50+Pts_PTD*J50+Pts_PI*K50+Pts_P2*L50+Pts_RA*M50+Pts_RY*N50+Pts_RTD*O50+Pts_R2*P50+Pts_Res*Q50+Pts_ReY*R50+Pts_ReTD*S50+Pts_Re2*T50+Pts_FL*U50+Pts_FTD*V50</f>
        <v>16.7</v>
      </c>
      <c r="D50" s="7" t="s">
        <v>143</v>
      </c>
      <c r="E50" s="10" t="s">
        <v>338</v>
      </c>
      <c r="F50" s="9">
        <v>14.0</v>
      </c>
      <c r="G50" s="10">
        <v>0.0</v>
      </c>
      <c r="H50" s="7">
        <v>0.0</v>
      </c>
      <c r="I50" s="7">
        <v>0.0</v>
      </c>
      <c r="J50" s="7">
        <v>0.0</v>
      </c>
      <c r="K50" s="7">
        <v>0.0</v>
      </c>
      <c r="L50" s="11">
        <v>0.0</v>
      </c>
      <c r="M50" s="10">
        <v>16.0</v>
      </c>
      <c r="N50" s="7">
        <v>68.0</v>
      </c>
      <c r="O50" s="7">
        <v>1.0</v>
      </c>
      <c r="P50" s="11">
        <v>0.0</v>
      </c>
      <c r="Q50" s="10">
        <v>3.0</v>
      </c>
      <c r="R50" s="7">
        <v>24.0</v>
      </c>
      <c r="S50" s="7">
        <v>0.0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Tua Tagovailoa</v>
      </c>
      <c r="B51" s="7" t="str">
        <f>IFERROR(__xludf.DUMMYFUNCTION("INDEX(IFNA(REGEXEXTRACT(D51, ""([^ ]+)$"")))"),"MIA")</f>
        <v>MIA</v>
      </c>
      <c r="C51" s="7">
        <f>Pts_PA*G51+Pts_PC*H51+Pts_PY*I51+Pts_PTD*J51+Pts_PI*K51+Pts_P2*L51+Pts_RA*M51+Pts_RY*N51+Pts_RTD*O51+Pts_R2*P51+Pts_Res*Q51+Pts_ReY*R51+Pts_ReTD*S51+Pts_Re2*T51+Pts_FL*U51+Pts_FTD*V51</f>
        <v>12.5</v>
      </c>
      <c r="D51" s="7" t="s">
        <v>43</v>
      </c>
      <c r="E51" s="10" t="s">
        <v>340</v>
      </c>
      <c r="F51" s="9">
        <v>14.0</v>
      </c>
      <c r="G51" s="10">
        <v>34.0</v>
      </c>
      <c r="H51" s="7">
        <v>22.0</v>
      </c>
      <c r="I51" s="7">
        <v>215.0</v>
      </c>
      <c r="J51" s="7">
        <v>1.0</v>
      </c>
      <c r="K51" s="7">
        <v>0.0</v>
      </c>
      <c r="L51" s="11">
        <v>0.0</v>
      </c>
      <c r="M51" s="10">
        <v>2.0</v>
      </c>
      <c r="N51" s="7">
        <v>-1.0</v>
      </c>
      <c r="O51" s="7">
        <v>0.0</v>
      </c>
      <c r="P51" s="11">
        <v>0.0</v>
      </c>
      <c r="Q51" s="10">
        <v>0.0</v>
      </c>
      <c r="R51" s="7">
        <v>0.0</v>
      </c>
      <c r="S51" s="7">
        <v>0.0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Ameer Abdullah</v>
      </c>
      <c r="B52" s="7" t="str">
        <f>IFERROR(__xludf.DUMMYFUNCTION("INDEX(IFNA(REGEXEXTRACT(D52, ""([^ ]+)$"")))"),"LV")</f>
        <v>LV</v>
      </c>
      <c r="C52" s="7">
        <f>Pts_PA*G52+Pts_PC*H52+Pts_PY*I52+Pts_PTD*J52+Pts_PI*K52+Pts_P2*L52+Pts_RA*M52+Pts_RY*N52+Pts_RTD*O52+Pts_R2*P52+Pts_Res*Q52+Pts_ReY*R52+Pts_ReTD*S52+Pts_Re2*T52+Pts_FL*U52+Pts_FTD*V52</f>
        <v>17</v>
      </c>
      <c r="D52" s="7" t="s">
        <v>398</v>
      </c>
      <c r="E52" s="10" t="s">
        <v>44</v>
      </c>
      <c r="F52" s="9">
        <v>13.0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7.0</v>
      </c>
      <c r="N52" s="7">
        <v>38.0</v>
      </c>
      <c r="O52" s="7">
        <v>1.0</v>
      </c>
      <c r="P52" s="11">
        <v>0.0</v>
      </c>
      <c r="Q52" s="10">
        <v>5.0</v>
      </c>
      <c r="R52" s="7">
        <v>47.0</v>
      </c>
      <c r="S52" s="7">
        <v>0.0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Josh Allen</v>
      </c>
      <c r="B53" s="7" t="str">
        <f>IFERROR(__xludf.DUMMYFUNCTION("INDEX(IFNA(REGEXEXTRACT(D53, ""([^ ]+)$"")))"),"BUF")</f>
        <v>BUF</v>
      </c>
      <c r="C53" s="7">
        <f>Pts_PA*G53+Pts_PC*H53+Pts_PY*I53+Pts_PTD*J53+Pts_PI*K53+Pts_P2*L53+Pts_RA*M53+Pts_RY*N53+Pts_RTD*O53+Pts_R2*P53+Pts_Res*Q53+Pts_ReY*R53+Pts_ReTD*S53+Pts_Re2*T53+Pts_FL*U53+Pts_FTD*V53</f>
        <v>11.16</v>
      </c>
      <c r="D53" s="7" t="s">
        <v>20</v>
      </c>
      <c r="E53" s="10" t="s">
        <v>101</v>
      </c>
      <c r="F53" s="9">
        <v>13.0</v>
      </c>
      <c r="G53" s="10">
        <v>29.0</v>
      </c>
      <c r="H53" s="7">
        <v>16.0</v>
      </c>
      <c r="I53" s="7">
        <v>154.0</v>
      </c>
      <c r="J53" s="7">
        <v>1.0</v>
      </c>
      <c r="K53" s="7">
        <v>1.0</v>
      </c>
      <c r="L53" s="11">
        <v>0.0</v>
      </c>
      <c r="M53" s="10">
        <v>6.0</v>
      </c>
      <c r="N53" s="7">
        <v>30.0</v>
      </c>
      <c r="O53" s="7">
        <v>0.0</v>
      </c>
      <c r="P53" s="11">
        <v>0.0</v>
      </c>
      <c r="Q53" s="10">
        <v>0.0</v>
      </c>
      <c r="R53" s="7">
        <v>0.0</v>
      </c>
      <c r="S53" s="7">
        <v>0.0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Jamison Crowder</v>
      </c>
      <c r="B54" s="7" t="str">
        <f>IFERROR(__xludf.DUMMYFUNCTION("INDEX(IFNA(REGEXEXTRACT(D54, ""([^ ]+)$"")))"),"WAS")</f>
        <v>WAS</v>
      </c>
      <c r="C54" s="7">
        <f>Pts_PA*G54+Pts_PC*H54+Pts_PY*I54+Pts_PTD*J54+Pts_PI*K54+Pts_P2*L54+Pts_RA*M54+Pts_RY*N54+Pts_RTD*O54+Pts_R2*P54+Pts_Res*Q54+Pts_ReY*R54+Pts_ReTD*S54+Pts_Re2*T54+Pts_FL*U54+Pts_FTD*V54</f>
        <v>14.5</v>
      </c>
      <c r="D54" s="7" t="s">
        <v>289</v>
      </c>
      <c r="E54" s="10" t="s">
        <v>423</v>
      </c>
      <c r="F54" s="9">
        <v>13.0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0.0</v>
      </c>
      <c r="N54" s="7">
        <v>0.0</v>
      </c>
      <c r="O54" s="7">
        <v>0.0</v>
      </c>
      <c r="P54" s="11">
        <v>0.0</v>
      </c>
      <c r="Q54" s="10">
        <v>2.0</v>
      </c>
      <c r="R54" s="7">
        <v>15.0</v>
      </c>
      <c r="S54" s="7">
        <v>2.0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Kareem Hunt</v>
      </c>
      <c r="B55" s="7" t="str">
        <f>IFERROR(__xludf.DUMMYFUNCTION("INDEX(IFNA(REGEXEXTRACT(D55, ""([^ ]+)$"")))"),"KC")</f>
        <v>KC</v>
      </c>
      <c r="C55" s="7">
        <f>Pts_PA*G55+Pts_PC*H55+Pts_PY*I55+Pts_PTD*J55+Pts_PI*K55+Pts_P2*L55+Pts_RA*M55+Pts_RY*N55+Pts_RTD*O55+Pts_R2*P55+Pts_Res*Q55+Pts_ReY*R55+Pts_ReTD*S55+Pts_Re2*T55+Pts_FL*U55+Pts_FTD*V55</f>
        <v>14.9</v>
      </c>
      <c r="D55" s="7" t="s">
        <v>466</v>
      </c>
      <c r="E55" s="10" t="s">
        <v>25</v>
      </c>
      <c r="F55" s="9">
        <v>13.0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11.0</v>
      </c>
      <c r="N55" s="7">
        <v>55.0</v>
      </c>
      <c r="O55" s="7">
        <v>1.0</v>
      </c>
      <c r="P55" s="11">
        <v>0.0</v>
      </c>
      <c r="Q55" s="10">
        <v>2.0</v>
      </c>
      <c r="R55" s="7">
        <v>24.0</v>
      </c>
      <c r="S55" s="7">
        <v>0.0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Jordan Love</v>
      </c>
      <c r="B56" s="7" t="str">
        <f>IFERROR(__xludf.DUMMYFUNCTION("INDEX(IFNA(REGEXEXTRACT(D56, ""([^ ]+)$"")))"),"GB")</f>
        <v>GB</v>
      </c>
      <c r="C56" s="7">
        <f>Pts_PA*G56+Pts_PC*H56+Pts_PY*I56+Pts_PTD*J56+Pts_PI*K56+Pts_P2*L56+Pts_RA*M56+Pts_RY*N56+Pts_RTD*O56+Pts_R2*P56+Pts_Res*Q56+Pts_ReY*R56+Pts_ReTD*S56+Pts_Re2*T56+Pts_FL*U56+Pts_FTD*V56</f>
        <v>11.48</v>
      </c>
      <c r="D56" s="7" t="s">
        <v>40</v>
      </c>
      <c r="E56" s="10" t="s">
        <v>350</v>
      </c>
      <c r="F56" s="9">
        <v>13.0</v>
      </c>
      <c r="G56" s="10">
        <v>28.0</v>
      </c>
      <c r="H56" s="7">
        <v>16.0</v>
      </c>
      <c r="I56" s="7">
        <v>182.0</v>
      </c>
      <c r="J56" s="7">
        <v>1.0</v>
      </c>
      <c r="K56" s="7">
        <v>0.0</v>
      </c>
      <c r="L56" s="11">
        <v>0.0</v>
      </c>
      <c r="M56" s="10">
        <v>1.0</v>
      </c>
      <c r="N56" s="7">
        <v>2.0</v>
      </c>
      <c r="O56" s="7">
        <v>0.0</v>
      </c>
      <c r="P56" s="11">
        <v>0.0</v>
      </c>
      <c r="Q56" s="10">
        <v>0.0</v>
      </c>
      <c r="R56" s="7">
        <v>0.0</v>
      </c>
      <c r="S56" s="7">
        <v>0.0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Calvin Ridley</v>
      </c>
      <c r="B57" s="7" t="str">
        <f>IFERROR(__xludf.DUMMYFUNCTION("INDEX(IFNA(REGEXEXTRACT(D57, ""([^ ]+)$"")))"),"TEN")</f>
        <v>TEN</v>
      </c>
      <c r="C57" s="7">
        <f>Pts_PA*G57+Pts_PC*H57+Pts_PY*I57+Pts_PTD*J57+Pts_PI*K57+Pts_P2*L57+Pts_RA*M57+Pts_RY*N57+Pts_RTD*O57+Pts_R2*P57+Pts_Res*Q57+Pts_ReY*R57+Pts_ReTD*S57+Pts_Re2*T57+Pts_FL*U57+Pts_FTD*V57</f>
        <v>15.3</v>
      </c>
      <c r="D57" s="7" t="s">
        <v>168</v>
      </c>
      <c r="E57" s="10" t="s">
        <v>35</v>
      </c>
      <c r="F57" s="9">
        <v>13.0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0.0</v>
      </c>
      <c r="N57" s="7">
        <v>0.0</v>
      </c>
      <c r="O57" s="7">
        <v>0.0</v>
      </c>
      <c r="P57" s="11">
        <v>0.0</v>
      </c>
      <c r="Q57" s="10">
        <v>3.0</v>
      </c>
      <c r="R57" s="7">
        <v>78.0</v>
      </c>
      <c r="S57" s="7">
        <v>1.0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Amon-Ra St. Brown</v>
      </c>
      <c r="B58" s="7" t="str">
        <f>IFERROR(__xludf.DUMMYFUNCTION("INDEX(IFNA(REGEXEXTRACT(D58, ""([^ ]+)$"")))"),"DET")</f>
        <v>DET</v>
      </c>
      <c r="C58" s="7">
        <f>Pts_PA*G58+Pts_PC*H58+Pts_PY*I58+Pts_PTD*J58+Pts_PI*K58+Pts_P2*L58+Pts_RA*M58+Pts_RY*N58+Pts_RTD*O58+Pts_R2*P58+Pts_Res*Q58+Pts_ReY*R58+Pts_ReTD*S58+Pts_Re2*T58+Pts_FL*U58+Pts_FTD*V58</f>
        <v>16</v>
      </c>
      <c r="D58" s="7" t="s">
        <v>273</v>
      </c>
      <c r="E58" s="10" t="s">
        <v>76</v>
      </c>
      <c r="F58" s="9">
        <v>13.0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0.0</v>
      </c>
      <c r="N58" s="7">
        <v>0.0</v>
      </c>
      <c r="O58" s="7">
        <v>0.0</v>
      </c>
      <c r="P58" s="11">
        <v>0.0</v>
      </c>
      <c r="Q58" s="10">
        <v>6.0</v>
      </c>
      <c r="R58" s="7">
        <v>70.0</v>
      </c>
      <c r="S58" s="7">
        <v>1.0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Xavier Worthy</v>
      </c>
      <c r="B59" s="7" t="str">
        <f>IFERROR(__xludf.DUMMYFUNCTION("INDEX(IFNA(REGEXEXTRACT(D59, ""([^ ]+)$"")))"),"KC")</f>
        <v>KC</v>
      </c>
      <c r="C59" s="7">
        <f>Pts_PA*G59+Pts_PC*H59+Pts_PY*I59+Pts_PTD*J59+Pts_PI*K59+Pts_P2*L59+Pts_RA*M59+Pts_RY*N59+Pts_RTD*O59+Pts_R2*P59+Pts_Res*Q59+Pts_ReY*R59+Pts_ReTD*S59+Pts_Re2*T59+Pts_FL*U59+Pts_FTD*V59</f>
        <v>17</v>
      </c>
      <c r="D59" s="7" t="s">
        <v>60</v>
      </c>
      <c r="E59" s="10" t="s">
        <v>25</v>
      </c>
      <c r="F59" s="9">
        <v>13.0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3.0</v>
      </c>
      <c r="N59" s="7">
        <v>10.0</v>
      </c>
      <c r="O59" s="7">
        <v>0.0</v>
      </c>
      <c r="P59" s="11">
        <v>0.0</v>
      </c>
      <c r="Q59" s="10">
        <v>7.0</v>
      </c>
      <c r="R59" s="7">
        <v>65.0</v>
      </c>
      <c r="S59" s="7">
        <v>1.0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Davante Adams</v>
      </c>
      <c r="B60" s="7" t="str">
        <f>IFERROR(__xludf.DUMMYFUNCTION("INDEX(IFNA(REGEXEXTRACT(D60, ""([^ ]+)$"")))"),"NYJ")</f>
        <v>NYJ</v>
      </c>
      <c r="C60" s="7">
        <f>Pts_PA*G60+Pts_PC*H60+Pts_PY*I60+Pts_PTD*J60+Pts_PI*K60+Pts_P2*L60+Pts_RA*M60+Pts_RY*N60+Pts_RTD*O60+Pts_R2*P60+Pts_Res*Q60+Pts_ReY*R60+Pts_ReTD*S60+Pts_Re2*T60+Pts_FL*U60+Pts_FTD*V60</f>
        <v>16.3</v>
      </c>
      <c r="D60" s="7" t="s">
        <v>160</v>
      </c>
      <c r="E60" s="10" t="s">
        <v>51</v>
      </c>
      <c r="F60" s="9">
        <v>12.0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0.0</v>
      </c>
      <c r="N60" s="7">
        <v>0.0</v>
      </c>
      <c r="O60" s="7">
        <v>0.0</v>
      </c>
      <c r="P60" s="11">
        <v>0.0</v>
      </c>
      <c r="Q60" s="10">
        <v>7.0</v>
      </c>
      <c r="R60" s="7">
        <v>68.0</v>
      </c>
      <c r="S60" s="7">
        <v>1.0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Josh Downs</v>
      </c>
      <c r="B61" s="7" t="str">
        <f>IFERROR(__xludf.DUMMYFUNCTION("INDEX(IFNA(REGEXEXTRACT(D61, ""([^ ]+)$"")))"),"IND")</f>
        <v>IND</v>
      </c>
      <c r="C61" s="7">
        <f>Pts_PA*G61+Pts_PC*H61+Pts_PY*I61+Pts_PTD*J61+Pts_PI*K61+Pts_P2*L61+Pts_RA*M61+Pts_RY*N61+Pts_RTD*O61+Pts_R2*P61+Pts_Res*Q61+Pts_ReY*R61+Pts_ReTD*S61+Pts_Re2*T61+Pts_FL*U61+Pts_FTD*V61</f>
        <v>13.6</v>
      </c>
      <c r="D61" s="7" t="s">
        <v>435</v>
      </c>
      <c r="E61" s="10" t="s">
        <v>157</v>
      </c>
      <c r="F61" s="9">
        <v>12.0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0.0</v>
      </c>
      <c r="N61" s="7">
        <v>0.0</v>
      </c>
      <c r="O61" s="7">
        <v>0.0</v>
      </c>
      <c r="P61" s="11">
        <v>0.0</v>
      </c>
      <c r="Q61" s="10">
        <v>3.0</v>
      </c>
      <c r="R61" s="7">
        <v>61.0</v>
      </c>
      <c r="S61" s="7">
        <v>1.0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Terry McLaurin</v>
      </c>
      <c r="B62" s="7" t="str">
        <f>IFERROR(__xludf.DUMMYFUNCTION("INDEX(IFNA(REGEXEXTRACT(D62, ""([^ ]+)$"")))"),"WAS")</f>
        <v>WAS</v>
      </c>
      <c r="C62" s="7">
        <f>Pts_PA*G62+Pts_PC*H62+Pts_PY*I62+Pts_PTD*J62+Pts_PI*K62+Pts_P2*L62+Pts_RA*M62+Pts_RY*N62+Pts_RTD*O62+Pts_R2*P62+Pts_Res*Q62+Pts_ReY*R62+Pts_ReTD*S62+Pts_Re2*T62+Pts_FL*U62+Pts_FTD*V62</f>
        <v>14.5</v>
      </c>
      <c r="D62" s="7" t="s">
        <v>255</v>
      </c>
      <c r="E62" s="10" t="s">
        <v>423</v>
      </c>
      <c r="F62" s="9">
        <v>12.0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0.0</v>
      </c>
      <c r="N62" s="7">
        <v>0.0</v>
      </c>
      <c r="O62" s="7">
        <v>0.0</v>
      </c>
      <c r="P62" s="11">
        <v>0.0</v>
      </c>
      <c r="Q62" s="10">
        <v>5.0</v>
      </c>
      <c r="R62" s="7">
        <v>60.0</v>
      </c>
      <c r="S62" s="7">
        <v>1.0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Rhamondre Stevenson</v>
      </c>
      <c r="B63" s="7" t="str">
        <f>IFERROR(__xludf.DUMMYFUNCTION("INDEX(IFNA(REGEXEXTRACT(D63, ""([^ ]+)$"")))"),"NE")</f>
        <v>NE</v>
      </c>
      <c r="C63" s="7">
        <f>Pts_PA*G63+Pts_PC*H63+Pts_PY*I63+Pts_PTD*J63+Pts_PI*K63+Pts_P2*L63+Pts_RA*M63+Pts_RY*N63+Pts_RTD*O63+Pts_R2*P63+Pts_Res*Q63+Pts_ReY*R63+Pts_ReTD*S63+Pts_Re2*T63+Pts_FL*U63+Pts_FTD*V63</f>
        <v>11.8</v>
      </c>
      <c r="D63" s="7" t="s">
        <v>58</v>
      </c>
      <c r="E63" s="10" t="s">
        <v>65</v>
      </c>
      <c r="F63" s="9">
        <v>12.0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12.0</v>
      </c>
      <c r="N63" s="7">
        <v>60.0</v>
      </c>
      <c r="O63" s="7">
        <v>1.0</v>
      </c>
      <c r="P63" s="11">
        <v>0.0</v>
      </c>
      <c r="Q63" s="10">
        <v>1.0</v>
      </c>
      <c r="R63" s="7">
        <v>13.0</v>
      </c>
      <c r="S63" s="7">
        <v>0.0</v>
      </c>
      <c r="T63" s="11">
        <v>0.0</v>
      </c>
      <c r="U63" s="10">
        <v>1.0</v>
      </c>
      <c r="V63" s="11">
        <v>0.0</v>
      </c>
    </row>
    <row r="64">
      <c r="A64" s="7" t="str">
        <f t="shared" si="1"/>
        <v>Tyrone Tracy</v>
      </c>
      <c r="B64" s="7" t="str">
        <f>IFERROR(__xludf.DUMMYFUNCTION("INDEX(IFNA(REGEXEXTRACT(D64, ""([^ ]+)$"")))"),"NYG")</f>
        <v>NYG</v>
      </c>
      <c r="C64" s="7">
        <f>Pts_PA*G64+Pts_PC*H64+Pts_PY*I64+Pts_PTD*J64+Pts_PI*K64+Pts_P2*L64+Pts_RA*M64+Pts_RY*N64+Pts_RTD*O64+Pts_R2*P64+Pts_Res*Q64+Pts_ReY*R64+Pts_ReTD*S64+Pts_Re2*T64+Pts_FL*U64+Pts_FTD*V64</f>
        <v>14.9</v>
      </c>
      <c r="D64" s="7" t="s">
        <v>327</v>
      </c>
      <c r="E64" s="10" t="s">
        <v>96</v>
      </c>
      <c r="F64" s="9">
        <v>12.0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7.0</v>
      </c>
      <c r="N64" s="7">
        <v>26.0</v>
      </c>
      <c r="O64" s="7">
        <v>0.0</v>
      </c>
      <c r="P64" s="11">
        <v>0.0</v>
      </c>
      <c r="Q64" s="10">
        <v>4.0</v>
      </c>
      <c r="R64" s="7">
        <v>43.0</v>
      </c>
      <c r="S64" s="7">
        <v>1.0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Tee Higgins</v>
      </c>
      <c r="B65" s="7" t="str">
        <f>IFERROR(__xludf.DUMMYFUNCTION("INDEX(IFNA(REGEXEXTRACT(D65, ""([^ ]+)$"")))"),"CIN")</f>
        <v>CIN</v>
      </c>
      <c r="C65" s="7">
        <f>Pts_PA*G65+Pts_PC*H65+Pts_PY*I65+Pts_PTD*J65+Pts_PI*K65+Pts_P2*L65+Pts_RA*M65+Pts_RY*N65+Pts_RTD*O65+Pts_R2*P65+Pts_Res*Q65+Pts_ReY*R65+Pts_ReTD*S65+Pts_Re2*T65+Pts_FL*U65+Pts_FTD*V65</f>
        <v>15.8</v>
      </c>
      <c r="D65" s="7" t="s">
        <v>432</v>
      </c>
      <c r="E65" s="10" t="s">
        <v>357</v>
      </c>
      <c r="F65" s="9">
        <v>11.0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0.0</v>
      </c>
      <c r="N65" s="7">
        <v>0.0</v>
      </c>
      <c r="O65" s="7">
        <v>0.0</v>
      </c>
      <c r="P65" s="11">
        <v>0.0</v>
      </c>
      <c r="Q65" s="10">
        <v>8.0</v>
      </c>
      <c r="R65" s="7">
        <v>58.0</v>
      </c>
      <c r="S65" s="7">
        <v>1.0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Andrei Iosivas</v>
      </c>
      <c r="B66" s="7" t="str">
        <f>IFERROR(__xludf.DUMMYFUNCTION("INDEX(IFNA(REGEXEXTRACT(D66, ""([^ ]+)$"")))"),"CIN")</f>
        <v>CIN</v>
      </c>
      <c r="C66" s="7">
        <f>Pts_PA*G66+Pts_PC*H66+Pts_PY*I66+Pts_PTD*J66+Pts_PI*K66+Pts_P2*L66+Pts_RA*M66+Pts_RY*N66+Pts_RTD*O66+Pts_R2*P66+Pts_Res*Q66+Pts_ReY*R66+Pts_ReTD*S66+Pts_Re2*T66+Pts_FL*U66+Pts_FTD*V66</f>
        <v>12.8</v>
      </c>
      <c r="D66" s="7" t="s">
        <v>217</v>
      </c>
      <c r="E66" s="10" t="s">
        <v>357</v>
      </c>
      <c r="F66" s="9">
        <v>11.0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0.0</v>
      </c>
      <c r="N66" s="7">
        <v>0.0</v>
      </c>
      <c r="O66" s="7">
        <v>0.0</v>
      </c>
      <c r="P66" s="11">
        <v>0.0</v>
      </c>
      <c r="Q66" s="10">
        <v>3.0</v>
      </c>
      <c r="R66" s="7">
        <v>53.0</v>
      </c>
      <c r="S66" s="7">
        <v>1.0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Jalen McMillan</v>
      </c>
      <c r="B67" s="7" t="str">
        <f>IFERROR(__xludf.DUMMYFUNCTION("INDEX(IFNA(REGEXEXTRACT(D67, ""([^ ]+)$"")))"),"TB")</f>
        <v>TB</v>
      </c>
      <c r="C67" s="7">
        <f>Pts_PA*G67+Pts_PC*H67+Pts_PY*I67+Pts_PTD*J67+Pts_PI*K67+Pts_P2*L67+Pts_RA*M67+Pts_RY*N67+Pts_RTD*O67+Pts_R2*P67+Pts_Res*Q67+Pts_ReY*R67+Pts_ReTD*S67+Pts_Re2*T67+Pts_FL*U67+Pts_FTD*V67</f>
        <v>14.2</v>
      </c>
      <c r="D67" s="7" t="s">
        <v>127</v>
      </c>
      <c r="E67" s="10" t="s">
        <v>338</v>
      </c>
      <c r="F67" s="9">
        <v>11.0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5.0</v>
      </c>
      <c r="R67" s="7">
        <v>57.0</v>
      </c>
      <c r="S67" s="7">
        <v>1.0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D.K. Metcalf</v>
      </c>
      <c r="B68" s="7" t="str">
        <f>IFERROR(__xludf.DUMMYFUNCTION("INDEX(IFNA(REGEXEXTRACT(D68, ""([^ ]+)$"")))"),"SEA")</f>
        <v>SEA</v>
      </c>
      <c r="C68" s="7">
        <f>Pts_PA*G68+Pts_PC*H68+Pts_PY*I68+Pts_PTD*J68+Pts_PI*K68+Pts_P2*L68+Pts_RA*M68+Pts_RY*N68+Pts_RTD*O68+Pts_R2*P68+Pts_Res*Q68+Pts_ReY*R68+Pts_ReTD*S68+Pts_Re2*T68+Pts_FL*U68+Pts_FTD*V68</f>
        <v>13.2</v>
      </c>
      <c r="D68" s="7" t="s">
        <v>219</v>
      </c>
      <c r="E68" s="10" t="s">
        <v>155</v>
      </c>
      <c r="F68" s="9">
        <v>11.0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0.0</v>
      </c>
      <c r="N68" s="7">
        <v>0.0</v>
      </c>
      <c r="O68" s="7">
        <v>0.0</v>
      </c>
      <c r="P68" s="11">
        <v>0.0</v>
      </c>
      <c r="Q68" s="10">
        <v>3.0</v>
      </c>
      <c r="R68" s="7">
        <v>57.0</v>
      </c>
      <c r="S68" s="7">
        <v>1.0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Aidan O'Connell</v>
      </c>
      <c r="B69" s="7" t="str">
        <f>IFERROR(__xludf.DUMMYFUNCTION("INDEX(IFNA(REGEXEXTRACT(D69, ""([^ ]+)$"")))"),"LV")</f>
        <v>LV</v>
      </c>
      <c r="C69" s="7">
        <f>Pts_PA*G69+Pts_PC*H69+Pts_PY*I69+Pts_PTD*J69+Pts_PI*K69+Pts_P2*L69+Pts_RA*M69+Pts_RY*N69+Pts_RTD*O69+Pts_R2*P69+Pts_Res*Q69+Pts_ReY*R69+Pts_ReTD*S69+Pts_Re2*T69+Pts_FL*U69+Pts_FTD*V69</f>
        <v>11.48</v>
      </c>
      <c r="D69" s="7" t="s">
        <v>426</v>
      </c>
      <c r="E69" s="10" t="s">
        <v>44</v>
      </c>
      <c r="F69" s="9">
        <v>11.0</v>
      </c>
      <c r="G69" s="10">
        <v>38.0</v>
      </c>
      <c r="H69" s="7">
        <v>24.0</v>
      </c>
      <c r="I69" s="7">
        <v>257.0</v>
      </c>
      <c r="J69" s="7">
        <v>0.0</v>
      </c>
      <c r="K69" s="7">
        <v>0.0</v>
      </c>
      <c r="L69" s="11">
        <v>0.0</v>
      </c>
      <c r="M69" s="10">
        <v>7.0</v>
      </c>
      <c r="N69" s="7">
        <v>12.0</v>
      </c>
      <c r="O69" s="7">
        <v>0.0</v>
      </c>
      <c r="P69" s="11">
        <v>0.0</v>
      </c>
      <c r="Q69" s="10">
        <v>0.0</v>
      </c>
      <c r="R69" s="7">
        <v>0.0</v>
      </c>
      <c r="S69" s="7">
        <v>0.0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Emanuel Wilson</v>
      </c>
      <c r="B70" s="7" t="str">
        <f>IFERROR(__xludf.DUMMYFUNCTION("INDEX(IFNA(REGEXEXTRACT(D70, ""([^ ]+)$"")))"),"GB")</f>
        <v>GB</v>
      </c>
      <c r="C70" s="7">
        <f>Pts_PA*G70+Pts_PC*H70+Pts_PY*I70+Pts_PTD*J70+Pts_PI*K70+Pts_P2*L70+Pts_RA*M70+Pts_RY*N70+Pts_RTD*O70+Pts_R2*P70+Pts_Res*Q70+Pts_ReY*R70+Pts_ReTD*S70+Pts_Re2*T70+Pts_FL*U70+Pts_FTD*V70</f>
        <v>12.1</v>
      </c>
      <c r="D70" s="7" t="s">
        <v>184</v>
      </c>
      <c r="E70" s="10" t="s">
        <v>350</v>
      </c>
      <c r="F70" s="9">
        <v>11.0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11.0</v>
      </c>
      <c r="N70" s="7">
        <v>52.0</v>
      </c>
      <c r="O70" s="7">
        <v>1.0</v>
      </c>
      <c r="P70" s="11">
        <v>0.0</v>
      </c>
      <c r="Q70" s="10">
        <v>1.0</v>
      </c>
      <c r="R70" s="7">
        <v>4.0</v>
      </c>
      <c r="S70" s="7">
        <v>0.0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Cartavious Bigsby</v>
      </c>
      <c r="B71" s="7" t="str">
        <f>IFERROR(__xludf.DUMMYFUNCTION("INDEX(IFNA(REGEXEXTRACT(D71, ""([^ ]+)$"")))"),"JAX")</f>
        <v>JAX</v>
      </c>
      <c r="C71" s="7">
        <f>Pts_PA*G71+Pts_PC*H71+Pts_PY*I71+Pts_PTD*J71+Pts_PI*K71+Pts_P2*L71+Pts_RA*M71+Pts_RY*N71+Pts_RTD*O71+Pts_R2*P71+Pts_Res*Q71+Pts_ReY*R71+Pts_ReTD*S71+Pts_Re2*T71+Pts_FL*U71+Pts_FTD*V71</f>
        <v>9.6</v>
      </c>
      <c r="D71" s="7" t="s">
        <v>139</v>
      </c>
      <c r="E71" s="10" t="s">
        <v>420</v>
      </c>
      <c r="F71" s="9">
        <v>10.0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12.0</v>
      </c>
      <c r="N71" s="7">
        <v>50.0</v>
      </c>
      <c r="O71" s="7">
        <v>1.0</v>
      </c>
      <c r="P71" s="11">
        <v>0.0</v>
      </c>
      <c r="Q71" s="10">
        <v>1.0</v>
      </c>
      <c r="R71" s="7">
        <v>1.0</v>
      </c>
      <c r="S71" s="7">
        <v>0.0</v>
      </c>
      <c r="T71" s="11">
        <v>0.0</v>
      </c>
      <c r="U71" s="10">
        <v>1.0</v>
      </c>
      <c r="V71" s="11">
        <v>0.0</v>
      </c>
    </row>
    <row r="72">
      <c r="A72" s="7" t="str">
        <f t="shared" si="1"/>
        <v>Chase Brown</v>
      </c>
      <c r="B72" s="7" t="str">
        <f>IFERROR(__xludf.DUMMYFUNCTION("INDEX(IFNA(REGEXEXTRACT(D72, ""([^ ]+)$"")))"),"CIN")</f>
        <v>CIN</v>
      </c>
      <c r="C72" s="7">
        <f>Pts_PA*G72+Pts_PC*H72+Pts_PY*I72+Pts_PTD*J72+Pts_PI*K72+Pts_P2*L72+Pts_RA*M72+Pts_RY*N72+Pts_RTD*O72+Pts_R2*P72+Pts_Res*Q72+Pts_ReY*R72+Pts_ReTD*S72+Pts_Re2*T72+Pts_FL*U72+Pts_FTD*V72</f>
        <v>12.4</v>
      </c>
      <c r="D72" s="7" t="s">
        <v>210</v>
      </c>
      <c r="E72" s="10" t="s">
        <v>357</v>
      </c>
      <c r="F72" s="9">
        <v>10.0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18.0</v>
      </c>
      <c r="N72" s="7">
        <v>91.0</v>
      </c>
      <c r="O72" s="7">
        <v>0.0</v>
      </c>
      <c r="P72" s="11">
        <v>0.0</v>
      </c>
      <c r="Q72" s="10">
        <v>3.0</v>
      </c>
      <c r="R72" s="7">
        <v>18.0</v>
      </c>
      <c r="S72" s="7">
        <v>0.0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Audric Estime</v>
      </c>
      <c r="B73" s="7" t="str">
        <f>IFERROR(__xludf.DUMMYFUNCTION("INDEX(IFNA(REGEXEXTRACT(D73, ""([^ ]+)$"")))"),"DEN")</f>
        <v>DEN</v>
      </c>
      <c r="C73" s="7">
        <f>Pts_PA*G73+Pts_PC*H73+Pts_PY*I73+Pts_PTD*J73+Pts_PI*K73+Pts_P2*L73+Pts_RA*M73+Pts_RY*N73+Pts_RTD*O73+Pts_R2*P73+Pts_Res*Q73+Pts_ReY*R73+Pts_ReTD*S73+Pts_Re2*T73+Pts_FL*U73+Pts_FTD*V73</f>
        <v>10.8</v>
      </c>
      <c r="D73" s="7" t="s">
        <v>238</v>
      </c>
      <c r="E73" s="10" t="s">
        <v>82</v>
      </c>
      <c r="F73" s="9">
        <v>10.0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9.0</v>
      </c>
      <c r="N73" s="7">
        <v>48.0</v>
      </c>
      <c r="O73" s="7">
        <v>1.0</v>
      </c>
      <c r="P73" s="11">
        <v>0.0</v>
      </c>
      <c r="Q73" s="10">
        <v>0.0</v>
      </c>
      <c r="R73" s="7">
        <v>0.0</v>
      </c>
      <c r="S73" s="7">
        <v>0.0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Zay Flowers</v>
      </c>
      <c r="B74" s="7" t="str">
        <f>IFERROR(__xludf.DUMMYFUNCTION("INDEX(IFNA(REGEXEXTRACT(D74, ""([^ ]+)$"")))"),"BAL")</f>
        <v>BAL</v>
      </c>
      <c r="C74" s="7">
        <f>Pts_PA*G74+Pts_PC*H74+Pts_PY*I74+Pts_PTD*J74+Pts_PI*K74+Pts_P2*L74+Pts_RA*M74+Pts_RY*N74+Pts_RTD*O74+Pts_R2*P74+Pts_Res*Q74+Pts_ReY*R74+Pts_ReTD*S74+Pts_Re2*T74+Pts_FL*U74+Pts_FTD*V74</f>
        <v>12.8</v>
      </c>
      <c r="D74" s="7" t="s">
        <v>172</v>
      </c>
      <c r="E74" s="10" t="s">
        <v>116</v>
      </c>
      <c r="F74" s="9">
        <v>10.0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1.0</v>
      </c>
      <c r="N74" s="7">
        <v>3.0</v>
      </c>
      <c r="O74" s="7">
        <v>0.0</v>
      </c>
      <c r="P74" s="11">
        <v>0.0</v>
      </c>
      <c r="Q74" s="10">
        <v>5.0</v>
      </c>
      <c r="R74" s="7">
        <v>100.0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George Kittle</v>
      </c>
      <c r="B75" s="7" t="str">
        <f>IFERROR(__xludf.DUMMYFUNCTION("INDEX(IFNA(REGEXEXTRACT(D75, ""([^ ]+)$"")))"),"SF")</f>
        <v>SF</v>
      </c>
      <c r="C75" s="7">
        <f>Pts_PA*G75+Pts_PC*H75+Pts_PY*I75+Pts_PTD*J75+Pts_PI*K75+Pts_P2*L75+Pts_RA*M75+Pts_RY*N75+Pts_RTD*O75+Pts_R2*P75+Pts_Res*Q75+Pts_ReY*R75+Pts_ReTD*S75+Pts_Re2*T75+Pts_FL*U75+Pts_FTD*V75</f>
        <v>14.6</v>
      </c>
      <c r="D75" s="7" t="s">
        <v>175</v>
      </c>
      <c r="E75" s="10" t="s">
        <v>92</v>
      </c>
      <c r="F75" s="9">
        <v>10.0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8.0</v>
      </c>
      <c r="R75" s="7">
        <v>106.0</v>
      </c>
      <c r="S75" s="7">
        <v>0.0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CeeDee Lamb</v>
      </c>
      <c r="B76" s="7" t="str">
        <f>IFERROR(__xludf.DUMMYFUNCTION("INDEX(IFNA(REGEXEXTRACT(D76, ""([^ ]+)$"")))"),"DAL")</f>
        <v>DAL</v>
      </c>
      <c r="C76" s="7">
        <f>Pts_PA*G76+Pts_PC*H76+Pts_PY*I76+Pts_PTD*J76+Pts_PI*K76+Pts_P2*L76+Pts_RA*M76+Pts_RY*N76+Pts_RTD*O76+Pts_R2*P76+Pts_Res*Q76+Pts_ReY*R76+Pts_ReTD*S76+Pts_Re2*T76+Pts_FL*U76+Pts_FTD*V76</f>
        <v>14</v>
      </c>
      <c r="D76" s="7" t="s">
        <v>134</v>
      </c>
      <c r="E76" s="10" t="s">
        <v>358</v>
      </c>
      <c r="F76" s="9">
        <v>10.0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0.0</v>
      </c>
      <c r="N76" s="7">
        <v>0.0</v>
      </c>
      <c r="O76" s="7">
        <v>0.0</v>
      </c>
      <c r="P76" s="11">
        <v>0.0</v>
      </c>
      <c r="Q76" s="10">
        <v>7.0</v>
      </c>
      <c r="R76" s="7">
        <v>105.0</v>
      </c>
      <c r="S76" s="7">
        <v>0.0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Sam LaPorta</v>
      </c>
      <c r="B77" s="7" t="str">
        <f>IFERROR(__xludf.DUMMYFUNCTION("INDEX(IFNA(REGEXEXTRACT(D77, ""([^ ]+)$"")))"),"DET")</f>
        <v>DET</v>
      </c>
      <c r="C77" s="7">
        <f>Pts_PA*G77+Pts_PC*H77+Pts_PY*I77+Pts_PTD*J77+Pts_PI*K77+Pts_P2*L77+Pts_RA*M77+Pts_RY*N77+Pts_RTD*O77+Pts_R2*P77+Pts_Res*Q77+Pts_ReY*R77+Pts_ReTD*S77+Pts_Re2*T77+Pts_FL*U77+Pts_FTD*V77</f>
        <v>12.3</v>
      </c>
      <c r="D77" s="7" t="s">
        <v>176</v>
      </c>
      <c r="E77" s="10" t="s">
        <v>76</v>
      </c>
      <c r="F77" s="9">
        <v>10.0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0.0</v>
      </c>
      <c r="N77" s="7">
        <v>0.0</v>
      </c>
      <c r="O77" s="7">
        <v>0.0</v>
      </c>
      <c r="P77" s="11">
        <v>0.0</v>
      </c>
      <c r="Q77" s="10">
        <v>4.0</v>
      </c>
      <c r="R77" s="7">
        <v>43.0</v>
      </c>
      <c r="S77" s="7">
        <v>1.0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Alexander Mattison</v>
      </c>
      <c r="B78" s="7" t="str">
        <f>IFERROR(__xludf.DUMMYFUNCTION("INDEX(IFNA(REGEXEXTRACT(D78, ""([^ ]+)$"")))"),"LV")</f>
        <v>LV</v>
      </c>
      <c r="C78" s="7">
        <f>Pts_PA*G78+Pts_PC*H78+Pts_PY*I78+Pts_PTD*J78+Pts_PI*K78+Pts_P2*L78+Pts_RA*M78+Pts_RY*N78+Pts_RTD*O78+Pts_R2*P78+Pts_Res*Q78+Pts_ReY*R78+Pts_ReTD*S78+Pts_Re2*T78+Pts_FL*U78+Pts_FTD*V78</f>
        <v>13.6</v>
      </c>
      <c r="D78" s="7" t="s">
        <v>99</v>
      </c>
      <c r="E78" s="10" t="s">
        <v>44</v>
      </c>
      <c r="F78" s="9">
        <v>10.0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12.0</v>
      </c>
      <c r="N78" s="7">
        <v>27.0</v>
      </c>
      <c r="O78" s="7">
        <v>1.0</v>
      </c>
      <c r="P78" s="11">
        <v>0.0</v>
      </c>
      <c r="Q78" s="10">
        <v>4.0</v>
      </c>
      <c r="R78" s="7">
        <v>29.0</v>
      </c>
      <c r="S78" s="7">
        <v>0.0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Chigoziem Okonkwo</v>
      </c>
      <c r="B79" s="7" t="str">
        <f>IFERROR(__xludf.DUMMYFUNCTION("INDEX(IFNA(REGEXEXTRACT(D79, ""([^ ]+)$"")))"),"TEN")</f>
        <v>TEN</v>
      </c>
      <c r="C79" s="7">
        <f>Pts_PA*G79+Pts_PC*H79+Pts_PY*I79+Pts_PTD*J79+Pts_PI*K79+Pts_P2*L79+Pts_RA*M79+Pts_RY*N79+Pts_RTD*O79+Pts_R2*P79+Pts_Res*Q79+Pts_ReY*R79+Pts_ReTD*S79+Pts_Re2*T79+Pts_FL*U79+Pts_FTD*V79</f>
        <v>14.6</v>
      </c>
      <c r="D79" s="7" t="s">
        <v>146</v>
      </c>
      <c r="E79" s="10" t="s">
        <v>35</v>
      </c>
      <c r="F79" s="9">
        <v>10.0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0.0</v>
      </c>
      <c r="N79" s="7">
        <v>0.0</v>
      </c>
      <c r="O79" s="7">
        <v>0.0</v>
      </c>
      <c r="P79" s="11">
        <v>0.0</v>
      </c>
      <c r="Q79" s="10">
        <v>9.0</v>
      </c>
      <c r="R79" s="7">
        <v>81.0</v>
      </c>
      <c r="S79" s="7">
        <v>0.0</v>
      </c>
      <c r="T79" s="11">
        <v>1.0</v>
      </c>
      <c r="U79" s="10">
        <v>0.0</v>
      </c>
      <c r="V79" s="11">
        <v>0.0</v>
      </c>
    </row>
    <row r="80">
      <c r="A80" s="7" t="str">
        <f t="shared" si="1"/>
        <v>Kenny Pickett</v>
      </c>
      <c r="B80" s="7" t="str">
        <f>IFERROR(__xludf.DUMMYFUNCTION("INDEX(IFNA(REGEXEXTRACT(D80, ""([^ ]+)$"")))"),"PHI")</f>
        <v>PHI</v>
      </c>
      <c r="C80" s="7">
        <f>Pts_PA*G80+Pts_PC*H80+Pts_PY*I80+Pts_PTD*J80+Pts_PI*K80+Pts_P2*L80+Pts_RA*M80+Pts_RY*N80+Pts_RTD*O80+Pts_R2*P80+Pts_Res*Q80+Pts_ReY*R80+Pts_ReTD*S80+Pts_Re2*T80+Pts_FL*U80+Pts_FTD*V80</f>
        <v>9.02</v>
      </c>
      <c r="D80" s="7" t="s">
        <v>534</v>
      </c>
      <c r="E80" s="10" t="s">
        <v>341</v>
      </c>
      <c r="F80" s="9">
        <v>10.0</v>
      </c>
      <c r="G80" s="10">
        <v>24.0</v>
      </c>
      <c r="H80" s="7">
        <v>14.0</v>
      </c>
      <c r="I80" s="7">
        <v>143.0</v>
      </c>
      <c r="J80" s="7">
        <v>1.0</v>
      </c>
      <c r="K80" s="7">
        <v>1.0</v>
      </c>
      <c r="L80" s="11">
        <v>0.0</v>
      </c>
      <c r="M80" s="10">
        <v>3.0</v>
      </c>
      <c r="N80" s="7">
        <v>13.0</v>
      </c>
      <c r="O80" s="7">
        <v>0.0</v>
      </c>
      <c r="P80" s="11">
        <v>0.0</v>
      </c>
      <c r="Q80" s="10">
        <v>0.0</v>
      </c>
      <c r="R80" s="7">
        <v>0.0</v>
      </c>
      <c r="S80" s="7">
        <v>0.0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Dalton Schultz</v>
      </c>
      <c r="B81" s="7" t="str">
        <f>IFERROR(__xludf.DUMMYFUNCTION("INDEX(IFNA(REGEXEXTRACT(D81, ""([^ ]+)$"")))"),"HOU")</f>
        <v>HOU</v>
      </c>
      <c r="C81" s="7">
        <f>Pts_PA*G81+Pts_PC*H81+Pts_PY*I81+Pts_PTD*J81+Pts_PI*K81+Pts_P2*L81+Pts_RA*M81+Pts_RY*N81+Pts_RTD*O81+Pts_R2*P81+Pts_Res*Q81+Pts_ReY*R81+Pts_ReTD*S81+Pts_Re2*T81+Pts_FL*U81+Pts_FTD*V81</f>
        <v>13</v>
      </c>
      <c r="D81" s="7" t="s">
        <v>271</v>
      </c>
      <c r="E81" s="10" t="s">
        <v>33</v>
      </c>
      <c r="F81" s="9">
        <v>10.0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5.0</v>
      </c>
      <c r="R81" s="7">
        <v>45.0</v>
      </c>
      <c r="S81" s="7">
        <v>1.0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Adam Thielen</v>
      </c>
      <c r="B82" s="7" t="str">
        <f>IFERROR(__xludf.DUMMYFUNCTION("INDEX(IFNA(REGEXEXTRACT(D82, ""([^ ]+)$"")))"),"CAR")</f>
        <v>CAR</v>
      </c>
      <c r="C82" s="7">
        <f>Pts_PA*G82+Pts_PC*H82+Pts_PY*I82+Pts_PTD*J82+Pts_PI*K82+Pts_P2*L82+Pts_RA*M82+Pts_RY*N82+Pts_RTD*O82+Pts_R2*P82+Pts_Res*Q82+Pts_ReY*R82+Pts_ReTD*S82+Pts_Re2*T82+Pts_FL*U82+Pts_FTD*V82</f>
        <v>12.8</v>
      </c>
      <c r="D82" s="7" t="s">
        <v>183</v>
      </c>
      <c r="E82" s="10" t="s">
        <v>21</v>
      </c>
      <c r="F82" s="9">
        <v>10.0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0.0</v>
      </c>
      <c r="N82" s="7">
        <v>0.0</v>
      </c>
      <c r="O82" s="7">
        <v>0.0</v>
      </c>
      <c r="P82" s="11">
        <v>0.0</v>
      </c>
      <c r="Q82" s="10">
        <v>5.0</v>
      </c>
      <c r="R82" s="7">
        <v>43.0</v>
      </c>
      <c r="S82" s="7">
        <v>1.0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Jordan Addison</v>
      </c>
      <c r="B83" s="7" t="str">
        <f>IFERROR(__xludf.DUMMYFUNCTION("INDEX(IFNA(REGEXEXTRACT(D83, ""([^ ]+)$"")))"),"MIN")</f>
        <v>MIN</v>
      </c>
      <c r="C83" s="7">
        <f>Pts_PA*G83+Pts_PC*H83+Pts_PY*I83+Pts_PTD*J83+Pts_PI*K83+Pts_P2*L83+Pts_RA*M83+Pts_RY*N83+Pts_RTD*O83+Pts_R2*P83+Pts_Res*Q83+Pts_ReY*R83+Pts_ReTD*S83+Pts_Re2*T83+Pts_FL*U83+Pts_FTD*V83</f>
        <v>12</v>
      </c>
      <c r="D83" s="7" t="s">
        <v>185</v>
      </c>
      <c r="E83" s="10" t="s">
        <v>112</v>
      </c>
      <c r="F83" s="9">
        <v>9.0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0.0</v>
      </c>
      <c r="N83" s="7">
        <v>0.0</v>
      </c>
      <c r="O83" s="7">
        <v>0.0</v>
      </c>
      <c r="P83" s="11">
        <v>0.0</v>
      </c>
      <c r="Q83" s="10">
        <v>5.0</v>
      </c>
      <c r="R83" s="7">
        <v>35.0</v>
      </c>
      <c r="S83" s="7">
        <v>1.0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Mark Andrews</v>
      </c>
      <c r="B84" s="7" t="str">
        <f>IFERROR(__xludf.DUMMYFUNCTION("INDEX(IFNA(REGEXEXTRACT(D84, ""([^ ]+)$"")))"),"BAL")</f>
        <v>BAL</v>
      </c>
      <c r="C84" s="7">
        <f>Pts_PA*G84+Pts_PC*H84+Pts_PY*I84+Pts_PTD*J84+Pts_PI*K84+Pts_P2*L84+Pts_RA*M84+Pts_RY*N84+Pts_RTD*O84+Pts_R2*P84+Pts_Res*Q84+Pts_ReY*R84+Pts_ReTD*S84+Pts_Re2*T84+Pts_FL*U84+Pts_FTD*V84</f>
        <v>11.8</v>
      </c>
      <c r="D84" s="7" t="s">
        <v>229</v>
      </c>
      <c r="E84" s="10" t="s">
        <v>116</v>
      </c>
      <c r="F84" s="9">
        <v>9.0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1.0</v>
      </c>
      <c r="N84" s="7">
        <v>1.0</v>
      </c>
      <c r="O84" s="7">
        <v>0.0</v>
      </c>
      <c r="P84" s="11">
        <v>0.0</v>
      </c>
      <c r="Q84" s="10">
        <v>4.0</v>
      </c>
      <c r="R84" s="7">
        <v>37.0</v>
      </c>
      <c r="S84" s="7">
        <v>1.0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Brock Bowers</v>
      </c>
      <c r="B85" s="7" t="str">
        <f>IFERROR(__xludf.DUMMYFUNCTION("INDEX(IFNA(REGEXEXTRACT(D85, ""([^ ]+)$"")))"),"LV")</f>
        <v>LV</v>
      </c>
      <c r="C85" s="7">
        <f>Pts_PA*G85+Pts_PC*H85+Pts_PY*I85+Pts_PTD*J85+Pts_PI*K85+Pts_P2*L85+Pts_RA*M85+Pts_RY*N85+Pts_RTD*O85+Pts_R2*P85+Pts_Res*Q85+Pts_ReY*R85+Pts_ReTD*S85+Pts_Re2*T85+Pts_FL*U85+Pts_FTD*V85</f>
        <v>15.4</v>
      </c>
      <c r="D85" s="7" t="s">
        <v>162</v>
      </c>
      <c r="E85" s="10" t="s">
        <v>44</v>
      </c>
      <c r="F85" s="9">
        <v>9.0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0.0</v>
      </c>
      <c r="N85" s="7">
        <v>0.0</v>
      </c>
      <c r="O85" s="7">
        <v>0.0</v>
      </c>
      <c r="P85" s="11">
        <v>0.0</v>
      </c>
      <c r="Q85" s="10">
        <v>11.0</v>
      </c>
      <c r="R85" s="7">
        <v>99.0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Derius Davis</v>
      </c>
      <c r="B86" s="7" t="str">
        <f>IFERROR(__xludf.DUMMYFUNCTION("INDEX(IFNA(REGEXEXTRACT(D86, ""([^ ]+)$"")))"),"LAC")</f>
        <v>LAC</v>
      </c>
      <c r="C86" s="7">
        <f>Pts_PA*G86+Pts_PC*H86+Pts_PY*I86+Pts_PTD*J86+Pts_PI*K86+Pts_P2*L86+Pts_RA*M86+Pts_RY*N86+Pts_RTD*O86+Pts_R2*P86+Pts_Res*Q86+Pts_ReY*R86+Pts_ReTD*S86+Pts_Re2*T86+Pts_FL*U86+Pts_FTD*V86</f>
        <v>9.8</v>
      </c>
      <c r="D86" s="7" t="s">
        <v>291</v>
      </c>
      <c r="E86" s="10" t="s">
        <v>49</v>
      </c>
      <c r="F86" s="9">
        <v>9.0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1.0</v>
      </c>
      <c r="N86" s="7">
        <v>-3.0</v>
      </c>
      <c r="O86" s="7">
        <v>0.0</v>
      </c>
      <c r="P86" s="11">
        <v>0.0</v>
      </c>
      <c r="Q86" s="10">
        <v>2.0</v>
      </c>
      <c r="R86" s="7">
        <v>31.0</v>
      </c>
      <c r="S86" s="7">
        <v>1.0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Hassan Haskins</v>
      </c>
      <c r="B87" s="7" t="str">
        <f>IFERROR(__xludf.DUMMYFUNCTION("INDEX(IFNA(REGEXEXTRACT(D87, ""([^ ]+)$"")))"),"LAC")</f>
        <v>LAC</v>
      </c>
      <c r="C87" s="7">
        <f>Pts_PA*G87+Pts_PC*H87+Pts_PY*I87+Pts_PTD*J87+Pts_PI*K87+Pts_P2*L87+Pts_RA*M87+Pts_RY*N87+Pts_RTD*O87+Pts_R2*P87+Pts_Res*Q87+Pts_ReY*R87+Pts_ReTD*S87+Pts_Re2*T87+Pts_FL*U87+Pts_FTD*V87</f>
        <v>10.9</v>
      </c>
      <c r="D87" s="7" t="s">
        <v>387</v>
      </c>
      <c r="E87" s="10" t="s">
        <v>49</v>
      </c>
      <c r="F87" s="9">
        <v>9.0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0.0</v>
      </c>
      <c r="N87" s="7">
        <v>0.0</v>
      </c>
      <c r="O87" s="7">
        <v>0.0</v>
      </c>
      <c r="P87" s="11">
        <v>0.0</v>
      </c>
      <c r="Q87" s="10">
        <v>2.0</v>
      </c>
      <c r="R87" s="7">
        <v>39.0</v>
      </c>
      <c r="S87" s="7">
        <v>1.0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Hunter Henry</v>
      </c>
      <c r="B88" s="7" t="str">
        <f>IFERROR(__xludf.DUMMYFUNCTION("INDEX(IFNA(REGEXEXTRACT(D88, ""([^ ]+)$"")))"),"NE")</f>
        <v>NE</v>
      </c>
      <c r="C88" s="7">
        <f>Pts_PA*G88+Pts_PC*H88+Pts_PY*I88+Pts_PTD*J88+Pts_PI*K88+Pts_P2*L88+Pts_RA*M88+Pts_RY*N88+Pts_RTD*O88+Pts_R2*P88+Pts_Res*Q88+Pts_ReY*R88+Pts_ReTD*S88+Pts_Re2*T88+Pts_FL*U88+Pts_FTD*V88</f>
        <v>11.9</v>
      </c>
      <c r="D88" s="7" t="s">
        <v>244</v>
      </c>
      <c r="E88" s="10" t="s">
        <v>65</v>
      </c>
      <c r="F88" s="9">
        <v>9.0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0.0</v>
      </c>
      <c r="N88" s="7">
        <v>0.0</v>
      </c>
      <c r="O88" s="7">
        <v>0.0</v>
      </c>
      <c r="P88" s="11">
        <v>0.0</v>
      </c>
      <c r="Q88" s="10">
        <v>4.0</v>
      </c>
      <c r="R88" s="7">
        <v>39.0</v>
      </c>
      <c r="S88" s="7">
        <v>1.0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Drew Lock</v>
      </c>
      <c r="B89" s="7" t="str">
        <f>IFERROR(__xludf.DUMMYFUNCTION("INDEX(IFNA(REGEXEXTRACT(D89, ""([^ ]+)$"")))"),"NYG")</f>
        <v>NYG</v>
      </c>
      <c r="C89" s="7">
        <f>Pts_PA*G89+Pts_PC*H89+Pts_PY*I89+Pts_PTD*J89+Pts_PI*K89+Pts_P2*L89+Pts_RA*M89+Pts_RY*N89+Pts_RTD*O89+Pts_R2*P89+Pts_Res*Q89+Pts_ReY*R89+Pts_ReTD*S89+Pts_Re2*T89+Pts_FL*U89+Pts_FTD*V89</f>
        <v>6.5</v>
      </c>
      <c r="D89" s="7" t="s">
        <v>529</v>
      </c>
      <c r="E89" s="10" t="s">
        <v>96</v>
      </c>
      <c r="F89" s="9">
        <v>9.0</v>
      </c>
      <c r="G89" s="10">
        <v>39.0</v>
      </c>
      <c r="H89" s="7">
        <v>22.0</v>
      </c>
      <c r="I89" s="7">
        <v>210.0</v>
      </c>
      <c r="J89" s="7">
        <v>1.0</v>
      </c>
      <c r="K89" s="7">
        <v>2.0</v>
      </c>
      <c r="L89" s="11">
        <v>0.0</v>
      </c>
      <c r="M89" s="10">
        <v>1.0</v>
      </c>
      <c r="N89" s="7">
        <v>1.0</v>
      </c>
      <c r="O89" s="7">
        <v>0.0</v>
      </c>
      <c r="P89" s="11">
        <v>0.0</v>
      </c>
      <c r="Q89" s="10">
        <v>0.0</v>
      </c>
      <c r="R89" s="7">
        <v>0.0</v>
      </c>
      <c r="S89" s="7">
        <v>0.0</v>
      </c>
      <c r="T89" s="11">
        <v>0.0</v>
      </c>
      <c r="U89" s="10">
        <v>1.0</v>
      </c>
      <c r="V89" s="11">
        <v>0.0</v>
      </c>
    </row>
    <row r="90">
      <c r="A90" s="7" t="str">
        <f t="shared" si="1"/>
        <v>David Moore</v>
      </c>
      <c r="B90" s="7" t="str">
        <f>IFERROR(__xludf.DUMMYFUNCTION("INDEX(IFNA(REGEXEXTRACT(D90, ""([^ ]+)$"")))"),"CAR")</f>
        <v>CAR</v>
      </c>
      <c r="C90" s="7">
        <f>Pts_PA*G90+Pts_PC*H90+Pts_PY*I90+Pts_PTD*J90+Pts_PI*K90+Pts_P2*L90+Pts_RA*M90+Pts_RY*N90+Pts_RTD*O90+Pts_R2*P90+Pts_Res*Q90+Pts_ReY*R90+Pts_ReTD*S90+Pts_Re2*T90+Pts_FL*U90+Pts_FTD*V90</f>
        <v>10.9</v>
      </c>
      <c r="D90" s="7" t="s">
        <v>258</v>
      </c>
      <c r="E90" s="10" t="s">
        <v>21</v>
      </c>
      <c r="F90" s="9">
        <v>9.0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1.0</v>
      </c>
      <c r="N90" s="7">
        <v>0.0</v>
      </c>
      <c r="O90" s="7">
        <v>0.0</v>
      </c>
      <c r="P90" s="11">
        <v>0.0</v>
      </c>
      <c r="Q90" s="10">
        <v>2.0</v>
      </c>
      <c r="R90" s="7">
        <v>39.0</v>
      </c>
      <c r="S90" s="7">
        <v>1.0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Christopher Brooks</v>
      </c>
      <c r="B91" s="7" t="str">
        <f>IFERROR(__xludf.DUMMYFUNCTION("INDEX(IFNA(REGEXEXTRACT(D91, ""([^ ]+)$"")))"),"GB")</f>
        <v>GB</v>
      </c>
      <c r="C91" s="7">
        <f>Pts_PA*G91+Pts_PC*H91+Pts_PY*I91+Pts_PTD*J91+Pts_PI*K91+Pts_P2*L91+Pts_RA*M91+Pts_RY*N91+Pts_RTD*O91+Pts_R2*P91+Pts_Res*Q91+Pts_ReY*R91+Pts_ReTD*S91+Pts_Re2*T91+Pts_FL*U91+Pts_FTD*V91</f>
        <v>9</v>
      </c>
      <c r="D91" s="7" t="s">
        <v>450</v>
      </c>
      <c r="E91" s="10" t="s">
        <v>350</v>
      </c>
      <c r="F91" s="9">
        <v>8.0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6.0</v>
      </c>
      <c r="N91" s="7">
        <v>23.0</v>
      </c>
      <c r="O91" s="7">
        <v>1.0</v>
      </c>
      <c r="P91" s="11">
        <v>0.0</v>
      </c>
      <c r="Q91" s="10">
        <v>1.0</v>
      </c>
      <c r="R91" s="7">
        <v>2.0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Breece Hall</v>
      </c>
      <c r="B92" s="7" t="str">
        <f>IFERROR(__xludf.DUMMYFUNCTION("INDEX(IFNA(REGEXEXTRACT(D92, ""([^ ]+)$"")))"),"NYJ")</f>
        <v>NYJ</v>
      </c>
      <c r="C92" s="7">
        <f>Pts_PA*G92+Pts_PC*H92+Pts_PY*I92+Pts_PTD*J92+Pts_PI*K92+Pts_P2*L92+Pts_RA*M92+Pts_RY*N92+Pts_RTD*O92+Pts_R2*P92+Pts_Res*Q92+Pts_ReY*R92+Pts_ReTD*S92+Pts_Re2*T92+Pts_FL*U92+Pts_FTD*V92</f>
        <v>11.5</v>
      </c>
      <c r="D92" s="7" t="s">
        <v>80</v>
      </c>
      <c r="E92" s="10" t="s">
        <v>51</v>
      </c>
      <c r="F92" s="9">
        <v>8.0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14.0</v>
      </c>
      <c r="N92" s="7">
        <v>52.0</v>
      </c>
      <c r="O92" s="7">
        <v>0.0</v>
      </c>
      <c r="P92" s="11">
        <v>0.0</v>
      </c>
      <c r="Q92" s="10">
        <v>5.0</v>
      </c>
      <c r="R92" s="7">
        <v>38.0</v>
      </c>
      <c r="S92" s="7">
        <v>0.0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Tyreek Hill</v>
      </c>
      <c r="B93" s="7" t="str">
        <f>IFERROR(__xludf.DUMMYFUNCTION("INDEX(IFNA(REGEXEXTRACT(D93, ""([^ ]+)$"")))"),"MIA")</f>
        <v>MIA</v>
      </c>
      <c r="C93" s="7">
        <f>Pts_PA*G93+Pts_PC*H93+Pts_PY*I93+Pts_PTD*J93+Pts_PI*K93+Pts_P2*L93+Pts_RA*M93+Pts_RY*N93+Pts_RTD*O93+Pts_R2*P93+Pts_Res*Q93+Pts_ReY*R93+Pts_ReTD*S93+Pts_Re2*T93+Pts_FL*U93+Pts_FTD*V93</f>
        <v>10.4</v>
      </c>
      <c r="D93" s="7" t="s">
        <v>47</v>
      </c>
      <c r="E93" s="10" t="s">
        <v>340</v>
      </c>
      <c r="F93" s="9">
        <v>8.0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0.0</v>
      </c>
      <c r="N93" s="7">
        <v>0.0</v>
      </c>
      <c r="O93" s="7">
        <v>0.0</v>
      </c>
      <c r="P93" s="11">
        <v>0.0</v>
      </c>
      <c r="Q93" s="10">
        <v>3.0</v>
      </c>
      <c r="R93" s="7">
        <v>29.0</v>
      </c>
      <c r="S93" s="7">
        <v>1.0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Aaron Jones</v>
      </c>
      <c r="B94" s="7" t="str">
        <f>IFERROR(__xludf.DUMMYFUNCTION("INDEX(IFNA(REGEXEXTRACT(D94, ""([^ ]+)$"")))"),"MIN")</f>
        <v>MIN</v>
      </c>
      <c r="C94" s="7">
        <f>Pts_PA*G94+Pts_PC*H94+Pts_PY*I94+Pts_PTD*J94+Pts_PI*K94+Pts_P2*L94+Pts_RA*M94+Pts_RY*N94+Pts_RTD*O94+Pts_R2*P94+Pts_Res*Q94+Pts_ReY*R94+Pts_ReTD*S94+Pts_Re2*T94+Pts_FL*U94+Pts_FTD*V94</f>
        <v>10.8</v>
      </c>
      <c r="D94" s="7" t="s">
        <v>66</v>
      </c>
      <c r="E94" s="10" t="s">
        <v>112</v>
      </c>
      <c r="F94" s="9">
        <v>8.0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18.0</v>
      </c>
      <c r="N94" s="7">
        <v>67.0</v>
      </c>
      <c r="O94" s="7">
        <v>0.0</v>
      </c>
      <c r="P94" s="11">
        <v>0.0</v>
      </c>
      <c r="Q94" s="10">
        <v>3.0</v>
      </c>
      <c r="R94" s="7">
        <v>26.0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Isaiah Likely</v>
      </c>
      <c r="B95" s="7" t="str">
        <f>IFERROR(__xludf.DUMMYFUNCTION("INDEX(IFNA(REGEXEXTRACT(D95, ""([^ ]+)$"")))"),"BAL")</f>
        <v>BAL</v>
      </c>
      <c r="C95" s="7">
        <f>Pts_PA*G95+Pts_PC*H95+Pts_PY*I95+Pts_PTD*J95+Pts_PI*K95+Pts_P2*L95+Pts_RA*M95+Pts_RY*N95+Pts_RTD*O95+Pts_R2*P95+Pts_Res*Q95+Pts_ReY*R95+Pts_ReTD*S95+Pts_Re2*T95+Pts_FL*U95+Pts_FTD*V95</f>
        <v>10.4</v>
      </c>
      <c r="D95" s="7" t="s">
        <v>63</v>
      </c>
      <c r="E95" s="10" t="s">
        <v>116</v>
      </c>
      <c r="F95" s="9">
        <v>8.0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0.0</v>
      </c>
      <c r="N95" s="7">
        <v>0.0</v>
      </c>
      <c r="O95" s="7">
        <v>0.0</v>
      </c>
      <c r="P95" s="11">
        <v>0.0</v>
      </c>
      <c r="Q95" s="10">
        <v>3.0</v>
      </c>
      <c r="R95" s="7">
        <v>29.0</v>
      </c>
      <c r="S95" s="7">
        <v>1.0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Ladd McConkey</v>
      </c>
      <c r="B96" s="7" t="str">
        <f>IFERROR(__xludf.DUMMYFUNCTION("INDEX(IFNA(REGEXEXTRACT(D96, ""([^ ]+)$"")))"),"LAC")</f>
        <v>LAC</v>
      </c>
      <c r="C96" s="7">
        <f>Pts_PA*G96+Pts_PC*H96+Pts_PY*I96+Pts_PTD*J96+Pts_PI*K96+Pts_P2*L96+Pts_RA*M96+Pts_RY*N96+Pts_RTD*O96+Pts_R2*P96+Pts_Res*Q96+Pts_ReY*R96+Pts_ReTD*S96+Pts_Re2*T96+Pts_FL*U96+Pts_FTD*V96</f>
        <v>11.7</v>
      </c>
      <c r="D96" s="7" t="s">
        <v>126</v>
      </c>
      <c r="E96" s="10" t="s">
        <v>49</v>
      </c>
      <c r="F96" s="9">
        <v>8.0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0.0</v>
      </c>
      <c r="N96" s="7">
        <v>0.0</v>
      </c>
      <c r="O96" s="7">
        <v>0.0</v>
      </c>
      <c r="P96" s="11">
        <v>0.0</v>
      </c>
      <c r="Q96" s="10">
        <v>6.0</v>
      </c>
      <c r="R96" s="7">
        <v>87.0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Darnell Mooney</v>
      </c>
      <c r="B97" s="7" t="str">
        <f>IFERROR(__xludf.DUMMYFUNCTION("INDEX(IFNA(REGEXEXTRACT(D97, ""([^ ]+)$"")))"),"ATL")</f>
        <v>ATL</v>
      </c>
      <c r="C97" s="7">
        <f>Pts_PA*G97+Pts_PC*H97+Pts_PY*I97+Pts_PTD*J97+Pts_PI*K97+Pts_P2*L97+Pts_RA*M97+Pts_RY*N97+Pts_RTD*O97+Pts_R2*P97+Pts_Res*Q97+Pts_ReY*R97+Pts_ReTD*S97+Pts_Re2*T97+Pts_FL*U97+Pts_FTD*V97</f>
        <v>10.7</v>
      </c>
      <c r="D97" s="7" t="s">
        <v>257</v>
      </c>
      <c r="E97" s="10" t="s">
        <v>354</v>
      </c>
      <c r="F97" s="9">
        <v>8.0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0.0</v>
      </c>
      <c r="N97" s="7">
        <v>0.0</v>
      </c>
      <c r="O97" s="7">
        <v>0.0</v>
      </c>
      <c r="P97" s="11">
        <v>0.0</v>
      </c>
      <c r="Q97" s="10">
        <v>5.0</v>
      </c>
      <c r="R97" s="7">
        <v>82.0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Matthew Stafford</v>
      </c>
      <c r="B98" s="7" t="str">
        <f>IFERROR(__xludf.DUMMYFUNCTION("INDEX(IFNA(REGEXEXTRACT(D98, ""([^ ]+)$"")))"),"LA")</f>
        <v>LA</v>
      </c>
      <c r="C98" s="7">
        <f>Pts_PA*G98+Pts_PC*H98+Pts_PY*I98+Pts_PTD*J98+Pts_PI*K98+Pts_P2*L98+Pts_RA*M98+Pts_RY*N98+Pts_RTD*O98+Pts_R2*P98+Pts_Res*Q98+Pts_ReY*R98+Pts_ReTD*S98+Pts_Re2*T98+Pts_FL*U98+Pts_FTD*V98</f>
        <v>6</v>
      </c>
      <c r="D98" s="7" t="s">
        <v>69</v>
      </c>
      <c r="E98" s="10" t="s">
        <v>428</v>
      </c>
      <c r="F98" s="9">
        <v>8.0</v>
      </c>
      <c r="G98" s="10">
        <v>19.0</v>
      </c>
      <c r="H98" s="7">
        <v>14.0</v>
      </c>
      <c r="I98" s="7">
        <v>110.0</v>
      </c>
      <c r="J98" s="7">
        <v>1.0</v>
      </c>
      <c r="K98" s="7">
        <v>1.0</v>
      </c>
      <c r="L98" s="11">
        <v>0.0</v>
      </c>
      <c r="M98" s="10">
        <v>3.0</v>
      </c>
      <c r="N98" s="7">
        <v>-4.0</v>
      </c>
      <c r="O98" s="7">
        <v>0.0</v>
      </c>
      <c r="P98" s="11">
        <v>0.0</v>
      </c>
      <c r="Q98" s="10">
        <v>0.0</v>
      </c>
      <c r="R98" s="7">
        <v>0.0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Jalen Tolbert</v>
      </c>
      <c r="B99" s="7" t="str">
        <f>IFERROR(__xludf.DUMMYFUNCTION("INDEX(IFNA(REGEXEXTRACT(D99, ""([^ ]+)$"")))"),"DAL")</f>
        <v>DAL</v>
      </c>
      <c r="C99" s="7">
        <f>Pts_PA*G99+Pts_PC*H99+Pts_PY*I99+Pts_PTD*J99+Pts_PI*K99+Pts_P2*L99+Pts_RA*M99+Pts_RY*N99+Pts_RTD*O99+Pts_R2*P99+Pts_Res*Q99+Pts_ReY*R99+Pts_ReTD*S99+Pts_Re2*T99+Pts_FL*U99+Pts_FTD*V99</f>
        <v>9</v>
      </c>
      <c r="D99" s="7" t="s">
        <v>274</v>
      </c>
      <c r="E99" s="10" t="s">
        <v>358</v>
      </c>
      <c r="F99" s="9">
        <v>8.0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0.0</v>
      </c>
      <c r="N99" s="7">
        <v>0.0</v>
      </c>
      <c r="O99" s="7">
        <v>0.0</v>
      </c>
      <c r="P99" s="11">
        <v>0.0</v>
      </c>
      <c r="Q99" s="10">
        <v>2.0</v>
      </c>
      <c r="R99" s="7">
        <v>20.0</v>
      </c>
      <c r="S99" s="7">
        <v>1.0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Devaughn Vele</v>
      </c>
      <c r="B100" s="7" t="str">
        <f>IFERROR(__xludf.DUMMYFUNCTION("INDEX(IFNA(REGEXEXTRACT(D100, ""([^ ]+)$"")))"),"DEN")</f>
        <v>DEN</v>
      </c>
      <c r="C100" s="7">
        <f>Pts_PA*G100+Pts_PC*H100+Pts_PY*I100+Pts_PTD*J100+Pts_PI*K100+Pts_P2*L100+Pts_RA*M100+Pts_RY*N100+Pts_RTD*O100+Pts_R2*P100+Pts_Res*Q100+Pts_ReY*R100+Pts_ReTD*S100+Pts_Re2*T100+Pts_FL*U100+Pts_FTD*V100</f>
        <v>9.1</v>
      </c>
      <c r="D100" s="7" t="s">
        <v>204</v>
      </c>
      <c r="E100" s="10" t="s">
        <v>82</v>
      </c>
      <c r="F100" s="9">
        <v>8.0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0.0</v>
      </c>
      <c r="N100" s="7">
        <v>0.0</v>
      </c>
      <c r="O100" s="7">
        <v>0.0</v>
      </c>
      <c r="P100" s="11">
        <v>0.0</v>
      </c>
      <c r="Q100" s="10">
        <v>2.0</v>
      </c>
      <c r="R100" s="7">
        <v>21.0</v>
      </c>
      <c r="S100" s="7">
        <v>1.0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Jaylen Warren</v>
      </c>
      <c r="B101" s="7" t="str">
        <f>IFERROR(__xludf.DUMMYFUNCTION("INDEX(IFNA(REGEXEXTRACT(D101, ""([^ ]+)$"")))"),"PIT")</f>
        <v>PIT</v>
      </c>
      <c r="C101" s="7">
        <f>Pts_PA*G101+Pts_PC*H101+Pts_PY*I101+Pts_PTD*J101+Pts_PI*K101+Pts_P2*L101+Pts_RA*M101+Pts_RY*N101+Pts_RTD*O101+Pts_R2*P101+Pts_Res*Q101+Pts_ReY*R101+Pts_ReTD*S101+Pts_Re2*T101+Pts_FL*U101+Pts_FTD*V101</f>
        <v>11.7</v>
      </c>
      <c r="D101" s="7" t="s">
        <v>277</v>
      </c>
      <c r="E101" s="10" t="s">
        <v>347</v>
      </c>
      <c r="F101" s="9">
        <v>8.0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12.0</v>
      </c>
      <c r="N101" s="7">
        <v>48.0</v>
      </c>
      <c r="O101" s="7">
        <v>0.0</v>
      </c>
      <c r="P101" s="11">
        <v>0.0</v>
      </c>
      <c r="Q101" s="10">
        <v>5.0</v>
      </c>
      <c r="R101" s="7">
        <v>44.0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AJ Barner</v>
      </c>
      <c r="B102" s="7" t="str">
        <f>IFERROR(__xludf.DUMMYFUNCTION("INDEX(IFNA(REGEXEXTRACT(D102, ""([^ ]+)$"")))"),"SEA")</f>
        <v>SEA</v>
      </c>
      <c r="C102" s="7">
        <f>Pts_PA*G102+Pts_PC*H102+Pts_PY*I102+Pts_PTD*J102+Pts_PI*K102+Pts_P2*L102+Pts_RA*M102+Pts_RY*N102+Pts_RTD*O102+Pts_R2*P102+Pts_Res*Q102+Pts_ReY*R102+Pts_ReTD*S102+Pts_Re2*T102+Pts_FL*U102+Pts_FTD*V102</f>
        <v>8.3</v>
      </c>
      <c r="D102" s="7" t="s">
        <v>436</v>
      </c>
      <c r="E102" s="10" t="s">
        <v>155</v>
      </c>
      <c r="F102" s="9">
        <v>7.0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0.0</v>
      </c>
      <c r="N102" s="7">
        <v>0.0</v>
      </c>
      <c r="O102" s="7">
        <v>0.0</v>
      </c>
      <c r="P102" s="11">
        <v>0.0</v>
      </c>
      <c r="Q102" s="10">
        <v>2.0</v>
      </c>
      <c r="R102" s="7">
        <v>13.0</v>
      </c>
      <c r="S102" s="7">
        <v>1.0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Rashod Bateman</v>
      </c>
      <c r="B103" s="7" t="str">
        <f>IFERROR(__xludf.DUMMYFUNCTION("INDEX(IFNA(REGEXEXTRACT(D103, ""([^ ]+)$"")))"),"BAL")</f>
        <v>BAL</v>
      </c>
      <c r="C103" s="7">
        <f>Pts_PA*G103+Pts_PC*H103+Pts_PY*I103+Pts_PTD*J103+Pts_PI*K103+Pts_P2*L103+Pts_RA*M103+Pts_RY*N103+Pts_RTD*O103+Pts_R2*P103+Pts_Res*Q103+Pts_ReY*R103+Pts_ReTD*S103+Pts_Re2*T103+Pts_FL*U103+Pts_FTD*V103</f>
        <v>7.9</v>
      </c>
      <c r="D103" s="7" t="s">
        <v>161</v>
      </c>
      <c r="E103" s="10" t="s">
        <v>116</v>
      </c>
      <c r="F103" s="9">
        <v>7.0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1.0</v>
      </c>
      <c r="R103" s="7">
        <v>14.0</v>
      </c>
      <c r="S103" s="7">
        <v>1.0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Michael Burton</v>
      </c>
      <c r="B104" s="7" t="str">
        <f>IFERROR(__xludf.DUMMYFUNCTION("INDEX(IFNA(REGEXEXTRACT(D104, ""([^ ]+)$"")))"),"DEN")</f>
        <v>DEN</v>
      </c>
      <c r="C104" s="7">
        <f>Pts_PA*G104+Pts_PC*H104+Pts_PY*I104+Pts_PTD*J104+Pts_PI*K104+Pts_P2*L104+Pts_RA*M104+Pts_RY*N104+Pts_RTD*O104+Pts_R2*P104+Pts_Res*Q104+Pts_ReY*R104+Pts_ReTD*S104+Pts_Re2*T104+Pts_FL*U104+Pts_FTD*V104</f>
        <v>9.4</v>
      </c>
      <c r="D104" s="7" t="s">
        <v>286</v>
      </c>
      <c r="E104" s="10" t="s">
        <v>82</v>
      </c>
      <c r="F104" s="9">
        <v>7.0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3.0</v>
      </c>
      <c r="R104" s="7">
        <v>19.0</v>
      </c>
      <c r="S104" s="7">
        <v>1.0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Tyler Higbee</v>
      </c>
      <c r="B105" s="7" t="str">
        <f>IFERROR(__xludf.DUMMYFUNCTION("INDEX(IFNA(REGEXEXTRACT(D105, ""([^ ]+)$"")))"),"LA")</f>
        <v>LA</v>
      </c>
      <c r="C105" s="7">
        <f>Pts_PA*G105+Pts_PC*H105+Pts_PY*I105+Pts_PTD*J105+Pts_PI*K105+Pts_P2*L105+Pts_RA*M105+Pts_RY*N105+Pts_RTD*O105+Pts_R2*P105+Pts_Res*Q105+Pts_ReY*R105+Pts_ReTD*S105+Pts_Re2*T105+Pts_FL*U105+Pts_FTD*V105</f>
        <v>7.6</v>
      </c>
      <c r="D105" s="7" t="s">
        <v>564</v>
      </c>
      <c r="E105" s="10" t="s">
        <v>428</v>
      </c>
      <c r="F105" s="9">
        <v>7.0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0.0</v>
      </c>
      <c r="N105" s="7">
        <v>0.0</v>
      </c>
      <c r="O105" s="7">
        <v>0.0</v>
      </c>
      <c r="P105" s="11">
        <v>0.0</v>
      </c>
      <c r="Q105" s="10">
        <v>1.0</v>
      </c>
      <c r="R105" s="7">
        <v>11.0</v>
      </c>
      <c r="S105" s="7">
        <v>1.0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Ryan Miller</v>
      </c>
      <c r="B106" s="7" t="str">
        <f>IFERROR(__xludf.DUMMYFUNCTION("INDEX(IFNA(REGEXEXTRACT(D106, ""([^ ]+)$"")))"),"TB")</f>
        <v>TB</v>
      </c>
      <c r="C106" s="7">
        <f>Pts_PA*G106+Pts_PC*H106+Pts_PY*I106+Pts_PTD*J106+Pts_PI*K106+Pts_P2*L106+Pts_RA*M106+Pts_RY*N106+Pts_RTD*O106+Pts_R2*P106+Pts_Res*Q106+Pts_ReY*R106+Pts_ReTD*S106+Pts_Re2*T106+Pts_FL*U106+Pts_FTD*V106</f>
        <v>8.7</v>
      </c>
      <c r="D106" s="7" t="s">
        <v>507</v>
      </c>
      <c r="E106" s="10" t="s">
        <v>338</v>
      </c>
      <c r="F106" s="9">
        <v>7.0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0.0</v>
      </c>
      <c r="N106" s="7">
        <v>0.0</v>
      </c>
      <c r="O106" s="7">
        <v>0.0</v>
      </c>
      <c r="P106" s="11">
        <v>0.0</v>
      </c>
      <c r="Q106" s="10">
        <v>2.0</v>
      </c>
      <c r="R106" s="7">
        <v>17.0</v>
      </c>
      <c r="S106" s="7">
        <v>1.0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Cordarrelle Patterson</v>
      </c>
      <c r="B107" s="7" t="str">
        <f>IFERROR(__xludf.DUMMYFUNCTION("INDEX(IFNA(REGEXEXTRACT(D107, ""([^ ]+)$"")))"),"PIT")</f>
        <v>PIT</v>
      </c>
      <c r="C107" s="7">
        <f>Pts_PA*G107+Pts_PC*H107+Pts_PY*I107+Pts_PTD*J107+Pts_PI*K107+Pts_P2*L107+Pts_RA*M107+Pts_RY*N107+Pts_RTD*O107+Pts_R2*P107+Pts_Res*Q107+Pts_ReY*R107+Pts_ReTD*S107+Pts_Re2*T107+Pts_FL*U107+Pts_FTD*V107</f>
        <v>7.7</v>
      </c>
      <c r="D107" s="7" t="s">
        <v>265</v>
      </c>
      <c r="E107" s="10" t="s">
        <v>347</v>
      </c>
      <c r="F107" s="9">
        <v>7.0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0.0</v>
      </c>
      <c r="N107" s="7">
        <v>0.0</v>
      </c>
      <c r="O107" s="7">
        <v>0.0</v>
      </c>
      <c r="P107" s="11">
        <v>0.0</v>
      </c>
      <c r="Q107" s="10">
        <v>1.0</v>
      </c>
      <c r="R107" s="7">
        <v>12.0</v>
      </c>
      <c r="S107" s="7">
        <v>1.0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Jayden Reed</v>
      </c>
      <c r="B108" s="7" t="str">
        <f>IFERROR(__xludf.DUMMYFUNCTION("INDEX(IFNA(REGEXEXTRACT(D108, ""([^ ]+)$"")))"),"GB")</f>
        <v>GB</v>
      </c>
      <c r="C108" s="7">
        <f>Pts_PA*G108+Pts_PC*H108+Pts_PY*I108+Pts_PTD*J108+Pts_PI*K108+Pts_P2*L108+Pts_RA*M108+Pts_RY*N108+Pts_RTD*O108+Pts_R2*P108+Pts_Res*Q108+Pts_ReY*R108+Pts_ReTD*S108+Pts_Re2*T108+Pts_FL*U108+Pts_FTD*V108</f>
        <v>9.6</v>
      </c>
      <c r="D108" s="7" t="s">
        <v>26</v>
      </c>
      <c r="E108" s="10" t="s">
        <v>350</v>
      </c>
      <c r="F108" s="9">
        <v>7.0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1.0</v>
      </c>
      <c r="N108" s="7">
        <v>5.0</v>
      </c>
      <c r="O108" s="7">
        <v>0.0</v>
      </c>
      <c r="P108" s="11">
        <v>0.0</v>
      </c>
      <c r="Q108" s="10">
        <v>3.0</v>
      </c>
      <c r="R108" s="7">
        <v>76.0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Nick Westbrook</v>
      </c>
      <c r="B109" s="7" t="str">
        <f>IFERROR(__xludf.DUMMYFUNCTION("INDEX(IFNA(REGEXEXTRACT(D109, ""([^ ]+)$"")))"),"TEN")</f>
        <v>TEN</v>
      </c>
      <c r="C109" s="7">
        <f>Pts_PA*G109+Pts_PC*H109+Pts_PY*I109+Pts_PTD*J109+Pts_PI*K109+Pts_P2*L109+Pts_RA*M109+Pts_RY*N109+Pts_RTD*O109+Pts_R2*P109+Pts_Res*Q109+Pts_ReY*R109+Pts_ReTD*S109+Pts_Re2*T109+Pts_FL*U109+Pts_FTD*V109</f>
        <v>8.7</v>
      </c>
      <c r="D109" s="7" t="s">
        <v>505</v>
      </c>
      <c r="E109" s="10" t="s">
        <v>35</v>
      </c>
      <c r="F109" s="9">
        <v>7.0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0.0</v>
      </c>
      <c r="N109" s="7">
        <v>0.0</v>
      </c>
      <c r="O109" s="7">
        <v>0.0</v>
      </c>
      <c r="P109" s="11">
        <v>0.0</v>
      </c>
      <c r="Q109" s="10">
        <v>2.0</v>
      </c>
      <c r="R109" s="7">
        <v>17.0</v>
      </c>
      <c r="S109" s="7">
        <v>1.0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Dontayvion Wicks</v>
      </c>
      <c r="B110" s="7" t="str">
        <f>IFERROR(__xludf.DUMMYFUNCTION("INDEX(IFNA(REGEXEXTRACT(D110, ""([^ ]+)$"")))"),"GB")</f>
        <v>GB</v>
      </c>
      <c r="C110" s="7">
        <f>Pts_PA*G110+Pts_PC*H110+Pts_PY*I110+Pts_PTD*J110+Pts_PI*K110+Pts_P2*L110+Pts_RA*M110+Pts_RY*N110+Pts_RTD*O110+Pts_R2*P110+Pts_Res*Q110+Pts_ReY*R110+Pts_ReTD*S110+Pts_Re2*T110+Pts_FL*U110+Pts_FTD*V110</f>
        <v>8.8</v>
      </c>
      <c r="D110" s="7" t="s">
        <v>360</v>
      </c>
      <c r="E110" s="10" t="s">
        <v>350</v>
      </c>
      <c r="F110" s="9">
        <v>7.0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0.0</v>
      </c>
      <c r="N110" s="7">
        <v>0.0</v>
      </c>
      <c r="O110" s="7">
        <v>0.0</v>
      </c>
      <c r="P110" s="11">
        <v>0.0</v>
      </c>
      <c r="Q110" s="10">
        <v>3.0</v>
      </c>
      <c r="R110" s="7">
        <v>13.0</v>
      </c>
      <c r="S110" s="7">
        <v>1.0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Calvin Austin</v>
      </c>
      <c r="B111" s="7" t="str">
        <f>IFERROR(__xludf.DUMMYFUNCTION("INDEX(IFNA(REGEXEXTRACT(D111, ""([^ ]+)$"")))"),"PIT")</f>
        <v>PIT</v>
      </c>
      <c r="C111" s="7">
        <f>Pts_PA*G111+Pts_PC*H111+Pts_PY*I111+Pts_PTD*J111+Pts_PI*K111+Pts_P2*L111+Pts_RA*M111+Pts_RY*N111+Pts_RTD*O111+Pts_R2*P111+Pts_Res*Q111+Pts_ReY*R111+Pts_ReTD*S111+Pts_Re2*T111+Pts_FL*U111+Pts_FTD*V111</f>
        <v>8.5</v>
      </c>
      <c r="D111" s="7" t="s">
        <v>282</v>
      </c>
      <c r="E111" s="10" t="s">
        <v>347</v>
      </c>
      <c r="F111" s="9">
        <v>6.0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0.0</v>
      </c>
      <c r="N111" s="7">
        <v>0.0</v>
      </c>
      <c r="O111" s="7">
        <v>0.0</v>
      </c>
      <c r="P111" s="11">
        <v>0.0</v>
      </c>
      <c r="Q111" s="10">
        <v>4.0</v>
      </c>
      <c r="R111" s="7">
        <v>65.0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Nico Collins</v>
      </c>
      <c r="B112" s="7" t="str">
        <f>IFERROR(__xludf.DUMMYFUNCTION("INDEX(IFNA(REGEXEXTRACT(D112, ""([^ ]+)$"")))"),"HOU")</f>
        <v>HOU</v>
      </c>
      <c r="C112" s="7">
        <f>Pts_PA*G112+Pts_PC*H112+Pts_PY*I112+Pts_PTD*J112+Pts_PI*K112+Pts_P2*L112+Pts_RA*M112+Pts_RY*N112+Pts_RTD*O112+Pts_R2*P112+Pts_Res*Q112+Pts_ReY*R112+Pts_ReTD*S112+Pts_Re2*T112+Pts_FL*U112+Pts_FTD*V112</f>
        <v>9.5</v>
      </c>
      <c r="D112" s="7" t="s">
        <v>93</v>
      </c>
      <c r="E112" s="10" t="s">
        <v>33</v>
      </c>
      <c r="F112" s="9">
        <v>6.0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0.0</v>
      </c>
      <c r="N112" s="7">
        <v>0.0</v>
      </c>
      <c r="O112" s="7">
        <v>0.0</v>
      </c>
      <c r="P112" s="11">
        <v>0.0</v>
      </c>
      <c r="Q112" s="10">
        <v>7.0</v>
      </c>
      <c r="R112" s="7">
        <v>60.0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DeeJay Dallas</v>
      </c>
      <c r="B113" s="7" t="str">
        <f>IFERROR(__xludf.DUMMYFUNCTION("INDEX(IFNA(REGEXEXTRACT(D113, ""([^ ]+)$"")))"),"ARI")</f>
        <v>ARI</v>
      </c>
      <c r="C113" s="7">
        <f>Pts_PA*G113+Pts_PC*H113+Pts_PY*I113+Pts_PTD*J113+Pts_PI*K113+Pts_P2*L113+Pts_RA*M113+Pts_RY*N113+Pts_RTD*O113+Pts_R2*P113+Pts_Res*Q113+Pts_ReY*R113+Pts_ReTD*S113+Pts_Re2*T113+Pts_FL*U113+Pts_FTD*V113</f>
        <v>6.6</v>
      </c>
      <c r="D113" s="7" t="s">
        <v>547</v>
      </c>
      <c r="E113" s="10" t="s">
        <v>344</v>
      </c>
      <c r="F113" s="9">
        <v>6.0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0.0</v>
      </c>
      <c r="N113" s="7">
        <v>0.0</v>
      </c>
      <c r="O113" s="7">
        <v>0.0</v>
      </c>
      <c r="P113" s="11">
        <v>0.0</v>
      </c>
      <c r="Q113" s="10">
        <v>1.0</v>
      </c>
      <c r="R113" s="7">
        <v>1.0</v>
      </c>
      <c r="S113" s="7">
        <v>1.0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Ezekiel Elliott</v>
      </c>
      <c r="B114" s="7" t="str">
        <f>IFERROR(__xludf.DUMMYFUNCTION("INDEX(IFNA(REGEXEXTRACT(D114, ""([^ ]+)$"")))"),"LAC")</f>
        <v>LAC</v>
      </c>
      <c r="C114" s="7">
        <f>Pts_PA*G114+Pts_PC*H114+Pts_PY*I114+Pts_PTD*J114+Pts_PI*K114+Pts_P2*L114+Pts_RA*M114+Pts_RY*N114+Pts_RTD*O114+Pts_R2*P114+Pts_Res*Q114+Pts_ReY*R114+Pts_ReTD*S114+Pts_Re2*T114+Pts_FL*U114+Pts_FTD*V114</f>
        <v>6.1</v>
      </c>
      <c r="D114" s="7" t="s">
        <v>106</v>
      </c>
      <c r="E114" s="10" t="s">
        <v>338</v>
      </c>
      <c r="F114" s="9">
        <v>6.0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1.0</v>
      </c>
      <c r="N114" s="7">
        <v>1.0</v>
      </c>
      <c r="O114" s="7">
        <v>1.0</v>
      </c>
      <c r="P114" s="11">
        <v>0.0</v>
      </c>
      <c r="Q114" s="10">
        <v>0.0</v>
      </c>
      <c r="R114" s="7">
        <v>0.0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Mike Evans</v>
      </c>
      <c r="B115" s="7" t="str">
        <f>IFERROR(__xludf.DUMMYFUNCTION("INDEX(IFNA(REGEXEXTRACT(D115, ""([^ ]+)$"")))"),"TB")</f>
        <v>TB</v>
      </c>
      <c r="C115" s="7">
        <f>Pts_PA*G115+Pts_PC*H115+Pts_PY*I115+Pts_PTD*J115+Pts_PI*K115+Pts_P2*L115+Pts_RA*M115+Pts_RY*N115+Pts_RTD*O115+Pts_R2*P115+Pts_Res*Q115+Pts_ReY*R115+Pts_ReTD*S115+Pts_Re2*T115+Pts_FL*U115+Pts_FTD*V115</f>
        <v>9.4</v>
      </c>
      <c r="D115" s="7" t="s">
        <v>54</v>
      </c>
      <c r="E115" s="10" t="s">
        <v>338</v>
      </c>
      <c r="F115" s="9">
        <v>6.0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0.0</v>
      </c>
      <c r="N115" s="7">
        <v>0.0</v>
      </c>
      <c r="O115" s="7">
        <v>0.0</v>
      </c>
      <c r="P115" s="11">
        <v>0.0</v>
      </c>
      <c r="Q115" s="10">
        <v>5.0</v>
      </c>
      <c r="R115" s="7">
        <v>69.0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Cole Kmet</v>
      </c>
      <c r="B116" s="7" t="str">
        <f>IFERROR(__xludf.DUMMYFUNCTION("INDEX(IFNA(REGEXEXTRACT(D116, ""([^ ]+)$"")))"),"CHI")</f>
        <v>CHI</v>
      </c>
      <c r="C116" s="7">
        <f>Pts_PA*G116+Pts_PC*H116+Pts_PY*I116+Pts_PTD*J116+Pts_PI*K116+Pts_P2*L116+Pts_RA*M116+Pts_RY*N116+Pts_RTD*O116+Pts_R2*P116+Pts_Res*Q116+Pts_ReY*R116+Pts_ReTD*S116+Pts_Re2*T116+Pts_FL*U116+Pts_FTD*V116</f>
        <v>7.9</v>
      </c>
      <c r="D116" s="7" t="s">
        <v>312</v>
      </c>
      <c r="E116" s="10" t="s">
        <v>422</v>
      </c>
      <c r="F116" s="9">
        <v>6.0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2.0</v>
      </c>
      <c r="R116" s="7">
        <v>9.0</v>
      </c>
      <c r="S116" s="7">
        <v>1.0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Tucker Kraft</v>
      </c>
      <c r="B117" s="7" t="str">
        <f>IFERROR(__xludf.DUMMYFUNCTION("INDEX(IFNA(REGEXEXTRACT(D117, ""([^ ]+)$"")))"),"GB")</f>
        <v>GB</v>
      </c>
      <c r="C117" s="7">
        <f>Pts_PA*G117+Pts_PC*H117+Pts_PY*I117+Pts_PTD*J117+Pts_PI*K117+Pts_P2*L117+Pts_RA*M117+Pts_RY*N117+Pts_RTD*O117+Pts_R2*P117+Pts_Res*Q117+Pts_ReY*R117+Pts_ReTD*S117+Pts_Re2*T117+Pts_FL*U117+Pts_FTD*V117</f>
        <v>8</v>
      </c>
      <c r="D117" s="7" t="s">
        <v>195</v>
      </c>
      <c r="E117" s="10" t="s">
        <v>350</v>
      </c>
      <c r="F117" s="9">
        <v>6.0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1.0</v>
      </c>
      <c r="N117" s="7">
        <v>2.0</v>
      </c>
      <c r="O117" s="7">
        <v>0.0</v>
      </c>
      <c r="P117" s="11">
        <v>0.0</v>
      </c>
      <c r="Q117" s="10">
        <v>3.0</v>
      </c>
      <c r="R117" s="7">
        <v>63.0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Marvin Mims</v>
      </c>
      <c r="B118" s="7" t="str">
        <f>IFERROR(__xludf.DUMMYFUNCTION("INDEX(IFNA(REGEXEXTRACT(D118, ""([^ ]+)$"")))"),"DEN")</f>
        <v>DEN</v>
      </c>
      <c r="C118" s="7">
        <f>Pts_PA*G118+Pts_PC*H118+Pts_PY*I118+Pts_PTD*J118+Pts_PI*K118+Pts_P2*L118+Pts_RA*M118+Pts_RY*N118+Pts_RTD*O118+Pts_R2*P118+Pts_Res*Q118+Pts_ReY*R118+Pts_ReTD*S118+Pts_Re2*T118+Pts_FL*U118+Pts_FTD*V118</f>
        <v>8</v>
      </c>
      <c r="D118" s="7" t="s">
        <v>389</v>
      </c>
      <c r="E118" s="10" t="s">
        <v>82</v>
      </c>
      <c r="F118" s="9">
        <v>6.0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1.0</v>
      </c>
      <c r="N118" s="7">
        <v>3.0</v>
      </c>
      <c r="O118" s="7">
        <v>0.0</v>
      </c>
      <c r="P118" s="11">
        <v>0.0</v>
      </c>
      <c r="Q118" s="10">
        <v>3.0</v>
      </c>
      <c r="R118" s="7">
        <v>62.0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Joe Mixon</v>
      </c>
      <c r="B119" s="7" t="str">
        <f>IFERROR(__xludf.DUMMYFUNCTION("INDEX(IFNA(REGEXEXTRACT(D119, ""([^ ]+)$"")))"),"HOU")</f>
        <v>HOU</v>
      </c>
      <c r="C119" s="7">
        <f>Pts_PA*G119+Pts_PC*H119+Pts_PY*I119+Pts_PTD*J119+Pts_PI*K119+Pts_P2*L119+Pts_RA*M119+Pts_RY*N119+Pts_RTD*O119+Pts_R2*P119+Pts_Res*Q119+Pts_ReY*R119+Pts_ReTD*S119+Pts_Re2*T119+Pts_FL*U119+Pts_FTD*V119</f>
        <v>7.6</v>
      </c>
      <c r="D119" s="7" t="s">
        <v>34</v>
      </c>
      <c r="E119" s="10" t="s">
        <v>33</v>
      </c>
      <c r="F119" s="9">
        <v>6.0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14.0</v>
      </c>
      <c r="N119" s="7">
        <v>57.0</v>
      </c>
      <c r="O119" s="7">
        <v>0.0</v>
      </c>
      <c r="P119" s="11">
        <v>0.0</v>
      </c>
      <c r="Q119" s="10">
        <v>1.0</v>
      </c>
      <c r="R119" s="7">
        <v>14.0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D.J. Moore</v>
      </c>
      <c r="B120" s="7" t="str">
        <f>IFERROR(__xludf.DUMMYFUNCTION("INDEX(IFNA(REGEXEXTRACT(D120, ""([^ ]+)$"")))"),"CHI")</f>
        <v>CHI</v>
      </c>
      <c r="C120" s="7">
        <f>Pts_PA*G120+Pts_PC*H120+Pts_PY*I120+Pts_PTD*J120+Pts_PI*K120+Pts_P2*L120+Pts_RA*M120+Pts_RY*N120+Pts_RTD*O120+Pts_R2*P120+Pts_Res*Q120+Pts_ReY*R120+Pts_ReTD*S120+Pts_Re2*T120+Pts_FL*U120+Pts_FTD*V120</f>
        <v>10.5</v>
      </c>
      <c r="D120" s="7" t="s">
        <v>177</v>
      </c>
      <c r="E120" s="10" t="s">
        <v>422</v>
      </c>
      <c r="F120" s="9">
        <v>6.0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1.0</v>
      </c>
      <c r="N120" s="7">
        <v>2.0</v>
      </c>
      <c r="O120" s="7">
        <v>0.0</v>
      </c>
      <c r="P120" s="11">
        <v>0.0</v>
      </c>
      <c r="Q120" s="10">
        <v>7.0</v>
      </c>
      <c r="R120" s="7">
        <v>68.0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Malik Nabers</v>
      </c>
      <c r="B121" s="7" t="str">
        <f>IFERROR(__xludf.DUMMYFUNCTION("INDEX(IFNA(REGEXEXTRACT(D121, ""([^ ]+)$"")))"),"NYG")</f>
        <v>NYG</v>
      </c>
      <c r="C121" s="7">
        <f>Pts_PA*G121+Pts_PC*H121+Pts_PY*I121+Pts_PTD*J121+Pts_PI*K121+Pts_P2*L121+Pts_RA*M121+Pts_RY*N121+Pts_RTD*O121+Pts_R2*P121+Pts_Res*Q121+Pts_ReY*R121+Pts_ReTD*S121+Pts_Re2*T121+Pts_FL*U121+Pts_FTD*V121</f>
        <v>10.3</v>
      </c>
      <c r="D121" s="7" t="s">
        <v>154</v>
      </c>
      <c r="E121" s="10" t="s">
        <v>96</v>
      </c>
      <c r="F121" s="9">
        <v>6.0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7.0</v>
      </c>
      <c r="R121" s="7">
        <v>68.0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David Njoku</v>
      </c>
      <c r="B122" s="7" t="str">
        <f>IFERROR(__xludf.DUMMYFUNCTION("INDEX(IFNA(REGEXEXTRACT(D122, ""([^ ]+)$"")))"),"CLE")</f>
        <v>CLE</v>
      </c>
      <c r="C122" s="7">
        <f>Pts_PA*G122+Pts_PC*H122+Pts_PY*I122+Pts_PTD*J122+Pts_PI*K122+Pts_P2*L122+Pts_RA*M122+Pts_RY*N122+Pts_RTD*O122+Pts_R2*P122+Pts_Res*Q122+Pts_ReY*R122+Pts_ReTD*S122+Pts_Re2*T122+Pts_FL*U122+Pts_FTD*V122</f>
        <v>10.6</v>
      </c>
      <c r="D122" s="7" t="s">
        <v>178</v>
      </c>
      <c r="E122" s="10" t="s">
        <v>59</v>
      </c>
      <c r="F122" s="9">
        <v>6.0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8.0</v>
      </c>
      <c r="R122" s="7">
        <v>66.0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Rome Odunze</v>
      </c>
      <c r="B123" s="7" t="str">
        <f>IFERROR(__xludf.DUMMYFUNCTION("INDEX(IFNA(REGEXEXTRACT(D123, ""([^ ]+)$"")))"),"CHI")</f>
        <v>CHI</v>
      </c>
      <c r="C123" s="7">
        <f>Pts_PA*G123+Pts_PC*H123+Pts_PY*I123+Pts_PTD*J123+Pts_PI*K123+Pts_P2*L123+Pts_RA*M123+Pts_RY*N123+Pts_RTD*O123+Pts_R2*P123+Pts_Res*Q123+Pts_ReY*R123+Pts_ReTD*S123+Pts_Re2*T123+Pts_FL*U123+Pts_FTD*V123</f>
        <v>7.7</v>
      </c>
      <c r="D123" s="7" t="s">
        <v>261</v>
      </c>
      <c r="E123" s="10" t="s">
        <v>422</v>
      </c>
      <c r="F123" s="9">
        <v>6.0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4.0</v>
      </c>
      <c r="R123" s="7">
        <v>77.0</v>
      </c>
      <c r="S123" s="7">
        <v>0.0</v>
      </c>
      <c r="T123" s="11">
        <v>0.0</v>
      </c>
      <c r="U123" s="10">
        <v>1.0</v>
      </c>
      <c r="V123" s="11">
        <v>0.0</v>
      </c>
    </row>
    <row r="124">
      <c r="A124" s="7" t="str">
        <f t="shared" si="1"/>
        <v>Josh Palmer</v>
      </c>
      <c r="B124" s="7" t="str">
        <f>IFERROR(__xludf.DUMMYFUNCTION("INDEX(IFNA(REGEXEXTRACT(D124, ""([^ ]+)$"")))"),"LAC")</f>
        <v>LAC</v>
      </c>
      <c r="C124" s="7">
        <f>Pts_PA*G124+Pts_PC*H124+Pts_PY*I124+Pts_PTD*J124+Pts_PI*K124+Pts_P2*L124+Pts_RA*M124+Pts_RY*N124+Pts_RTD*O124+Pts_R2*P124+Pts_Res*Q124+Pts_ReY*R124+Pts_ReTD*S124+Pts_Re2*T124+Pts_FL*U124+Pts_FTD*V124</f>
        <v>7.6</v>
      </c>
      <c r="D124" s="7" t="s">
        <v>263</v>
      </c>
      <c r="E124" s="10" t="s">
        <v>49</v>
      </c>
      <c r="F124" s="9">
        <v>6.0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0.0</v>
      </c>
      <c r="N124" s="7">
        <v>0.0</v>
      </c>
      <c r="O124" s="7">
        <v>0.0</v>
      </c>
      <c r="P124" s="11">
        <v>0.0</v>
      </c>
      <c r="Q124" s="10">
        <v>3.0</v>
      </c>
      <c r="R124" s="7">
        <v>41.0</v>
      </c>
      <c r="S124" s="7">
        <v>0.0</v>
      </c>
      <c r="T124" s="11">
        <v>1.0</v>
      </c>
      <c r="U124" s="10">
        <v>0.0</v>
      </c>
      <c r="V124" s="11">
        <v>0.0</v>
      </c>
    </row>
    <row r="125">
      <c r="A125" s="7" t="str">
        <f t="shared" si="1"/>
        <v>Michael Penix</v>
      </c>
      <c r="B125" s="7" t="str">
        <f>IFERROR(__xludf.DUMMYFUNCTION("INDEX(IFNA(REGEXEXTRACT(D125, ""([^ ]+)$"")))"),"ATL")</f>
        <v>ATL</v>
      </c>
      <c r="C125" s="7">
        <f>Pts_PA*G125+Pts_PC*H125+Pts_PY*I125+Pts_PTD*J125+Pts_PI*K125+Pts_P2*L125+Pts_RA*M125+Pts_RY*N125+Pts_RTD*O125+Pts_R2*P125+Pts_Res*Q125+Pts_ReY*R125+Pts_ReTD*S125+Pts_Re2*T125+Pts_FL*U125+Pts_FTD*V125</f>
        <v>6.38</v>
      </c>
      <c r="D125" s="7" t="s">
        <v>533</v>
      </c>
      <c r="E125" s="10" t="s">
        <v>354</v>
      </c>
      <c r="F125" s="9">
        <v>6.0</v>
      </c>
      <c r="G125" s="10">
        <v>27.0</v>
      </c>
      <c r="H125" s="7">
        <v>18.0</v>
      </c>
      <c r="I125" s="7">
        <v>202.0</v>
      </c>
      <c r="J125" s="7">
        <v>0.0</v>
      </c>
      <c r="K125" s="7">
        <v>1.0</v>
      </c>
      <c r="L125" s="11">
        <v>0.0</v>
      </c>
      <c r="M125" s="10">
        <v>4.0</v>
      </c>
      <c r="N125" s="7">
        <v>3.0</v>
      </c>
      <c r="O125" s="7">
        <v>0.0</v>
      </c>
      <c r="P125" s="11">
        <v>0.0</v>
      </c>
      <c r="Q125" s="10">
        <v>0.0</v>
      </c>
      <c r="R125" s="7">
        <v>0.0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MyCole Pruitt</v>
      </c>
      <c r="B126" s="7" t="str">
        <f>IFERROR(__xludf.DUMMYFUNCTION("INDEX(IFNA(REGEXEXTRACT(D126, ""([^ ]+)$"")))"),"PIT")</f>
        <v>PIT</v>
      </c>
      <c r="C126" s="7">
        <f>Pts_PA*G126+Pts_PC*H126+Pts_PY*I126+Pts_PTD*J126+Pts_PI*K126+Pts_P2*L126+Pts_RA*M126+Pts_RY*N126+Pts_RTD*O126+Pts_R2*P126+Pts_Res*Q126+Pts_ReY*R126+Pts_ReTD*S126+Pts_Re2*T126+Pts_FL*U126+Pts_FTD*V126</f>
        <v>6.6</v>
      </c>
      <c r="D126" s="7" t="s">
        <v>319</v>
      </c>
      <c r="E126" s="10" t="s">
        <v>347</v>
      </c>
      <c r="F126" s="9">
        <v>6.0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0.0</v>
      </c>
      <c r="N126" s="7">
        <v>0.0</v>
      </c>
      <c r="O126" s="7">
        <v>0.0</v>
      </c>
      <c r="P126" s="11">
        <v>0.0</v>
      </c>
      <c r="Q126" s="10">
        <v>1.0</v>
      </c>
      <c r="R126" s="7">
        <v>1.0</v>
      </c>
      <c r="S126" s="7">
        <v>1.0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Wan'Dale Robinson</v>
      </c>
      <c r="B127" s="7" t="str">
        <f>IFERROR(__xludf.DUMMYFUNCTION("INDEX(IFNA(REGEXEXTRACT(D127, ""([^ ]+)$"")))"),"NYG")</f>
        <v>NYG</v>
      </c>
      <c r="C127" s="7">
        <f>Pts_PA*G127+Pts_PC*H127+Pts_PY*I127+Pts_PTD*J127+Pts_PI*K127+Pts_P2*L127+Pts_RA*M127+Pts_RY*N127+Pts_RTD*O127+Pts_R2*P127+Pts_Res*Q127+Pts_ReY*R127+Pts_ReTD*S127+Pts_Re2*T127+Pts_FL*U127+Pts_FTD*V127</f>
        <v>9.7</v>
      </c>
      <c r="D127" s="7" t="s">
        <v>169</v>
      </c>
      <c r="E127" s="10" t="s">
        <v>96</v>
      </c>
      <c r="F127" s="9">
        <v>6.0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0.0</v>
      </c>
      <c r="N127" s="7">
        <v>0.0</v>
      </c>
      <c r="O127" s="7">
        <v>0.0</v>
      </c>
      <c r="P127" s="11">
        <v>0.0</v>
      </c>
      <c r="Q127" s="10">
        <v>7.0</v>
      </c>
      <c r="R127" s="7">
        <v>62.0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Eric Saubert</v>
      </c>
      <c r="B128" s="7" t="str">
        <f>IFERROR(__xludf.DUMMYFUNCTION("INDEX(IFNA(REGEXEXTRACT(D128, ""([^ ]+)$"")))"),"SF")</f>
        <v>SF</v>
      </c>
      <c r="C128" s="7">
        <f>Pts_PA*G128+Pts_PC*H128+Pts_PY*I128+Pts_PTD*J128+Pts_PI*K128+Pts_P2*L128+Pts_RA*M128+Pts_RY*N128+Pts_RTD*O128+Pts_R2*P128+Pts_Res*Q128+Pts_ReY*R128+Pts_ReTD*S128+Pts_Re2*T128+Pts_FL*U128+Pts_FTD*V128</f>
        <v>6.7</v>
      </c>
      <c r="D128" s="7" t="s">
        <v>379</v>
      </c>
      <c r="E128" s="10" t="s">
        <v>92</v>
      </c>
      <c r="F128" s="9">
        <v>6.0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0.0</v>
      </c>
      <c r="N128" s="7">
        <v>0.0</v>
      </c>
      <c r="O128" s="7">
        <v>0.0</v>
      </c>
      <c r="P128" s="11">
        <v>0.0</v>
      </c>
      <c r="Q128" s="10">
        <v>1.0</v>
      </c>
      <c r="R128" s="7">
        <v>2.0</v>
      </c>
      <c r="S128" s="7">
        <v>1.0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Jonnu Smith</v>
      </c>
      <c r="B129" s="7" t="str">
        <f>IFERROR(__xludf.DUMMYFUNCTION("INDEX(IFNA(REGEXEXTRACT(D129, ""([^ ]+)$"")))"),"MIA")</f>
        <v>MIA</v>
      </c>
      <c r="C129" s="7">
        <f>Pts_PA*G129+Pts_PC*H129+Pts_PY*I129+Pts_PTD*J129+Pts_PI*K129+Pts_P2*L129+Pts_RA*M129+Pts_RY*N129+Pts_RTD*O129+Pts_R2*P129+Pts_Res*Q129+Pts_ReY*R129+Pts_ReTD*S129+Pts_Re2*T129+Pts_FL*U129+Pts_FTD*V129</f>
        <v>9.2</v>
      </c>
      <c r="D129" s="7" t="s">
        <v>323</v>
      </c>
      <c r="E129" s="10" t="s">
        <v>340</v>
      </c>
      <c r="F129" s="9">
        <v>6.0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6.0</v>
      </c>
      <c r="R129" s="7">
        <v>62.0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Dorian Thompson-Robinson</v>
      </c>
      <c r="B130" s="7" t="str">
        <f>IFERROR(__xludf.DUMMYFUNCTION("INDEX(IFNA(REGEXEXTRACT(D130, ""([^ ]+)$"")))"),"CLE")</f>
        <v>CLE</v>
      </c>
      <c r="C130" s="7">
        <f>Pts_PA*G130+Pts_PC*H130+Pts_PY*I130+Pts_PTD*J130+Pts_PI*K130+Pts_P2*L130+Pts_RA*M130+Pts_RY*N130+Pts_RTD*O130+Pts_R2*P130+Pts_Res*Q130+Pts_ReY*R130+Pts_ReTD*S130+Pts_Re2*T130+Pts_FL*U130+Pts_FTD*V130</f>
        <v>7.18</v>
      </c>
      <c r="D130" s="7" t="s">
        <v>527</v>
      </c>
      <c r="E130" s="10" t="s">
        <v>59</v>
      </c>
      <c r="F130" s="9">
        <v>6.0</v>
      </c>
      <c r="G130" s="10">
        <v>34.0</v>
      </c>
      <c r="H130" s="7">
        <v>20.0</v>
      </c>
      <c r="I130" s="7">
        <v>157.0</v>
      </c>
      <c r="J130" s="7">
        <v>0.0</v>
      </c>
      <c r="K130" s="7">
        <v>2.0</v>
      </c>
      <c r="L130" s="11">
        <v>0.0</v>
      </c>
      <c r="M130" s="10">
        <v>9.0</v>
      </c>
      <c r="N130" s="7">
        <v>49.0</v>
      </c>
      <c r="O130" s="7">
        <v>0.0</v>
      </c>
      <c r="P130" s="11">
        <v>0.0</v>
      </c>
      <c r="Q130" s="10">
        <v>0.0</v>
      </c>
      <c r="R130" s="7">
        <v>0.0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Tyler Conklin</v>
      </c>
      <c r="B131" s="7" t="str">
        <f>IFERROR(__xludf.DUMMYFUNCTION("INDEX(IFNA(REGEXEXTRACT(D131, ""([^ ]+)$"")))"),"NYJ")</f>
        <v>NYJ</v>
      </c>
      <c r="C131" s="7">
        <f>Pts_PA*G131+Pts_PC*H131+Pts_PY*I131+Pts_PTD*J131+Pts_PI*K131+Pts_P2*L131+Pts_RA*M131+Pts_RY*N131+Pts_RTD*O131+Pts_R2*P131+Pts_Res*Q131+Pts_ReY*R131+Pts_ReTD*S131+Pts_Re2*T131+Pts_FL*U131+Pts_FTD*V131</f>
        <v>8.4</v>
      </c>
      <c r="D131" s="7" t="s">
        <v>288</v>
      </c>
      <c r="E131" s="10" t="s">
        <v>51</v>
      </c>
      <c r="F131" s="9">
        <v>5.0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5.0</v>
      </c>
      <c r="R131" s="7">
        <v>59.0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Noah Fant</v>
      </c>
      <c r="B132" s="7" t="str">
        <f>IFERROR(__xludf.DUMMYFUNCTION("INDEX(IFNA(REGEXEXTRACT(D132, ""([^ ]+)$"")))"),"SEA")</f>
        <v>SEA</v>
      </c>
      <c r="C132" s="7">
        <f>Pts_PA*G132+Pts_PC*H132+Pts_PY*I132+Pts_PTD*J132+Pts_PI*K132+Pts_P2*L132+Pts_RA*M132+Pts_RY*N132+Pts_RTD*O132+Pts_R2*P132+Pts_Res*Q132+Pts_ReY*R132+Pts_ReTD*S132+Pts_Re2*T132+Pts_FL*U132+Pts_FTD*V132</f>
        <v>6.5</v>
      </c>
      <c r="D132" s="7" t="s">
        <v>239</v>
      </c>
      <c r="E132" s="10" t="s">
        <v>155</v>
      </c>
      <c r="F132" s="9">
        <v>5.0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3.0</v>
      </c>
      <c r="R132" s="7">
        <v>50.0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Austin Hooper</v>
      </c>
      <c r="B133" s="7" t="str">
        <f>IFERROR(__xludf.DUMMYFUNCTION("INDEX(IFNA(REGEXEXTRACT(D133, ""([^ ]+)$"")))"),"NE")</f>
        <v>NE</v>
      </c>
      <c r="C133" s="7">
        <f>Pts_PA*G133+Pts_PC*H133+Pts_PY*I133+Pts_PTD*J133+Pts_PI*K133+Pts_P2*L133+Pts_RA*M133+Pts_RY*N133+Pts_RTD*O133+Pts_R2*P133+Pts_Res*Q133+Pts_ReY*R133+Pts_ReTD*S133+Pts_Re2*T133+Pts_FL*U133+Pts_FTD*V133</f>
        <v>7.5</v>
      </c>
      <c r="D133" s="7" t="s">
        <v>190</v>
      </c>
      <c r="E133" s="10" t="s">
        <v>65</v>
      </c>
      <c r="F133" s="9">
        <v>5.0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0.0</v>
      </c>
      <c r="N133" s="7">
        <v>0.0</v>
      </c>
      <c r="O133" s="7">
        <v>0.0</v>
      </c>
      <c r="P133" s="11">
        <v>0.0</v>
      </c>
      <c r="Q133" s="10">
        <v>4.0</v>
      </c>
      <c r="R133" s="7">
        <v>55.0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Jauan Jennings</v>
      </c>
      <c r="B134" s="7" t="str">
        <f>IFERROR(__xludf.DUMMYFUNCTION("INDEX(IFNA(REGEXEXTRACT(D134, ""([^ ]+)$"")))"),"SF")</f>
        <v>SF</v>
      </c>
      <c r="C134" s="7">
        <f>Pts_PA*G134+Pts_PC*H134+Pts_PY*I134+Pts_PTD*J134+Pts_PI*K134+Pts_P2*L134+Pts_RA*M134+Pts_RY*N134+Pts_RTD*O134+Pts_R2*P134+Pts_Res*Q134+Pts_ReY*R134+Pts_ReTD*S134+Pts_Re2*T134+Pts_FL*U134+Pts_FTD*V134</f>
        <v>7.1</v>
      </c>
      <c r="D134" s="7" t="s">
        <v>152</v>
      </c>
      <c r="E134" s="10" t="s">
        <v>92</v>
      </c>
      <c r="F134" s="9">
        <v>5.0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4.0</v>
      </c>
      <c r="R134" s="7">
        <v>51.0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Drake London</v>
      </c>
      <c r="B135" s="7" t="str">
        <f>IFERROR(__xludf.DUMMYFUNCTION("INDEX(IFNA(REGEXEXTRACT(D135, ""([^ ]+)$"")))"),"ATL")</f>
        <v>ATL</v>
      </c>
      <c r="C135" s="7">
        <f>Pts_PA*G135+Pts_PC*H135+Pts_PY*I135+Pts_PTD*J135+Pts_PI*K135+Pts_P2*L135+Pts_RA*M135+Pts_RY*N135+Pts_RTD*O135+Pts_R2*P135+Pts_Res*Q135+Pts_ReY*R135+Pts_ReTD*S135+Pts_Re2*T135+Pts_FL*U135+Pts_FTD*V135</f>
        <v>8.4</v>
      </c>
      <c r="D135" s="7" t="s">
        <v>251</v>
      </c>
      <c r="E135" s="10" t="s">
        <v>354</v>
      </c>
      <c r="F135" s="9">
        <v>5.0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5.0</v>
      </c>
      <c r="R135" s="7">
        <v>59.0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Puka Nacua</v>
      </c>
      <c r="B136" s="7" t="str">
        <f>IFERROR(__xludf.DUMMYFUNCTION("INDEX(IFNA(REGEXEXTRACT(D136, ""([^ ]+)$"")))"),"LA")</f>
        <v>LA</v>
      </c>
      <c r="C136" s="7">
        <f>Pts_PA*G136+Pts_PC*H136+Pts_PY*I136+Pts_PTD*J136+Pts_PI*K136+Pts_P2*L136+Pts_RA*M136+Pts_RY*N136+Pts_RTD*O136+Pts_R2*P136+Pts_Res*Q136+Pts_ReY*R136+Pts_ReTD*S136+Pts_Re2*T136+Pts_FL*U136+Pts_FTD*V136</f>
        <v>9.6</v>
      </c>
      <c r="D136" s="7" t="s">
        <v>199</v>
      </c>
      <c r="E136" s="10" t="s">
        <v>428</v>
      </c>
      <c r="F136" s="9">
        <v>5.0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8.0</v>
      </c>
      <c r="R136" s="7">
        <v>56.0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Samaje Perine</v>
      </c>
      <c r="B137" s="7" t="str">
        <f>IFERROR(__xludf.DUMMYFUNCTION("INDEX(IFNA(REGEXEXTRACT(D137, ""([^ ]+)$"")))"),"KC")</f>
        <v>KC</v>
      </c>
      <c r="C137" s="7">
        <f>Pts_PA*G137+Pts_PC*H137+Pts_PY*I137+Pts_PTD*J137+Pts_PI*K137+Pts_P2*L137+Pts_RA*M137+Pts_RY*N137+Pts_RTD*O137+Pts_R2*P137+Pts_Res*Q137+Pts_ReY*R137+Pts_ReTD*S137+Pts_Re2*T137+Pts_FL*U137+Pts_FTD*V137</f>
        <v>6.5</v>
      </c>
      <c r="D137" s="7" t="s">
        <v>266</v>
      </c>
      <c r="E137" s="10" t="s">
        <v>25</v>
      </c>
      <c r="F137" s="9">
        <v>5.0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0.0</v>
      </c>
      <c r="N137" s="7">
        <v>0.0</v>
      </c>
      <c r="O137" s="7">
        <v>0.0</v>
      </c>
      <c r="P137" s="11">
        <v>0.0</v>
      </c>
      <c r="Q137" s="10">
        <v>3.0</v>
      </c>
      <c r="R137" s="7">
        <v>50.0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Tony Pollard</v>
      </c>
      <c r="B138" s="7" t="str">
        <f>IFERROR(__xludf.DUMMYFUNCTION("INDEX(IFNA(REGEXEXTRACT(D138, ""([^ ]+)$"")))"),"TEN")</f>
        <v>TEN</v>
      </c>
      <c r="C138" s="7">
        <f>Pts_PA*G138+Pts_PC*H138+Pts_PY*I138+Pts_PTD*J138+Pts_PI*K138+Pts_P2*L138+Pts_RA*M138+Pts_RY*N138+Pts_RTD*O138+Pts_R2*P138+Pts_Res*Q138+Pts_ReY*R138+Pts_ReTD*S138+Pts_Re2*T138+Pts_FL*U138+Pts_FTD*V138</f>
        <v>7</v>
      </c>
      <c r="D138" s="7" t="s">
        <v>75</v>
      </c>
      <c r="E138" s="10" t="s">
        <v>35</v>
      </c>
      <c r="F138" s="9">
        <v>5.0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8.0</v>
      </c>
      <c r="N138" s="7">
        <v>35.0</v>
      </c>
      <c r="O138" s="7">
        <v>0.0</v>
      </c>
      <c r="P138" s="11">
        <v>1.0</v>
      </c>
      <c r="Q138" s="10">
        <v>2.0</v>
      </c>
      <c r="R138" s="7">
        <v>5.0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Spencer Rattler</v>
      </c>
      <c r="B139" s="7" t="str">
        <f>IFERROR(__xludf.DUMMYFUNCTION("INDEX(IFNA(REGEXEXTRACT(D139, ""([^ ]+)$"")))"),"NO")</f>
        <v>NO</v>
      </c>
      <c r="C139" s="7">
        <f>Pts_PA*G139+Pts_PC*H139+Pts_PY*I139+Pts_PTD*J139+Pts_PI*K139+Pts_P2*L139+Pts_RA*M139+Pts_RY*N139+Pts_RTD*O139+Pts_R2*P139+Pts_Res*Q139+Pts_ReY*R139+Pts_ReTD*S139+Pts_Re2*T139+Pts_FL*U139+Pts_FTD*V139</f>
        <v>4.92</v>
      </c>
      <c r="D139" s="7" t="s">
        <v>501</v>
      </c>
      <c r="E139" s="10" t="s">
        <v>355</v>
      </c>
      <c r="F139" s="9">
        <v>5.0</v>
      </c>
      <c r="G139" s="10">
        <v>30.0</v>
      </c>
      <c r="H139" s="7">
        <v>15.0</v>
      </c>
      <c r="I139" s="7">
        <v>153.0</v>
      </c>
      <c r="J139" s="7">
        <v>0.0</v>
      </c>
      <c r="K139" s="7">
        <v>1.0</v>
      </c>
      <c r="L139" s="11">
        <v>0.0</v>
      </c>
      <c r="M139" s="10">
        <v>5.0</v>
      </c>
      <c r="N139" s="7">
        <v>28.0</v>
      </c>
      <c r="O139" s="7">
        <v>0.0</v>
      </c>
      <c r="P139" s="11">
        <v>0.0</v>
      </c>
      <c r="Q139" s="10">
        <v>0.0</v>
      </c>
      <c r="R139" s="7">
        <v>0.0</v>
      </c>
      <c r="S139" s="7">
        <v>0.0</v>
      </c>
      <c r="T139" s="11">
        <v>0.0</v>
      </c>
      <c r="U139" s="10">
        <v>1.0</v>
      </c>
      <c r="V139" s="11">
        <v>0.0</v>
      </c>
    </row>
    <row r="140">
      <c r="A140" s="7" t="str">
        <f t="shared" si="1"/>
        <v>DeVonta Smith</v>
      </c>
      <c r="B140" s="7" t="str">
        <f>IFERROR(__xludf.DUMMYFUNCTION("INDEX(IFNA(REGEXEXTRACT(D140, ""([^ ]+)$"")))"),"PHI")</f>
        <v>PHI</v>
      </c>
      <c r="C140" s="7">
        <f>Pts_PA*G140+Pts_PC*H140+Pts_PY*I140+Pts_PTD*J140+Pts_PI*K140+Pts_P2*L140+Pts_RA*M140+Pts_RY*N140+Pts_RTD*O140+Pts_R2*P140+Pts_Res*Q140+Pts_ReY*R140+Pts_ReTD*S140+Pts_Re2*T140+Pts_FL*U140+Pts_FTD*V140</f>
        <v>8.1</v>
      </c>
      <c r="D140" s="7" t="s">
        <v>138</v>
      </c>
      <c r="E140" s="10" t="s">
        <v>341</v>
      </c>
      <c r="F140" s="9">
        <v>5.0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6.0</v>
      </c>
      <c r="R140" s="7">
        <v>51.0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Courtland Sutton</v>
      </c>
      <c r="B141" s="7" t="str">
        <f>IFERROR(__xludf.DUMMYFUNCTION("INDEX(IFNA(REGEXEXTRACT(D141, ""([^ ]+)$"")))"),"DEN")</f>
        <v>DEN</v>
      </c>
      <c r="C141" s="7">
        <f>Pts_PA*G141+Pts_PC*H141+Pts_PY*I141+Pts_PTD*J141+Pts_PI*K141+Pts_P2*L141+Pts_RA*M141+Pts_RY*N141+Pts_RTD*O141+Pts_R2*P141+Pts_Res*Q141+Pts_ReY*R141+Pts_ReTD*S141+Pts_Re2*T141+Pts_FL*U141+Pts_FTD*V141</f>
        <v>7.5</v>
      </c>
      <c r="D141" s="7" t="s">
        <v>203</v>
      </c>
      <c r="E141" s="10" t="s">
        <v>82</v>
      </c>
      <c r="F141" s="9">
        <v>5.0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0.0</v>
      </c>
      <c r="N141" s="7">
        <v>0.0</v>
      </c>
      <c r="O141" s="7">
        <v>0.0</v>
      </c>
      <c r="P141" s="11">
        <v>0.0</v>
      </c>
      <c r="Q141" s="10">
        <v>5.0</v>
      </c>
      <c r="R141" s="7">
        <v>50.0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D'Andre Swift</v>
      </c>
      <c r="B142" s="7" t="str">
        <f>IFERROR(__xludf.DUMMYFUNCTION("INDEX(IFNA(REGEXEXTRACT(D142, ""([^ ]+)$"")))"),"CHI")</f>
        <v>CHI</v>
      </c>
      <c r="C142" s="7">
        <f>Pts_PA*G142+Pts_PC*H142+Pts_PY*I142+Pts_PTD*J142+Pts_PI*K142+Pts_P2*L142+Pts_RA*M142+Pts_RY*N142+Pts_RTD*O142+Pts_R2*P142+Pts_Res*Q142+Pts_ReY*R142+Pts_ReTD*S142+Pts_Re2*T142+Pts_FL*U142+Pts_FTD*V142</f>
        <v>6.8</v>
      </c>
      <c r="D142" s="7" t="s">
        <v>170</v>
      </c>
      <c r="E142" s="10" t="s">
        <v>422</v>
      </c>
      <c r="F142" s="9">
        <v>5.0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9.0</v>
      </c>
      <c r="N142" s="7">
        <v>20.0</v>
      </c>
      <c r="O142" s="7">
        <v>0.0</v>
      </c>
      <c r="P142" s="11">
        <v>0.0</v>
      </c>
      <c r="Q142" s="10">
        <v>3.0</v>
      </c>
      <c r="R142" s="7">
        <v>33.0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Kenneth Walker</v>
      </c>
      <c r="B143" s="7" t="str">
        <f>IFERROR(__xludf.DUMMYFUNCTION("INDEX(IFNA(REGEXEXTRACT(D143, ""([^ ]+)$"")))"),"SEA")</f>
        <v>SEA</v>
      </c>
      <c r="C143" s="7">
        <f>Pts_PA*G143+Pts_PC*H143+Pts_PY*I143+Pts_PTD*J143+Pts_PI*K143+Pts_P2*L143+Pts_RA*M143+Pts_RY*N143+Pts_RTD*O143+Pts_R2*P143+Pts_Res*Q143+Pts_ReY*R143+Pts_ReTD*S143+Pts_Re2*T143+Pts_FL*U143+Pts_FTD*V143</f>
        <v>9.9</v>
      </c>
      <c r="D143" s="7" t="s">
        <v>70</v>
      </c>
      <c r="E143" s="10" t="s">
        <v>155</v>
      </c>
      <c r="F143" s="9">
        <v>5.0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8.0</v>
      </c>
      <c r="N143" s="7">
        <v>31.0</v>
      </c>
      <c r="O143" s="7">
        <v>0.0</v>
      </c>
      <c r="P143" s="11">
        <v>0.0</v>
      </c>
      <c r="Q143" s="10">
        <v>8.0</v>
      </c>
      <c r="R143" s="7">
        <v>28.0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Parker Washington</v>
      </c>
      <c r="B144" s="7" t="str">
        <f>IFERROR(__xludf.DUMMYFUNCTION("INDEX(IFNA(REGEXEXTRACT(D144, ""([^ ]+)$"")))"),"JAX")</f>
        <v>JAX</v>
      </c>
      <c r="C144" s="7">
        <f>Pts_PA*G144+Pts_PC*H144+Pts_PY*I144+Pts_PTD*J144+Pts_PI*K144+Pts_P2*L144+Pts_RA*M144+Pts_RY*N144+Pts_RTD*O144+Pts_R2*P144+Pts_Res*Q144+Pts_ReY*R144+Pts_ReTD*S144+Pts_Re2*T144+Pts_FL*U144+Pts_FTD*V144</f>
        <v>8.4</v>
      </c>
      <c r="D144" s="7" t="s">
        <v>332</v>
      </c>
      <c r="E144" s="10" t="s">
        <v>420</v>
      </c>
      <c r="F144" s="9">
        <v>5.0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0.0</v>
      </c>
      <c r="N144" s="7">
        <v>0.0</v>
      </c>
      <c r="O144" s="7">
        <v>0.0</v>
      </c>
      <c r="P144" s="11">
        <v>0.0</v>
      </c>
      <c r="Q144" s="10">
        <v>6.0</v>
      </c>
      <c r="R144" s="7">
        <v>54.0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Rachaad White</v>
      </c>
      <c r="B145" s="7" t="str">
        <f>IFERROR(__xludf.DUMMYFUNCTION("INDEX(IFNA(REGEXEXTRACT(D145, ""([^ ]+)$"")))"),"TB")</f>
        <v>TB</v>
      </c>
      <c r="C145" s="7">
        <f>Pts_PA*G145+Pts_PC*H145+Pts_PY*I145+Pts_PTD*J145+Pts_PI*K145+Pts_P2*L145+Pts_RA*M145+Pts_RY*N145+Pts_RTD*O145+Pts_R2*P145+Pts_Res*Q145+Pts_ReY*R145+Pts_ReTD*S145+Pts_Re2*T145+Pts_FL*U145+Pts_FTD*V145</f>
        <v>7.5</v>
      </c>
      <c r="D145" s="7" t="s">
        <v>122</v>
      </c>
      <c r="E145" s="10" t="s">
        <v>338</v>
      </c>
      <c r="F145" s="9">
        <v>5.0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3.0</v>
      </c>
      <c r="N145" s="7">
        <v>10.0</v>
      </c>
      <c r="O145" s="7">
        <v>0.0</v>
      </c>
      <c r="P145" s="11">
        <v>0.0</v>
      </c>
      <c r="Q145" s="10">
        <v>7.0</v>
      </c>
      <c r="R145" s="7">
        <v>50.0</v>
      </c>
      <c r="S145" s="7">
        <v>0.0</v>
      </c>
      <c r="T145" s="11">
        <v>0.0</v>
      </c>
      <c r="U145" s="10">
        <v>1.0</v>
      </c>
      <c r="V145" s="11">
        <v>0.0</v>
      </c>
    </row>
    <row r="146">
      <c r="A146" s="7" t="str">
        <f t="shared" si="1"/>
        <v>Garrett Wilson</v>
      </c>
      <c r="B146" s="7" t="str">
        <f>IFERROR(__xludf.DUMMYFUNCTION("INDEX(IFNA(REGEXEXTRACT(D146, ""([^ ]+)$"")))"),"NYJ")</f>
        <v>NYJ</v>
      </c>
      <c r="C146" s="7">
        <f>Pts_PA*G146+Pts_PC*H146+Pts_PY*I146+Pts_PTD*J146+Pts_PI*K146+Pts_P2*L146+Pts_RA*M146+Pts_RY*N146+Pts_RTD*O146+Pts_R2*P146+Pts_Res*Q146+Pts_ReY*R146+Pts_ReTD*S146+Pts_Re2*T146+Pts_FL*U146+Pts_FTD*V146</f>
        <v>8.4</v>
      </c>
      <c r="D146" s="7" t="s">
        <v>158</v>
      </c>
      <c r="E146" s="10" t="s">
        <v>51</v>
      </c>
      <c r="F146" s="9">
        <v>5.0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0.0</v>
      </c>
      <c r="N146" s="7">
        <v>0.0</v>
      </c>
      <c r="O146" s="7">
        <v>0.0</v>
      </c>
      <c r="P146" s="11">
        <v>0.0</v>
      </c>
      <c r="Q146" s="10">
        <v>6.0</v>
      </c>
      <c r="R146" s="7">
        <v>54.0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Dyami Brown</v>
      </c>
      <c r="B147" s="7" t="str">
        <f>IFERROR(__xludf.DUMMYFUNCTION("INDEX(IFNA(REGEXEXTRACT(D147, ""([^ ]+)$"")))"),"WAS")</f>
        <v>WAS</v>
      </c>
      <c r="C147" s="7">
        <f>Pts_PA*G147+Pts_PC*H147+Pts_PY*I147+Pts_PTD*J147+Pts_PI*K147+Pts_P2*L147+Pts_RA*M147+Pts_RY*N147+Pts_RTD*O147+Pts_R2*P147+Pts_Res*Q147+Pts_ReY*R147+Pts_ReTD*S147+Pts_Re2*T147+Pts_FL*U147+Pts_FTD*V147</f>
        <v>5.6</v>
      </c>
      <c r="D147" s="7" t="s">
        <v>384</v>
      </c>
      <c r="E147" s="10" t="s">
        <v>423</v>
      </c>
      <c r="F147" s="9">
        <v>4.0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4.0</v>
      </c>
      <c r="R147" s="7">
        <v>56.0</v>
      </c>
      <c r="S147" s="7">
        <v>0.0</v>
      </c>
      <c r="T147" s="11">
        <v>0.0</v>
      </c>
      <c r="U147" s="10">
        <v>1.0</v>
      </c>
      <c r="V147" s="11">
        <v>0.0</v>
      </c>
    </row>
    <row r="148">
      <c r="A148" s="7" t="str">
        <f t="shared" si="1"/>
        <v>Marquise Brown</v>
      </c>
      <c r="B148" s="7" t="str">
        <f>IFERROR(__xludf.DUMMYFUNCTION("INDEX(IFNA(REGEXEXTRACT(D148, ""([^ ]+)$"")))"),"KC")</f>
        <v>KC</v>
      </c>
      <c r="C148" s="7">
        <f>Pts_PA*G148+Pts_PC*H148+Pts_PY*I148+Pts_PTD*J148+Pts_PI*K148+Pts_P2*L148+Pts_RA*M148+Pts_RY*N148+Pts_RTD*O148+Pts_R2*P148+Pts_Res*Q148+Pts_ReY*R148+Pts_ReTD*S148+Pts_Re2*T148+Pts_FL*U148+Pts_FTD*V148</f>
        <v>7</v>
      </c>
      <c r="D148" s="7" t="s">
        <v>565</v>
      </c>
      <c r="E148" s="10" t="s">
        <v>25</v>
      </c>
      <c r="F148" s="9">
        <v>4.0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0.0</v>
      </c>
      <c r="N148" s="7">
        <v>0.0</v>
      </c>
      <c r="O148" s="7">
        <v>0.0</v>
      </c>
      <c r="P148" s="11">
        <v>0.0</v>
      </c>
      <c r="Q148" s="10">
        <v>5.0</v>
      </c>
      <c r="R148" s="7">
        <v>45.0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Michael Carter</v>
      </c>
      <c r="B149" s="7" t="str">
        <f>IFERROR(__xludf.DUMMYFUNCTION("INDEX(IFNA(REGEXEXTRACT(D149, ""([^ ]+)$"")))"),"ARI")</f>
        <v>ARI</v>
      </c>
      <c r="C149" s="7">
        <f>Pts_PA*G149+Pts_PC*H149+Pts_PY*I149+Pts_PTD*J149+Pts_PI*K149+Pts_P2*L149+Pts_RA*M149+Pts_RY*N149+Pts_RTD*O149+Pts_R2*P149+Pts_Res*Q149+Pts_ReY*R149+Pts_ReTD*S149+Pts_Re2*T149+Pts_FL*U149+Pts_FTD*V149</f>
        <v>7.3</v>
      </c>
      <c r="D149" s="7" t="s">
        <v>566</v>
      </c>
      <c r="E149" s="10" t="s">
        <v>344</v>
      </c>
      <c r="F149" s="9">
        <v>4.0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5.0</v>
      </c>
      <c r="N149" s="7">
        <v>18.0</v>
      </c>
      <c r="O149" s="7">
        <v>0.0</v>
      </c>
      <c r="P149" s="11">
        <v>0.0</v>
      </c>
      <c r="Q149" s="10">
        <v>5.0</v>
      </c>
      <c r="R149" s="7">
        <v>30.0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Brandin Cooks</v>
      </c>
      <c r="B150" s="7" t="str">
        <f>IFERROR(__xludf.DUMMYFUNCTION("INDEX(IFNA(REGEXEXTRACT(D150, ""([^ ]+)$"")))"),"DAL")</f>
        <v>DAL</v>
      </c>
      <c r="C150" s="7">
        <f>Pts_PA*G150+Pts_PC*H150+Pts_PY*I150+Pts_PTD*J150+Pts_PI*K150+Pts_P2*L150+Pts_RA*M150+Pts_RY*N150+Pts_RTD*O150+Pts_R2*P150+Pts_Res*Q150+Pts_ReY*R150+Pts_ReTD*S150+Pts_Re2*T150+Pts_FL*U150+Pts_FTD*V150</f>
        <v>6.3</v>
      </c>
      <c r="D150" s="7" t="s">
        <v>105</v>
      </c>
      <c r="E150" s="10" t="s">
        <v>358</v>
      </c>
      <c r="F150" s="9">
        <v>4.0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3.0</v>
      </c>
      <c r="R150" s="7">
        <v>48.0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Rico Dowdle</v>
      </c>
      <c r="B151" s="7" t="str">
        <f>IFERROR(__xludf.DUMMYFUNCTION("INDEX(IFNA(REGEXEXTRACT(D151, ""([^ ]+)$"")))"),"DAL")</f>
        <v>DAL</v>
      </c>
      <c r="C151" s="7">
        <f>Pts_PA*G151+Pts_PC*H151+Pts_PY*I151+Pts_PTD*J151+Pts_PI*K151+Pts_P2*L151+Pts_RA*M151+Pts_RY*N151+Pts_RTD*O151+Pts_R2*P151+Pts_Res*Q151+Pts_ReY*R151+Pts_ReTD*S151+Pts_Re2*T151+Pts_FL*U151+Pts_FTD*V151</f>
        <v>6.6</v>
      </c>
      <c r="D151" s="7" t="s">
        <v>213</v>
      </c>
      <c r="E151" s="10" t="s">
        <v>358</v>
      </c>
      <c r="F151" s="9">
        <v>4.0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13.0</v>
      </c>
      <c r="N151" s="7">
        <v>23.0</v>
      </c>
      <c r="O151" s="7">
        <v>0.0</v>
      </c>
      <c r="P151" s="11">
        <v>0.0</v>
      </c>
      <c r="Q151" s="10">
        <v>3.0</v>
      </c>
      <c r="R151" s="7">
        <v>28.0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Jake Ferguson</v>
      </c>
      <c r="B152" s="7" t="str">
        <f>IFERROR(__xludf.DUMMYFUNCTION("INDEX(IFNA(REGEXEXTRACT(D152, ""([^ ]+)$"")))"),"DAL")</f>
        <v>DAL</v>
      </c>
      <c r="C152" s="7">
        <f>Pts_PA*G152+Pts_PC*H152+Pts_PY*I152+Pts_PTD*J152+Pts_PI*K152+Pts_P2*L152+Pts_RA*M152+Pts_RY*N152+Pts_RTD*O152+Pts_R2*P152+Pts_Res*Q152+Pts_ReY*R152+Pts_ReTD*S152+Pts_Re2*T152+Pts_FL*U152+Pts_FTD*V152</f>
        <v>7</v>
      </c>
      <c r="D152" s="7" t="s">
        <v>240</v>
      </c>
      <c r="E152" s="10" t="s">
        <v>358</v>
      </c>
      <c r="F152" s="9">
        <v>4.0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0.0</v>
      </c>
      <c r="N152" s="7">
        <v>0.0</v>
      </c>
      <c r="O152" s="7">
        <v>0.0</v>
      </c>
      <c r="P152" s="11">
        <v>0.0</v>
      </c>
      <c r="Q152" s="10">
        <v>6.0</v>
      </c>
      <c r="R152" s="7">
        <v>40.0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Ryan Flournoy</v>
      </c>
      <c r="B153" s="7" t="str">
        <f>IFERROR(__xludf.DUMMYFUNCTION("INDEX(IFNA(REGEXEXTRACT(D153, ""([^ ]+)$"")))"),"DAL")</f>
        <v>DAL</v>
      </c>
      <c r="C153" s="7">
        <f>Pts_PA*G153+Pts_PC*H153+Pts_PY*I153+Pts_PTD*J153+Pts_PI*K153+Pts_P2*L153+Pts_RA*M153+Pts_RY*N153+Pts_RTD*O153+Pts_R2*P153+Pts_Res*Q153+Pts_ReY*R153+Pts_ReTD*S153+Pts_Re2*T153+Pts_FL*U153+Pts_FTD*V153</f>
        <v>5.6</v>
      </c>
      <c r="D153" s="7" t="s">
        <v>515</v>
      </c>
      <c r="E153" s="10" t="s">
        <v>358</v>
      </c>
      <c r="F153" s="9">
        <v>4.0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0.0</v>
      </c>
      <c r="N153" s="7">
        <v>0.0</v>
      </c>
      <c r="O153" s="7">
        <v>0.0</v>
      </c>
      <c r="P153" s="11">
        <v>0.0</v>
      </c>
      <c r="Q153" s="10">
        <v>3.0</v>
      </c>
      <c r="R153" s="7">
        <v>41.0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Najee Harris</v>
      </c>
      <c r="B154" s="7" t="str">
        <f>IFERROR(__xludf.DUMMYFUNCTION("INDEX(IFNA(REGEXEXTRACT(D154, ""([^ ]+)$"")))"),"PIT")</f>
        <v>PIT</v>
      </c>
      <c r="C154" s="7">
        <f>Pts_PA*G154+Pts_PC*H154+Pts_PY*I154+Pts_PTD*J154+Pts_PI*K154+Pts_P2*L154+Pts_RA*M154+Pts_RY*N154+Pts_RTD*O154+Pts_R2*P154+Pts_Res*Q154+Pts_ReY*R154+Pts_ReTD*S154+Pts_Re2*T154+Pts_FL*U154+Pts_FTD*V154</f>
        <v>4.2</v>
      </c>
      <c r="D154" s="7" t="s">
        <v>142</v>
      </c>
      <c r="E154" s="10" t="s">
        <v>347</v>
      </c>
      <c r="F154" s="9">
        <v>4.0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9.0</v>
      </c>
      <c r="N154" s="7">
        <v>42.0</v>
      </c>
      <c r="O154" s="7">
        <v>0.0</v>
      </c>
      <c r="P154" s="11">
        <v>0.0</v>
      </c>
      <c r="Q154" s="10">
        <v>0.0</v>
      </c>
      <c r="R154" s="7">
        <v>0.0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Jalen Hurts</v>
      </c>
      <c r="B155" s="7" t="str">
        <f>IFERROR(__xludf.DUMMYFUNCTION("INDEX(IFNA(REGEXEXTRACT(D155, ""([^ ]+)$"")))"),"PHI")</f>
        <v>PHI</v>
      </c>
      <c r="C155" s="7">
        <f>Pts_PA*G155+Pts_PC*H155+Pts_PY*I155+Pts_PTD*J155+Pts_PI*K155+Pts_P2*L155+Pts_RA*M155+Pts_RY*N155+Pts_RTD*O155+Pts_R2*P155+Pts_Res*Q155+Pts_ReY*R155+Pts_ReTD*S155+Pts_Re2*T155+Pts_FL*U155+Pts_FTD*V155</f>
        <v>4.54</v>
      </c>
      <c r="D155" s="7" t="s">
        <v>37</v>
      </c>
      <c r="E155" s="10" t="s">
        <v>341</v>
      </c>
      <c r="F155" s="9">
        <v>4.0</v>
      </c>
      <c r="G155" s="10">
        <v>4.0</v>
      </c>
      <c r="H155" s="7">
        <v>1.0</v>
      </c>
      <c r="I155" s="7">
        <v>11.0</v>
      </c>
      <c r="J155" s="7">
        <v>0.0</v>
      </c>
      <c r="K155" s="7">
        <v>0.0</v>
      </c>
      <c r="L155" s="11">
        <v>0.0</v>
      </c>
      <c r="M155" s="10">
        <v>3.0</v>
      </c>
      <c r="N155" s="7">
        <v>41.0</v>
      </c>
      <c r="O155" s="7">
        <v>0.0</v>
      </c>
      <c r="P155" s="11">
        <v>0.0</v>
      </c>
      <c r="Q155" s="10">
        <v>0.0</v>
      </c>
      <c r="R155" s="7">
        <v>0.0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Jakobi Meyers</v>
      </c>
      <c r="B156" s="7" t="str">
        <f>IFERROR(__xludf.DUMMYFUNCTION("INDEX(IFNA(REGEXEXTRACT(D156, ""([^ ]+)$"")))"),"LV")</f>
        <v>LV</v>
      </c>
      <c r="C156" s="7">
        <f>Pts_PA*G156+Pts_PC*H156+Pts_PY*I156+Pts_PTD*J156+Pts_PI*K156+Pts_P2*L156+Pts_RA*M156+Pts_RY*N156+Pts_RTD*O156+Pts_R2*P156+Pts_Res*Q156+Pts_ReY*R156+Pts_ReTD*S156+Pts_Re2*T156+Pts_FL*U156+Pts_FTD*V156</f>
        <v>5.1</v>
      </c>
      <c r="D156" s="7" t="s">
        <v>153</v>
      </c>
      <c r="E156" s="10" t="s">
        <v>44</v>
      </c>
      <c r="F156" s="9">
        <v>4.0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2.0</v>
      </c>
      <c r="R156" s="7">
        <v>41.0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Raheem Mostert</v>
      </c>
      <c r="B157" s="7" t="str">
        <f>IFERROR(__xludf.DUMMYFUNCTION("INDEX(IFNA(REGEXEXTRACT(D157, ""([^ ]+)$"")))"),"MIA")</f>
        <v>MIA</v>
      </c>
      <c r="C157" s="7">
        <f>Pts_PA*G157+Pts_PC*H157+Pts_PY*I157+Pts_PTD*J157+Pts_PI*K157+Pts_P2*L157+Pts_RA*M157+Pts_RY*N157+Pts_RTD*O157+Pts_R2*P157+Pts_Res*Q157+Pts_ReY*R157+Pts_ReTD*S157+Pts_Re2*T157+Pts_FL*U157+Pts_FTD*V157</f>
        <v>5.6</v>
      </c>
      <c r="D157" s="7" t="s">
        <v>259</v>
      </c>
      <c r="E157" s="10" t="s">
        <v>340</v>
      </c>
      <c r="F157" s="9">
        <v>4.0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8.0</v>
      </c>
      <c r="N157" s="7">
        <v>31.0</v>
      </c>
      <c r="O157" s="7">
        <v>0.0</v>
      </c>
      <c r="P157" s="11">
        <v>0.0</v>
      </c>
      <c r="Q157" s="10">
        <v>2.0</v>
      </c>
      <c r="R157" s="7">
        <v>15.0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Tre Tucker</v>
      </c>
      <c r="B158" s="7" t="str">
        <f>IFERROR(__xludf.DUMMYFUNCTION("INDEX(IFNA(REGEXEXTRACT(D158, ""([^ ]+)$"")))"),"LV")</f>
        <v>LV</v>
      </c>
      <c r="C158" s="7">
        <f>Pts_PA*G158+Pts_PC*H158+Pts_PY*I158+Pts_PTD*J158+Pts_PI*K158+Pts_P2*L158+Pts_RA*M158+Pts_RY*N158+Pts_RTD*O158+Pts_R2*P158+Pts_Res*Q158+Pts_ReY*R158+Pts_ReTD*S158+Pts_Re2*T158+Pts_FL*U158+Pts_FTD*V158</f>
        <v>4.3</v>
      </c>
      <c r="D158" s="7" t="s">
        <v>225</v>
      </c>
      <c r="E158" s="10" t="s">
        <v>44</v>
      </c>
      <c r="F158" s="9">
        <v>4.0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1.0</v>
      </c>
      <c r="N158" s="7">
        <v>-8.0</v>
      </c>
      <c r="O158" s="7">
        <v>0.0</v>
      </c>
      <c r="P158" s="11">
        <v>0.0</v>
      </c>
      <c r="Q158" s="10">
        <v>2.0</v>
      </c>
      <c r="R158" s="7">
        <v>41.0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Javonte Williams</v>
      </c>
      <c r="B159" s="7" t="str">
        <f>IFERROR(__xludf.DUMMYFUNCTION("INDEX(IFNA(REGEXEXTRACT(D159, ""([^ ]+)$"")))"),"DEN")</f>
        <v>DEN</v>
      </c>
      <c r="C159" s="7">
        <f>Pts_PA*G159+Pts_PC*H159+Pts_PY*I159+Pts_PTD*J159+Pts_PI*K159+Pts_P2*L159+Pts_RA*M159+Pts_RY*N159+Pts_RTD*O159+Pts_R2*P159+Pts_Res*Q159+Pts_ReY*R159+Pts_ReTD*S159+Pts_Re2*T159+Pts_FL*U159+Pts_FTD*V159</f>
        <v>8.8</v>
      </c>
      <c r="D159" s="7" t="s">
        <v>227</v>
      </c>
      <c r="E159" s="10" t="s">
        <v>82</v>
      </c>
      <c r="F159" s="9">
        <v>4.0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4.0</v>
      </c>
      <c r="N159" s="7">
        <v>24.0</v>
      </c>
      <c r="O159" s="7">
        <v>0.0</v>
      </c>
      <c r="P159" s="11">
        <v>0.0</v>
      </c>
      <c r="Q159" s="10">
        <v>7.0</v>
      </c>
      <c r="R159" s="7">
        <v>29.0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Michael Wilson</v>
      </c>
      <c r="B160" s="7" t="str">
        <f>IFERROR(__xludf.DUMMYFUNCTION("INDEX(IFNA(REGEXEXTRACT(D160, ""([^ ]+)$"")))"),"ARI")</f>
        <v>ARI</v>
      </c>
      <c r="C160" s="7">
        <f>Pts_PA*G160+Pts_PC*H160+Pts_PY*I160+Pts_PTD*J160+Pts_PI*K160+Pts_P2*L160+Pts_RA*M160+Pts_RY*N160+Pts_RTD*O160+Pts_R2*P160+Pts_Res*Q160+Pts_ReY*R160+Pts_ReTD*S160+Pts_Re2*T160+Pts_FL*U160+Pts_FTD*V160</f>
        <v>5.4</v>
      </c>
      <c r="D160" s="7" t="s">
        <v>159</v>
      </c>
      <c r="E160" s="10" t="s">
        <v>344</v>
      </c>
      <c r="F160" s="9">
        <v>4.0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2.0</v>
      </c>
      <c r="R160" s="7">
        <v>44.0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Demario Douglas</v>
      </c>
      <c r="B161" s="7" t="str">
        <f>IFERROR(__xludf.DUMMYFUNCTION("INDEX(IFNA(REGEXEXTRACT(D161, ""([^ ]+)$"")))"),"NE")</f>
        <v>NE</v>
      </c>
      <c r="C161" s="7">
        <f>Pts_PA*G161+Pts_PC*H161+Pts_PY*I161+Pts_PTD*J161+Pts_PI*K161+Pts_P2*L161+Pts_RA*M161+Pts_RY*N161+Pts_RTD*O161+Pts_R2*P161+Pts_Res*Q161+Pts_ReY*R161+Pts_ReTD*S161+Pts_Re2*T161+Pts_FL*U161+Pts_FTD*V161</f>
        <v>5.9</v>
      </c>
      <c r="D161" s="7" t="s">
        <v>236</v>
      </c>
      <c r="E161" s="10" t="s">
        <v>65</v>
      </c>
      <c r="F161" s="9">
        <v>3.0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1.0</v>
      </c>
      <c r="N161" s="7">
        <v>6.0</v>
      </c>
      <c r="O161" s="7">
        <v>0.0</v>
      </c>
      <c r="P161" s="11">
        <v>0.0</v>
      </c>
      <c r="Q161" s="10">
        <v>4.0</v>
      </c>
      <c r="R161" s="7">
        <v>33.0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Travis Etienne</v>
      </c>
      <c r="B162" s="7" t="str">
        <f>IFERROR(__xludf.DUMMYFUNCTION("INDEX(IFNA(REGEXEXTRACT(D162, ""([^ ]+)$"")))"),"JAX")</f>
        <v>JAX</v>
      </c>
      <c r="C162" s="7">
        <f>Pts_PA*G162+Pts_PC*H162+Pts_PY*I162+Pts_PTD*J162+Pts_PI*K162+Pts_P2*L162+Pts_RA*M162+Pts_RY*N162+Pts_RTD*O162+Pts_R2*P162+Pts_Res*Q162+Pts_ReY*R162+Pts_ReTD*S162+Pts_Re2*T162+Pts_FL*U162+Pts_FTD*V162</f>
        <v>4.7</v>
      </c>
      <c r="D162" s="7" t="s">
        <v>107</v>
      </c>
      <c r="E162" s="10" t="s">
        <v>420</v>
      </c>
      <c r="F162" s="9">
        <v>3.0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9.0</v>
      </c>
      <c r="N162" s="7">
        <v>22.0</v>
      </c>
      <c r="O162" s="7">
        <v>0.0</v>
      </c>
      <c r="P162" s="11">
        <v>0.0</v>
      </c>
      <c r="Q162" s="10">
        <v>2.0</v>
      </c>
      <c r="R162" s="7">
        <v>15.0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Marvin Harrison</v>
      </c>
      <c r="B163" s="7" t="str">
        <f>IFERROR(__xludf.DUMMYFUNCTION("INDEX(IFNA(REGEXEXTRACT(D163, ""([^ ]+)$"")))"),"ARI")</f>
        <v>ARI</v>
      </c>
      <c r="C163" s="7">
        <f>Pts_PA*G163+Pts_PC*H163+Pts_PY*I163+Pts_PTD*J163+Pts_PI*K163+Pts_P2*L163+Pts_RA*M163+Pts_RY*N163+Pts_RTD*O163+Pts_R2*P163+Pts_Res*Q163+Pts_ReY*R163+Pts_ReTD*S163+Pts_Re2*T163+Pts_FL*U163+Pts_FTD*V163</f>
        <v>5.9</v>
      </c>
      <c r="D163" s="7" t="s">
        <v>299</v>
      </c>
      <c r="E163" s="10" t="s">
        <v>344</v>
      </c>
      <c r="F163" s="9">
        <v>3.0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0.0</v>
      </c>
      <c r="N163" s="7">
        <v>0.0</v>
      </c>
      <c r="O163" s="7">
        <v>0.0</v>
      </c>
      <c r="P163" s="11">
        <v>0.0</v>
      </c>
      <c r="Q163" s="10">
        <v>4.0</v>
      </c>
      <c r="R163" s="7">
        <v>39.0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Justice Hill</v>
      </c>
      <c r="B164" s="7" t="str">
        <f>IFERROR(__xludf.DUMMYFUNCTION("INDEX(IFNA(REGEXEXTRACT(D164, ""([^ ]+)$"")))"),"BAL")</f>
        <v>BAL</v>
      </c>
      <c r="C164" s="7">
        <f>Pts_PA*G164+Pts_PC*H164+Pts_PY*I164+Pts_PTD*J164+Pts_PI*K164+Pts_P2*L164+Pts_RA*M164+Pts_RY*N164+Pts_RTD*O164+Pts_R2*P164+Pts_Res*Q164+Pts_ReY*R164+Pts_ReTD*S164+Pts_Re2*T164+Pts_FL*U164+Pts_FTD*V164</f>
        <v>3</v>
      </c>
      <c r="D164" s="7" t="s">
        <v>166</v>
      </c>
      <c r="E164" s="10" t="s">
        <v>116</v>
      </c>
      <c r="F164" s="9">
        <v>3.0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2.0</v>
      </c>
      <c r="N164" s="7">
        <v>30.0</v>
      </c>
      <c r="O164" s="7">
        <v>0.0</v>
      </c>
      <c r="P164" s="11">
        <v>0.0</v>
      </c>
      <c r="Q164" s="10">
        <v>0.0</v>
      </c>
      <c r="R164" s="7">
        <v>0.0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DeAndre Hopkins</v>
      </c>
      <c r="B165" s="7" t="str">
        <f>IFERROR(__xludf.DUMMYFUNCTION("INDEX(IFNA(REGEXEXTRACT(D165, ""([^ ]+)$"")))"),"KC")</f>
        <v>KC</v>
      </c>
      <c r="C165" s="7">
        <f>Pts_PA*G165+Pts_PC*H165+Pts_PY*I165+Pts_PTD*J165+Pts_PI*K165+Pts_P2*L165+Pts_RA*M165+Pts_RY*N165+Pts_RTD*O165+Pts_R2*P165+Pts_Res*Q165+Pts_ReY*R165+Pts_ReTD*S165+Pts_Re2*T165+Pts_FL*U165+Pts_FTD*V165</f>
        <v>5.7</v>
      </c>
      <c r="D165" s="7" t="s">
        <v>302</v>
      </c>
      <c r="E165" s="10" t="s">
        <v>25</v>
      </c>
      <c r="F165" s="9">
        <v>3.0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0.0</v>
      </c>
      <c r="N165" s="7">
        <v>0.0</v>
      </c>
      <c r="O165" s="7">
        <v>0.0</v>
      </c>
      <c r="P165" s="11">
        <v>0.0</v>
      </c>
      <c r="Q165" s="10">
        <v>4.0</v>
      </c>
      <c r="R165" s="7">
        <v>37.0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Ty Johnson</v>
      </c>
      <c r="B166" s="7" t="str">
        <f>IFERROR(__xludf.DUMMYFUNCTION("INDEX(IFNA(REGEXEXTRACT(D166, ""([^ ]+)$"")))"),"BUF")</f>
        <v>BUF</v>
      </c>
      <c r="C166" s="7">
        <f>Pts_PA*G166+Pts_PC*H166+Pts_PY*I166+Pts_PTD*J166+Pts_PI*K166+Pts_P2*L166+Pts_RA*M166+Pts_RY*N166+Pts_RTD*O166+Pts_R2*P166+Pts_Res*Q166+Pts_ReY*R166+Pts_ReTD*S166+Pts_Re2*T166+Pts_FL*U166+Pts_FTD*V166</f>
        <v>3</v>
      </c>
      <c r="D166" s="7" t="s">
        <v>309</v>
      </c>
      <c r="E166" s="10" t="s">
        <v>101</v>
      </c>
      <c r="F166" s="9">
        <v>3.0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6.0</v>
      </c>
      <c r="N166" s="7">
        <v>30.0</v>
      </c>
      <c r="O166" s="7">
        <v>0.0</v>
      </c>
      <c r="P166" s="11">
        <v>0.0</v>
      </c>
      <c r="Q166" s="10">
        <v>0.0</v>
      </c>
      <c r="R166" s="7">
        <v>0.0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Travis Kelce</v>
      </c>
      <c r="B167" s="7" t="str">
        <f>IFERROR(__xludf.DUMMYFUNCTION("INDEX(IFNA(REGEXEXTRACT(D167, ""([^ ]+)$"")))"),"KC")</f>
        <v>KC</v>
      </c>
      <c r="C167" s="7">
        <f>Pts_PA*G167+Pts_PC*H167+Pts_PY*I167+Pts_PTD*J167+Pts_PI*K167+Pts_P2*L167+Pts_RA*M167+Pts_RY*N167+Pts_RTD*O167+Pts_R2*P167+Pts_Res*Q167+Pts_ReY*R167+Pts_ReTD*S167+Pts_Re2*T167+Pts_FL*U167+Pts_FTD*V167</f>
        <v>5.5</v>
      </c>
      <c r="D167" s="7" t="s">
        <v>193</v>
      </c>
      <c r="E167" s="10" t="s">
        <v>25</v>
      </c>
      <c r="F167" s="9">
        <v>3.0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5.0</v>
      </c>
      <c r="R167" s="7">
        <v>30.0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Jeremy McNichols</v>
      </c>
      <c r="B168" s="7" t="str">
        <f>IFERROR(__xludf.DUMMYFUNCTION("INDEX(IFNA(REGEXEXTRACT(D168, ""([^ ]+)$"")))"),"WAS")</f>
        <v>WAS</v>
      </c>
      <c r="C168" s="7">
        <f>Pts_PA*G168+Pts_PC*H168+Pts_PY*I168+Pts_PTD*J168+Pts_PI*K168+Pts_P2*L168+Pts_RA*M168+Pts_RY*N168+Pts_RTD*O168+Pts_R2*P168+Pts_Res*Q168+Pts_ReY*R168+Pts_ReTD*S168+Pts_Re2*T168+Pts_FL*U168+Pts_FTD*V168</f>
        <v>5.8</v>
      </c>
      <c r="D168" s="7" t="s">
        <v>458</v>
      </c>
      <c r="E168" s="10" t="s">
        <v>423</v>
      </c>
      <c r="F168" s="9">
        <v>3.0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2.0</v>
      </c>
      <c r="N168" s="7">
        <v>3.0</v>
      </c>
      <c r="O168" s="7">
        <v>0.0</v>
      </c>
      <c r="P168" s="11">
        <v>1.0</v>
      </c>
      <c r="Q168" s="10">
        <v>4.0</v>
      </c>
      <c r="R168" s="7">
        <v>15.0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Adonai Mitchell</v>
      </c>
      <c r="B169" s="7" t="str">
        <f>IFERROR(__xludf.DUMMYFUNCTION("INDEX(IFNA(REGEXEXTRACT(D169, ""([^ ]+)$"")))"),"IND")</f>
        <v>IND</v>
      </c>
      <c r="C169" s="7">
        <f>Pts_PA*G169+Pts_PC*H169+Pts_PY*I169+Pts_PTD*J169+Pts_PI*K169+Pts_P2*L169+Pts_RA*M169+Pts_RY*N169+Pts_RTD*O169+Pts_R2*P169+Pts_Res*Q169+Pts_ReY*R169+Pts_ReTD*S169+Pts_Re2*T169+Pts_FL*U169+Pts_FTD*V169</f>
        <v>4.1</v>
      </c>
      <c r="D169" s="7" t="s">
        <v>314</v>
      </c>
      <c r="E169" s="10" t="s">
        <v>157</v>
      </c>
      <c r="F169" s="9">
        <v>3.0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0.0</v>
      </c>
      <c r="N169" s="7">
        <v>0.0</v>
      </c>
      <c r="O169" s="7">
        <v>0.0</v>
      </c>
      <c r="P169" s="11">
        <v>0.0</v>
      </c>
      <c r="Q169" s="10">
        <v>1.0</v>
      </c>
      <c r="R169" s="7">
        <v>36.0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Foster Moreau</v>
      </c>
      <c r="B170" s="7" t="str">
        <f>IFERROR(__xludf.DUMMYFUNCTION("INDEX(IFNA(REGEXEXTRACT(D170, ""([^ ]+)$"")))"),"NO")</f>
        <v>NO</v>
      </c>
      <c r="C170" s="7">
        <f>Pts_PA*G170+Pts_PC*H170+Pts_PY*I170+Pts_PTD*J170+Pts_PI*K170+Pts_P2*L170+Pts_RA*M170+Pts_RY*N170+Pts_RTD*O170+Pts_R2*P170+Pts_Res*Q170+Pts_ReY*R170+Pts_ReTD*S170+Pts_Re2*T170+Pts_FL*U170+Pts_FTD*V170</f>
        <v>4.3</v>
      </c>
      <c r="D170" s="7" t="s">
        <v>110</v>
      </c>
      <c r="E170" s="10" t="s">
        <v>355</v>
      </c>
      <c r="F170" s="9">
        <v>3.0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0.0</v>
      </c>
      <c r="N170" s="7">
        <v>0.0</v>
      </c>
      <c r="O170" s="7">
        <v>0.0</v>
      </c>
      <c r="P170" s="11">
        <v>0.0</v>
      </c>
      <c r="Q170" s="10">
        <v>2.0</v>
      </c>
      <c r="R170" s="7">
        <v>33.0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Trey Palmer</v>
      </c>
      <c r="B171" s="7" t="str">
        <f>IFERROR(__xludf.DUMMYFUNCTION("INDEX(IFNA(REGEXEXTRACT(D171, ""([^ ]+)$"")))"),"TB")</f>
        <v>TB</v>
      </c>
      <c r="C171" s="7">
        <f>Pts_PA*G171+Pts_PC*H171+Pts_PY*I171+Pts_PTD*J171+Pts_PI*K171+Pts_P2*L171+Pts_RA*M171+Pts_RY*N171+Pts_RTD*O171+Pts_R2*P171+Pts_Res*Q171+Pts_ReY*R171+Pts_ReTD*S171+Pts_Re2*T171+Pts_FL*U171+Pts_FTD*V171</f>
        <v>4.1</v>
      </c>
      <c r="D171" s="7" t="s">
        <v>264</v>
      </c>
      <c r="E171" s="10" t="s">
        <v>338</v>
      </c>
      <c r="F171" s="9">
        <v>3.0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0.0</v>
      </c>
      <c r="N171" s="7">
        <v>0.0</v>
      </c>
      <c r="O171" s="7">
        <v>0.0</v>
      </c>
      <c r="P171" s="11">
        <v>0.0</v>
      </c>
      <c r="Q171" s="10">
        <v>2.0</v>
      </c>
      <c r="R171" s="7">
        <v>31.0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Ricky Pearsall</v>
      </c>
      <c r="B172" s="7" t="str">
        <f>IFERROR(__xludf.DUMMYFUNCTION("INDEX(IFNA(REGEXEXTRACT(D172, ""([^ ]+)$"")))"),"SF")</f>
        <v>SF</v>
      </c>
      <c r="C172" s="7">
        <f>Pts_PA*G172+Pts_PC*H172+Pts_PY*I172+Pts_PTD*J172+Pts_PI*K172+Pts_P2*L172+Pts_RA*M172+Pts_RY*N172+Pts_RTD*O172+Pts_R2*P172+Pts_Res*Q172+Pts_ReY*R172+Pts_ReTD*S172+Pts_Re2*T172+Pts_FL*U172+Pts_FTD*V172</f>
        <v>5.7</v>
      </c>
      <c r="D172" s="7" t="s">
        <v>528</v>
      </c>
      <c r="E172" s="10" t="s">
        <v>92</v>
      </c>
      <c r="F172" s="9">
        <v>3.0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4.0</v>
      </c>
      <c r="R172" s="7">
        <v>37.0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Dante Pettis</v>
      </c>
      <c r="B173" s="7" t="str">
        <f>IFERROR(__xludf.DUMMYFUNCTION("INDEX(IFNA(REGEXEXTRACT(D173, ""([^ ]+)$"")))"),"NO")</f>
        <v>NO</v>
      </c>
      <c r="C173" s="7">
        <f>Pts_PA*G173+Pts_PC*H173+Pts_PY*I173+Pts_PTD*J173+Pts_PI*K173+Pts_P2*L173+Pts_RA*M173+Pts_RY*N173+Pts_RTD*O173+Pts_R2*P173+Pts_Res*Q173+Pts_ReY*R173+Pts_ReTD*S173+Pts_Re2*T173+Pts_FL*U173+Pts_FTD*V173</f>
        <v>4.1</v>
      </c>
      <c r="D173" s="7" t="s">
        <v>545</v>
      </c>
      <c r="E173" s="10" t="s">
        <v>355</v>
      </c>
      <c r="F173" s="9">
        <v>3.0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2.0</v>
      </c>
      <c r="R173" s="7">
        <v>31.0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Sterling Shepard</v>
      </c>
      <c r="B174" s="7" t="str">
        <f>IFERROR(__xludf.DUMMYFUNCTION("INDEX(IFNA(REGEXEXTRACT(D174, ""([^ ]+)$"")))"),"TB")</f>
        <v>TB</v>
      </c>
      <c r="C174" s="7">
        <f>Pts_PA*G174+Pts_PC*H174+Pts_PY*I174+Pts_PTD*J174+Pts_PI*K174+Pts_P2*L174+Pts_RA*M174+Pts_RY*N174+Pts_RTD*O174+Pts_R2*P174+Pts_Res*Q174+Pts_ReY*R174+Pts_ReTD*S174+Pts_Re2*T174+Pts_FL*U174+Pts_FTD*V174</f>
        <v>3.9</v>
      </c>
      <c r="D174" s="7" t="s">
        <v>469</v>
      </c>
      <c r="E174" s="10" t="s">
        <v>338</v>
      </c>
      <c r="F174" s="9">
        <v>3.0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1.0</v>
      </c>
      <c r="N174" s="7">
        <v>14.0</v>
      </c>
      <c r="O174" s="7">
        <v>0.0</v>
      </c>
      <c r="P174" s="11">
        <v>0.0</v>
      </c>
      <c r="Q174" s="10">
        <v>1.0</v>
      </c>
      <c r="R174" s="7">
        <v>20.0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Stone Smartt</v>
      </c>
      <c r="B175" s="7" t="str">
        <f>IFERROR(__xludf.DUMMYFUNCTION("INDEX(IFNA(REGEXEXTRACT(D175, ""([^ ]+)$"")))"),"LAC")</f>
        <v>LAC</v>
      </c>
      <c r="C175" s="7">
        <f>Pts_PA*G175+Pts_PC*H175+Pts_PY*I175+Pts_PTD*J175+Pts_PI*K175+Pts_P2*L175+Pts_RA*M175+Pts_RY*N175+Pts_RTD*O175+Pts_R2*P175+Pts_Res*Q175+Pts_ReY*R175+Pts_ReTD*S175+Pts_Re2*T175+Pts_FL*U175+Pts_FTD*V175</f>
        <v>5.2</v>
      </c>
      <c r="D175" s="7" t="s">
        <v>512</v>
      </c>
      <c r="E175" s="10" t="s">
        <v>49</v>
      </c>
      <c r="F175" s="9">
        <v>3.0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0.0</v>
      </c>
      <c r="N175" s="7">
        <v>0.0</v>
      </c>
      <c r="O175" s="7">
        <v>0.0</v>
      </c>
      <c r="P175" s="11">
        <v>0.0</v>
      </c>
      <c r="Q175" s="10">
        <v>3.0</v>
      </c>
      <c r="R175" s="7">
        <v>37.0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Tommy Tremble</v>
      </c>
      <c r="B176" s="7" t="str">
        <f>IFERROR(__xludf.DUMMYFUNCTION("INDEX(IFNA(REGEXEXTRACT(D176, ""([^ ]+)$"")))"),"CAR")</f>
        <v>CAR</v>
      </c>
      <c r="C176" s="7">
        <f>Pts_PA*G176+Pts_PC*H176+Pts_PY*I176+Pts_PTD*J176+Pts_PI*K176+Pts_P2*L176+Pts_RA*M176+Pts_RY*N176+Pts_RTD*O176+Pts_R2*P176+Pts_Res*Q176+Pts_ReY*R176+Pts_ReTD*S176+Pts_Re2*T176+Pts_FL*U176+Pts_FTD*V176</f>
        <v>4.7</v>
      </c>
      <c r="D176" s="7" t="s">
        <v>380</v>
      </c>
      <c r="E176" s="10" t="s">
        <v>21</v>
      </c>
      <c r="F176" s="9">
        <v>3.0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3.0</v>
      </c>
      <c r="R176" s="7">
        <v>32.0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Tyler Allgeier</v>
      </c>
      <c r="B177" s="7" t="str">
        <f>IFERROR(__xludf.DUMMYFUNCTION("INDEX(IFNA(REGEXEXTRACT(D177, ""([^ ]+)$"")))"),"ATL")</f>
        <v>ATL</v>
      </c>
      <c r="C177" s="7">
        <f>Pts_PA*G177+Pts_PC*H177+Pts_PY*I177+Pts_PTD*J177+Pts_PI*K177+Pts_P2*L177+Pts_RA*M177+Pts_RY*N177+Pts_RTD*O177+Pts_R2*P177+Pts_Res*Q177+Pts_ReY*R177+Pts_ReTD*S177+Pts_Re2*T177+Pts_FL*U177+Pts_FTD*V177</f>
        <v>3.6</v>
      </c>
      <c r="D177" s="7" t="s">
        <v>209</v>
      </c>
      <c r="E177" s="10" t="s">
        <v>354</v>
      </c>
      <c r="F177" s="9">
        <v>2.0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11.0</v>
      </c>
      <c r="N177" s="7">
        <v>22.0</v>
      </c>
      <c r="O177" s="7">
        <v>0.0</v>
      </c>
      <c r="P177" s="11">
        <v>0.0</v>
      </c>
      <c r="Q177" s="10">
        <v>1.0</v>
      </c>
      <c r="R177" s="7">
        <v>9.0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Tyler Boyd</v>
      </c>
      <c r="B178" s="7" t="str">
        <f>IFERROR(__xludf.DUMMYFUNCTION("INDEX(IFNA(REGEXEXTRACT(D178, ""([^ ]+)$"")))"),"TEN")</f>
        <v>TEN</v>
      </c>
      <c r="C178" s="7">
        <f>Pts_PA*G178+Pts_PC*H178+Pts_PY*I178+Pts_PTD*J178+Pts_PI*K178+Pts_P2*L178+Pts_RA*M178+Pts_RY*N178+Pts_RTD*O178+Pts_R2*P178+Pts_Res*Q178+Pts_ReY*R178+Pts_ReTD*S178+Pts_Re2*T178+Pts_FL*U178+Pts_FTD*V178</f>
        <v>3</v>
      </c>
      <c r="D178" s="7" t="s">
        <v>231</v>
      </c>
      <c r="E178" s="10" t="s">
        <v>35</v>
      </c>
      <c r="F178" s="9">
        <v>2.0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0.0</v>
      </c>
      <c r="N178" s="7">
        <v>0.0</v>
      </c>
      <c r="O178" s="7">
        <v>0.0</v>
      </c>
      <c r="P178" s="11">
        <v>0.0</v>
      </c>
      <c r="Q178" s="10">
        <v>2.0</v>
      </c>
      <c r="R178" s="7">
        <v>20.0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Dan Chisena</v>
      </c>
      <c r="B179" s="7" t="str">
        <f>IFERROR(__xludf.DUMMYFUNCTION("INDEX(IFNA(REGEXEXTRACT(D179, ""([^ ]+)$"")))"),"CAR")</f>
        <v>CAR</v>
      </c>
      <c r="C179" s="7">
        <f>Pts_PA*G179+Pts_PC*H179+Pts_PY*I179+Pts_PTD*J179+Pts_PI*K179+Pts_P2*L179+Pts_RA*M179+Pts_RY*N179+Pts_RTD*O179+Pts_R2*P179+Pts_Res*Q179+Pts_ReY*R179+Pts_ReTD*S179+Pts_Re2*T179+Pts_FL*U179+Pts_FTD*V179</f>
        <v>2.8</v>
      </c>
      <c r="D179" s="7" t="s">
        <v>567</v>
      </c>
      <c r="E179" s="10" t="s">
        <v>21</v>
      </c>
      <c r="F179" s="9">
        <v>2.0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1.0</v>
      </c>
      <c r="R179" s="7">
        <v>23.0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Re'Mahn Davis</v>
      </c>
      <c r="B180" s="7" t="str">
        <f>IFERROR(__xludf.DUMMYFUNCTION("INDEX(IFNA(REGEXEXTRACT(D180, ""([^ ]+)$"")))"),"BUF")</f>
        <v>BUF</v>
      </c>
      <c r="C180" s="7">
        <f>Pts_PA*G180+Pts_PC*H180+Pts_PY*I180+Pts_PTD*J180+Pts_PI*K180+Pts_P2*L180+Pts_RA*M180+Pts_RY*N180+Pts_RTD*O180+Pts_R2*P180+Pts_Res*Q180+Pts_ReY*R180+Pts_ReTD*S180+Pts_Re2*T180+Pts_FL*U180+Pts_FTD*V180</f>
        <v>3.4</v>
      </c>
      <c r="D180" s="7" t="s">
        <v>211</v>
      </c>
      <c r="E180" s="10" t="s">
        <v>101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5.0</v>
      </c>
      <c r="N180" s="7">
        <v>12.0</v>
      </c>
      <c r="O180" s="7">
        <v>0.0</v>
      </c>
      <c r="P180" s="11">
        <v>0.0</v>
      </c>
      <c r="Q180" s="10">
        <v>1.0</v>
      </c>
      <c r="R180" s="7">
        <v>17.0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Romeo Doubs</v>
      </c>
      <c r="B181" s="7" t="str">
        <f>IFERROR(__xludf.DUMMYFUNCTION("INDEX(IFNA(REGEXEXTRACT(D181, ""([^ ]+)$"")))"),"GB")</f>
        <v>GB</v>
      </c>
      <c r="C181" s="7">
        <f>Pts_PA*G181+Pts_PC*H181+Pts_PY*I181+Pts_PTD*J181+Pts_PI*K181+Pts_P2*L181+Pts_RA*M181+Pts_RY*N181+Pts_RTD*O181+Pts_R2*P181+Pts_Res*Q181+Pts_ReY*R181+Pts_ReTD*S181+Pts_Re2*T181+Pts_FL*U181+Pts_FTD*V181</f>
        <v>3</v>
      </c>
      <c r="D181" s="7" t="s">
        <v>165</v>
      </c>
      <c r="E181" s="10" t="s">
        <v>350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0.0</v>
      </c>
      <c r="N181" s="7">
        <v>0.0</v>
      </c>
      <c r="O181" s="7">
        <v>0.0</v>
      </c>
      <c r="P181" s="11">
        <v>0.0</v>
      </c>
      <c r="Q181" s="10">
        <v>2.0</v>
      </c>
      <c r="R181" s="7">
        <v>20.0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Payne Durham</v>
      </c>
      <c r="B182" s="7" t="str">
        <f>IFERROR(__xludf.DUMMYFUNCTION("INDEX(IFNA(REGEXEXTRACT(D182, ""([^ ]+)$"")))"),"TB")</f>
        <v>TB</v>
      </c>
      <c r="C182" s="7">
        <f>Pts_PA*G182+Pts_PC*H182+Pts_PY*I182+Pts_PTD*J182+Pts_PI*K182+Pts_P2*L182+Pts_RA*M182+Pts_RY*N182+Pts_RTD*O182+Pts_R2*P182+Pts_Res*Q182+Pts_ReY*R182+Pts_ReTD*S182+Pts_Re2*T182+Pts_FL*U182+Pts_FTD*V182</f>
        <v>5.4</v>
      </c>
      <c r="D182" s="7" t="s">
        <v>455</v>
      </c>
      <c r="E182" s="10" t="s">
        <v>338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5.0</v>
      </c>
      <c r="R182" s="7">
        <v>29.0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Troy Franklin</v>
      </c>
      <c r="B183" s="7" t="str">
        <f>IFERROR(__xludf.DUMMYFUNCTION("INDEX(IFNA(REGEXEXTRACT(D183, ""([^ ]+)$"")))"),"DEN")</f>
        <v>DEN</v>
      </c>
      <c r="C183" s="7">
        <f>Pts_PA*G183+Pts_PC*H183+Pts_PY*I183+Pts_PTD*J183+Pts_PI*K183+Pts_P2*L183+Pts_RA*M183+Pts_RY*N183+Pts_RTD*O183+Pts_R2*P183+Pts_Res*Q183+Pts_ReY*R183+Pts_ReTD*S183+Pts_Re2*T183+Pts_FL*U183+Pts_FTD*V183</f>
        <v>3.5</v>
      </c>
      <c r="D183" s="7" t="s">
        <v>440</v>
      </c>
      <c r="E183" s="10" t="s">
        <v>82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0.0</v>
      </c>
      <c r="N183" s="7">
        <v>0.0</v>
      </c>
      <c r="O183" s="7">
        <v>0.0</v>
      </c>
      <c r="P183" s="11">
        <v>0.0</v>
      </c>
      <c r="Q183" s="10">
        <v>2.0</v>
      </c>
      <c r="R183" s="7">
        <v>25.0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Antonio Gibson</v>
      </c>
      <c r="B184" s="7" t="str">
        <f>IFERROR(__xludf.DUMMYFUNCTION("INDEX(IFNA(REGEXEXTRACT(D184, ""([^ ]+)$"")))"),"NE")</f>
        <v>NE</v>
      </c>
      <c r="C184" s="7">
        <f>Pts_PA*G184+Pts_PC*H184+Pts_PY*I184+Pts_PTD*J184+Pts_PI*K184+Pts_P2*L184+Pts_RA*M184+Pts_RY*N184+Pts_RTD*O184+Pts_R2*P184+Pts_Res*Q184+Pts_ReY*R184+Pts_ReTD*S184+Pts_Re2*T184+Pts_FL*U184+Pts_FTD*V184</f>
        <v>4.6</v>
      </c>
      <c r="D184" s="7" t="s">
        <v>243</v>
      </c>
      <c r="E184" s="10" t="s">
        <v>65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10.0</v>
      </c>
      <c r="N184" s="7">
        <v>28.0</v>
      </c>
      <c r="O184" s="7">
        <v>0.0</v>
      </c>
      <c r="P184" s="11">
        <v>0.0</v>
      </c>
      <c r="Q184" s="10">
        <v>2.0</v>
      </c>
      <c r="R184" s="7">
        <v>8.0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Tyler Goodson</v>
      </c>
      <c r="B185" s="7" t="str">
        <f>IFERROR(__xludf.DUMMYFUNCTION("INDEX(IFNA(REGEXEXTRACT(D185, ""([^ ]+)$"")))"),"IND")</f>
        <v>IND</v>
      </c>
      <c r="C185" s="7">
        <f>Pts_PA*G185+Pts_PC*H185+Pts_PY*I185+Pts_PTD*J185+Pts_PI*K185+Pts_P2*L185+Pts_RA*M185+Pts_RY*N185+Pts_RTD*O185+Pts_R2*P185+Pts_Res*Q185+Pts_ReY*R185+Pts_ReTD*S185+Pts_Re2*T185+Pts_FL*U185+Pts_FTD*V185</f>
        <v>2.2</v>
      </c>
      <c r="D185" s="7" t="s">
        <v>404</v>
      </c>
      <c r="E185" s="10" t="s">
        <v>157</v>
      </c>
      <c r="F185" s="9">
        <v>2.0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4.0</v>
      </c>
      <c r="N185" s="7">
        <v>22.0</v>
      </c>
      <c r="O185" s="7">
        <v>0.0</v>
      </c>
      <c r="P185" s="11">
        <v>0.0</v>
      </c>
      <c r="Q185" s="10">
        <v>0.0</v>
      </c>
      <c r="R185" s="7">
        <v>0.0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T.J. Hockenson</v>
      </c>
      <c r="B186" s="7" t="str">
        <f>IFERROR(__xludf.DUMMYFUNCTION("INDEX(IFNA(REGEXEXTRACT(D186, ""([^ ]+)$"")))"),"MIN")</f>
        <v>MIN</v>
      </c>
      <c r="C186" s="7">
        <f>Pts_PA*G186+Pts_PC*H186+Pts_PY*I186+Pts_PTD*J186+Pts_PI*K186+Pts_P2*L186+Pts_RA*M186+Pts_RY*N186+Pts_RTD*O186+Pts_R2*P186+Pts_Res*Q186+Pts_ReY*R186+Pts_ReTD*S186+Pts_Re2*T186+Pts_FL*U186+Pts_FTD*V186</f>
        <v>3.7</v>
      </c>
      <c r="D186" s="7" t="s">
        <v>541</v>
      </c>
      <c r="E186" s="10" t="s">
        <v>112</v>
      </c>
      <c r="F186" s="9">
        <v>2.0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2.0</v>
      </c>
      <c r="R186" s="7">
        <v>27.0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Mack Hollins</v>
      </c>
      <c r="B187" s="7" t="str">
        <f>IFERROR(__xludf.DUMMYFUNCTION("INDEX(IFNA(REGEXEXTRACT(D187, ""([^ ]+)$"")))"),"BUF")</f>
        <v>BUF</v>
      </c>
      <c r="C187" s="7">
        <f>Pts_PA*G187+Pts_PC*H187+Pts_PY*I187+Pts_PTD*J187+Pts_PI*K187+Pts_P2*L187+Pts_RA*M187+Pts_RY*N187+Pts_RTD*O187+Pts_R2*P187+Pts_Res*Q187+Pts_ReY*R187+Pts_ReTD*S187+Pts_Re2*T187+Pts_FL*U187+Pts_FTD*V187</f>
        <v>3.5</v>
      </c>
      <c r="D187" s="7" t="s">
        <v>131</v>
      </c>
      <c r="E187" s="10" t="s">
        <v>101</v>
      </c>
      <c r="F187" s="9">
        <v>2.0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2.0</v>
      </c>
      <c r="R187" s="7">
        <v>25.0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Jermar Jefferson</v>
      </c>
      <c r="B188" s="7" t="str">
        <f>IFERROR(__xludf.DUMMYFUNCTION("INDEX(IFNA(REGEXEXTRACT(D188, ""([^ ]+)$"")))"),"DET")</f>
        <v>DET</v>
      </c>
      <c r="C188" s="7">
        <f>Pts_PA*G188+Pts_PC*H188+Pts_PY*I188+Pts_PTD*J188+Pts_PI*K188+Pts_P2*L188+Pts_RA*M188+Pts_RY*N188+Pts_RTD*O188+Pts_R2*P188+Pts_Res*Q188+Pts_ReY*R188+Pts_ReTD*S188+Pts_Re2*T188+Pts_FL*U188+Pts_FTD*V188</f>
        <v>2.8</v>
      </c>
      <c r="D188" s="7" t="s">
        <v>568</v>
      </c>
      <c r="E188" s="10" t="s">
        <v>76</v>
      </c>
      <c r="F188" s="9">
        <v>2.0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3.0</v>
      </c>
      <c r="N188" s="7">
        <v>13.0</v>
      </c>
      <c r="O188" s="7">
        <v>0.0</v>
      </c>
      <c r="P188" s="11">
        <v>0.0</v>
      </c>
      <c r="Q188" s="10">
        <v>1.0</v>
      </c>
      <c r="R188" s="7">
        <v>10.0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Van Jefferson</v>
      </c>
      <c r="B189" s="7" t="str">
        <f>IFERROR(__xludf.DUMMYFUNCTION("INDEX(IFNA(REGEXEXTRACT(D189, ""([^ ]+)$"")))"),"PIT")</f>
        <v>PIT</v>
      </c>
      <c r="C189" s="7">
        <f>Pts_PA*G189+Pts_PC*H189+Pts_PY*I189+Pts_PTD*J189+Pts_PI*K189+Pts_P2*L189+Pts_RA*M189+Pts_RY*N189+Pts_RTD*O189+Pts_R2*P189+Pts_Res*Q189+Pts_ReY*R189+Pts_ReTD*S189+Pts_Re2*T189+Pts_FL*U189+Pts_FTD*V189</f>
        <v>3.7</v>
      </c>
      <c r="D189" s="7" t="s">
        <v>307</v>
      </c>
      <c r="E189" s="10" t="s">
        <v>347</v>
      </c>
      <c r="F189" s="9">
        <v>2.0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2.0</v>
      </c>
      <c r="R189" s="7">
        <v>27.0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Jerry Jeudy</v>
      </c>
      <c r="B190" s="7" t="str">
        <f>IFERROR(__xludf.DUMMYFUNCTION("INDEX(IFNA(REGEXEXTRACT(D190, ""([^ ]+)$"")))"),"CLE")</f>
        <v>CLE</v>
      </c>
      <c r="C190" s="7">
        <f>Pts_PA*G190+Pts_PC*H190+Pts_PY*I190+Pts_PTD*J190+Pts_PI*K190+Pts_P2*L190+Pts_RA*M190+Pts_RY*N190+Pts_RTD*O190+Pts_R2*P190+Pts_Res*Q190+Pts_ReY*R190+Pts_ReTD*S190+Pts_Re2*T190+Pts_FL*U190+Pts_FTD*V190</f>
        <v>3</v>
      </c>
      <c r="D190" s="7" t="s">
        <v>132</v>
      </c>
      <c r="E190" s="10" t="s">
        <v>59</v>
      </c>
      <c r="F190" s="9">
        <v>2.0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2.0</v>
      </c>
      <c r="R190" s="7">
        <v>20.0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Juwan Johnson</v>
      </c>
      <c r="B191" s="7" t="str">
        <f>IFERROR(__xludf.DUMMYFUNCTION("INDEX(IFNA(REGEXEXTRACT(D191, ""([^ ]+)$"")))"),"NO")</f>
        <v>NO</v>
      </c>
      <c r="C191" s="7">
        <f>Pts_PA*G191+Pts_PC*H191+Pts_PY*I191+Pts_PTD*J191+Pts_PI*K191+Pts_P2*L191+Pts_RA*M191+Pts_RY*N191+Pts_RTD*O191+Pts_R2*P191+Pts_Res*Q191+Pts_ReY*R191+Pts_ReTD*S191+Pts_Re2*T191+Pts_FL*U191+Pts_FTD*V191</f>
        <v>3.7</v>
      </c>
      <c r="D191" s="7" t="s">
        <v>133</v>
      </c>
      <c r="E191" s="10" t="s">
        <v>355</v>
      </c>
      <c r="F191" s="9">
        <v>2.0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0.0</v>
      </c>
      <c r="N191" s="7">
        <v>0.0</v>
      </c>
      <c r="O191" s="7">
        <v>0.0</v>
      </c>
      <c r="P191" s="11">
        <v>0.0</v>
      </c>
      <c r="Q191" s="10">
        <v>2.0</v>
      </c>
      <c r="R191" s="7">
        <v>27.0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Kyle Juszczyk</v>
      </c>
      <c r="B192" s="7" t="str">
        <f>IFERROR(__xludf.DUMMYFUNCTION("INDEX(IFNA(REGEXEXTRACT(D192, ""([^ ]+)$"")))"),"SF")</f>
        <v>SF</v>
      </c>
      <c r="C192" s="7">
        <f>Pts_PA*G192+Pts_PC*H192+Pts_PY*I192+Pts_PTD*J192+Pts_PI*K192+Pts_P2*L192+Pts_RA*M192+Pts_RY*N192+Pts_RTD*O192+Pts_R2*P192+Pts_Res*Q192+Pts_ReY*R192+Pts_ReTD*S192+Pts_Re2*T192+Pts_FL*U192+Pts_FTD*V192</f>
        <v>3.1</v>
      </c>
      <c r="D192" s="7" t="s">
        <v>174</v>
      </c>
      <c r="E192" s="10" t="s">
        <v>92</v>
      </c>
      <c r="F192" s="9">
        <v>2.0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1.0</v>
      </c>
      <c r="N192" s="7">
        <v>6.0</v>
      </c>
      <c r="O192" s="7">
        <v>0.0</v>
      </c>
      <c r="P192" s="11">
        <v>0.0</v>
      </c>
      <c r="Q192" s="10">
        <v>1.0</v>
      </c>
      <c r="R192" s="7">
        <v>20.0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Dawson Knox</v>
      </c>
      <c r="B193" s="7" t="str">
        <f>IFERROR(__xludf.DUMMYFUNCTION("INDEX(IFNA(REGEXEXTRACT(D193, ""([^ ]+)$"")))"),"BUF")</f>
        <v>BUF</v>
      </c>
      <c r="C193" s="7">
        <f>Pts_PA*G193+Pts_PC*H193+Pts_PY*I193+Pts_PTD*J193+Pts_PI*K193+Pts_P2*L193+Pts_RA*M193+Pts_RY*N193+Pts_RTD*O193+Pts_R2*P193+Pts_Res*Q193+Pts_ReY*R193+Pts_ReTD*S193+Pts_Re2*T193+Pts_FL*U193+Pts_FTD*V193</f>
        <v>3.2</v>
      </c>
      <c r="D193" s="7" t="s">
        <v>218</v>
      </c>
      <c r="E193" s="10" t="s">
        <v>101</v>
      </c>
      <c r="F193" s="9">
        <v>2.0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2.0</v>
      </c>
      <c r="R193" s="7">
        <v>22.0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Lucas Krull</v>
      </c>
      <c r="B194" s="7" t="str">
        <f>IFERROR(__xludf.DUMMYFUNCTION("INDEX(IFNA(REGEXEXTRACT(D194, ""([^ ]+)$"")))"),"DEN")</f>
        <v>DEN</v>
      </c>
      <c r="C194" s="7">
        <f>Pts_PA*G194+Pts_PC*H194+Pts_PY*I194+Pts_PTD*J194+Pts_PI*K194+Pts_P2*L194+Pts_RA*M194+Pts_RY*N194+Pts_RTD*O194+Pts_R2*P194+Pts_Res*Q194+Pts_ReY*R194+Pts_ReTD*S194+Pts_Re2*T194+Pts_FL*U194+Pts_FTD*V194</f>
        <v>3.6</v>
      </c>
      <c r="D194" s="7" t="s">
        <v>494</v>
      </c>
      <c r="E194" s="10" t="s">
        <v>82</v>
      </c>
      <c r="F194" s="9">
        <v>2.0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0.0</v>
      </c>
      <c r="N194" s="7">
        <v>0.0</v>
      </c>
      <c r="O194" s="7">
        <v>0.0</v>
      </c>
      <c r="P194" s="11">
        <v>0.0</v>
      </c>
      <c r="Q194" s="10">
        <v>3.0</v>
      </c>
      <c r="R194" s="7">
        <v>21.0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Cooper Kupp</v>
      </c>
      <c r="B195" s="7" t="str">
        <f>IFERROR(__xludf.DUMMYFUNCTION("INDEX(IFNA(REGEXEXTRACT(D195, ""([^ ]+)$"")))"),"LA")</f>
        <v>LA</v>
      </c>
      <c r="C195" s="7">
        <f>Pts_PA*G195+Pts_PC*H195+Pts_PY*I195+Pts_PTD*J195+Pts_PI*K195+Pts_P2*L195+Pts_RA*M195+Pts_RY*N195+Pts_RTD*O195+Pts_R2*P195+Pts_Res*Q195+Pts_ReY*R195+Pts_ReTD*S195+Pts_Re2*T195+Pts_FL*U195+Pts_FTD*V195</f>
        <v>3.9</v>
      </c>
      <c r="D195" s="7" t="s">
        <v>55</v>
      </c>
      <c r="E195" s="10" t="s">
        <v>428</v>
      </c>
      <c r="F195" s="9">
        <v>2.0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3.0</v>
      </c>
      <c r="R195" s="7">
        <v>24.0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Allen Lazard</v>
      </c>
      <c r="B196" s="7" t="str">
        <f>IFERROR(__xludf.DUMMYFUNCTION("INDEX(IFNA(REGEXEXTRACT(D196, ""([^ ]+)$"")))"),"NYJ")</f>
        <v>NYJ</v>
      </c>
      <c r="C196" s="7">
        <f>Pts_PA*G196+Pts_PC*H196+Pts_PY*I196+Pts_PTD*J196+Pts_PI*K196+Pts_P2*L196+Pts_RA*M196+Pts_RY*N196+Pts_RTD*O196+Pts_R2*P196+Pts_Res*Q196+Pts_ReY*R196+Pts_ReTD*S196+Pts_Re2*T196+Pts_FL*U196+Pts_FTD*V196</f>
        <v>3</v>
      </c>
      <c r="D196" s="7" t="s">
        <v>38</v>
      </c>
      <c r="E196" s="10" t="s">
        <v>51</v>
      </c>
      <c r="F196" s="9">
        <v>2.0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0.0</v>
      </c>
      <c r="N196" s="7">
        <v>0.0</v>
      </c>
      <c r="O196" s="7">
        <v>0.0</v>
      </c>
      <c r="P196" s="11">
        <v>0.0</v>
      </c>
      <c r="Q196" s="10">
        <v>2.0</v>
      </c>
      <c r="R196" s="7">
        <v>20.0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Trey McBride</v>
      </c>
      <c r="B197" s="7" t="str">
        <f>IFERROR(__xludf.DUMMYFUNCTION("INDEX(IFNA(REGEXEXTRACT(D197, ""([^ ]+)$"")))"),"ARI")</f>
        <v>ARI</v>
      </c>
      <c r="C197" s="7">
        <f>Pts_PA*G197+Pts_PC*H197+Pts_PY*I197+Pts_PTD*J197+Pts_PI*K197+Pts_P2*L197+Pts_RA*M197+Pts_RY*N197+Pts_RTD*O197+Pts_R2*P197+Pts_Res*Q197+Pts_ReY*R197+Pts_ReTD*S197+Pts_Re2*T197+Pts_FL*U197+Pts_FTD*V197</f>
        <v>3.5</v>
      </c>
      <c r="D197" s="7" t="s">
        <v>197</v>
      </c>
      <c r="E197" s="10" t="s">
        <v>344</v>
      </c>
      <c r="F197" s="9">
        <v>2.0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3.0</v>
      </c>
      <c r="R197" s="7">
        <v>20.0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Kenny McIntosh</v>
      </c>
      <c r="B198" s="7" t="str">
        <f>IFERROR(__xludf.DUMMYFUNCTION("INDEX(IFNA(REGEXEXTRACT(D198, ""([^ ]+)$"")))"),"SEA")</f>
        <v>SEA</v>
      </c>
      <c r="C198" s="7">
        <f>Pts_PA*G198+Pts_PC*H198+Pts_PY*I198+Pts_PTD*J198+Pts_PI*K198+Pts_P2*L198+Pts_RA*M198+Pts_RY*N198+Pts_RTD*O198+Pts_R2*P198+Pts_Res*Q198+Pts_ReY*R198+Pts_ReTD*S198+Pts_Re2*T198+Pts_FL*U198+Pts_FTD*V198</f>
        <v>3.4</v>
      </c>
      <c r="D198" s="7" t="s">
        <v>443</v>
      </c>
      <c r="E198" s="10" t="s">
        <v>155</v>
      </c>
      <c r="F198" s="9">
        <v>2.0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3.0</v>
      </c>
      <c r="N198" s="7">
        <v>14.0</v>
      </c>
      <c r="O198" s="7">
        <v>0.0</v>
      </c>
      <c r="P198" s="11">
        <v>0.0</v>
      </c>
      <c r="Q198" s="10">
        <v>1.0</v>
      </c>
      <c r="R198" s="7">
        <v>15.0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Kendre Miller</v>
      </c>
      <c r="B199" s="7" t="str">
        <f>IFERROR(__xludf.DUMMYFUNCTION("INDEX(IFNA(REGEXEXTRACT(D199, ""([^ ]+)$"")))"),"NO")</f>
        <v>NO</v>
      </c>
      <c r="C199" s="7">
        <f>Pts_PA*G199+Pts_PC*H199+Pts_PY*I199+Pts_PTD*J199+Pts_PI*K199+Pts_P2*L199+Pts_RA*M199+Pts_RY*N199+Pts_RTD*O199+Pts_R2*P199+Pts_Res*Q199+Pts_ReY*R199+Pts_ReTD*S199+Pts_Re2*T199+Pts_FL*U199+Pts_FTD*V199</f>
        <v>4.1</v>
      </c>
      <c r="D199" s="7" t="s">
        <v>525</v>
      </c>
      <c r="E199" s="10" t="s">
        <v>355</v>
      </c>
      <c r="F199" s="9">
        <v>2.0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8.0</v>
      </c>
      <c r="N199" s="7">
        <v>15.0</v>
      </c>
      <c r="O199" s="7">
        <v>0.0</v>
      </c>
      <c r="P199" s="11">
        <v>0.0</v>
      </c>
      <c r="Q199" s="10">
        <v>2.0</v>
      </c>
      <c r="R199" s="7">
        <v>16.0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Jordan Mims</v>
      </c>
      <c r="B200" s="7" t="str">
        <f>IFERROR(__xludf.DUMMYFUNCTION("INDEX(IFNA(REGEXEXTRACT(D200, ""([^ ]+)$"")))"),"NO")</f>
        <v>NO</v>
      </c>
      <c r="C200" s="7">
        <f>Pts_PA*G200+Pts_PC*H200+Pts_PY*I200+Pts_PTD*J200+Pts_PI*K200+Pts_P2*L200+Pts_RA*M200+Pts_RY*N200+Pts_RTD*O200+Pts_R2*P200+Pts_Res*Q200+Pts_ReY*R200+Pts_ReTD*S200+Pts_Re2*T200+Pts_FL*U200+Pts_FTD*V200</f>
        <v>5.7</v>
      </c>
      <c r="D200" s="7" t="s">
        <v>256</v>
      </c>
      <c r="E200" s="10" t="s">
        <v>355</v>
      </c>
      <c r="F200" s="9">
        <v>2.0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4.0</v>
      </c>
      <c r="N200" s="7">
        <v>16.0</v>
      </c>
      <c r="O200" s="7">
        <v>0.0</v>
      </c>
      <c r="P200" s="11">
        <v>0.0</v>
      </c>
      <c r="Q200" s="10">
        <v>5.0</v>
      </c>
      <c r="R200" s="7">
        <v>16.0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Elijah Moore</v>
      </c>
      <c r="B201" s="7" t="str">
        <f>IFERROR(__xludf.DUMMYFUNCTION("INDEX(IFNA(REGEXEXTRACT(D201, ""([^ ]+)$"")))"),"CLE")</f>
        <v>CLE</v>
      </c>
      <c r="C201" s="7">
        <f>Pts_PA*G201+Pts_PC*H201+Pts_PY*I201+Pts_PTD*J201+Pts_PI*K201+Pts_P2*L201+Pts_RA*M201+Pts_RY*N201+Pts_RTD*O201+Pts_R2*P201+Pts_Res*Q201+Pts_ReY*R201+Pts_ReTD*S201+Pts_Re2*T201+Pts_FL*U201+Pts_FTD*V201</f>
        <v>3.1</v>
      </c>
      <c r="D201" s="7" t="s">
        <v>315</v>
      </c>
      <c r="E201" s="10" t="s">
        <v>59</v>
      </c>
      <c r="F201" s="9">
        <v>2.0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0.0</v>
      </c>
      <c r="N201" s="7">
        <v>0.0</v>
      </c>
      <c r="O201" s="7">
        <v>0.0</v>
      </c>
      <c r="P201" s="11">
        <v>0.0</v>
      </c>
      <c r="Q201" s="10">
        <v>2.0</v>
      </c>
      <c r="R201" s="7">
        <v>21.0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Isiah Pacheco</v>
      </c>
      <c r="B202" s="7" t="str">
        <f>IFERROR(__xludf.DUMMYFUNCTION("INDEX(IFNA(REGEXEXTRACT(D202, ""([^ ]+)$"")))"),"KC")</f>
        <v>KC</v>
      </c>
      <c r="C202" s="7">
        <f>Pts_PA*G202+Pts_PC*H202+Pts_PY*I202+Pts_PTD*J202+Pts_PI*K202+Pts_P2*L202+Pts_RA*M202+Pts_RY*N202+Pts_RTD*O202+Pts_R2*P202+Pts_Res*Q202+Pts_ReY*R202+Pts_ReTD*S202+Pts_Re2*T202+Pts_FL*U202+Pts_FTD*V202</f>
        <v>3</v>
      </c>
      <c r="D202" s="7" t="s">
        <v>83</v>
      </c>
      <c r="E202" s="10" t="s">
        <v>25</v>
      </c>
      <c r="F202" s="9">
        <v>2.0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9.0</v>
      </c>
      <c r="N202" s="7">
        <v>26.0</v>
      </c>
      <c r="O202" s="7">
        <v>0.0</v>
      </c>
      <c r="P202" s="11">
        <v>0.0</v>
      </c>
      <c r="Q202" s="10">
        <v>1.0</v>
      </c>
      <c r="R202" s="7">
        <v>-1.0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Trey Sermon</v>
      </c>
      <c r="B203" s="7" t="str">
        <f>IFERROR(__xludf.DUMMYFUNCTION("INDEX(IFNA(REGEXEXTRACT(D203, ""([^ ]+)$"")))"),"IND")</f>
        <v>IND</v>
      </c>
      <c r="C203" s="7">
        <f>Pts_PA*G203+Pts_PC*H203+Pts_PY*I203+Pts_PTD*J203+Pts_PI*K203+Pts_P2*L203+Pts_RA*M203+Pts_RY*N203+Pts_RTD*O203+Pts_R2*P203+Pts_Res*Q203+Pts_ReY*R203+Pts_ReTD*S203+Pts_Re2*T203+Pts_FL*U203+Pts_FTD*V203</f>
        <v>2.5</v>
      </c>
      <c r="D203" s="7" t="s">
        <v>411</v>
      </c>
      <c r="E203" s="10" t="s">
        <v>157</v>
      </c>
      <c r="F203" s="9">
        <v>2.0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8.0</v>
      </c>
      <c r="N203" s="7">
        <v>25.0</v>
      </c>
      <c r="O203" s="7">
        <v>0.0</v>
      </c>
      <c r="P203" s="11">
        <v>0.0</v>
      </c>
      <c r="Q203" s="10">
        <v>0.0</v>
      </c>
      <c r="R203" s="7">
        <v>0.0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Khalil Shakir</v>
      </c>
      <c r="B204" s="7" t="str">
        <f>IFERROR(__xludf.DUMMYFUNCTION("INDEX(IFNA(REGEXEXTRACT(D204, ""([^ ]+)$"")))"),"BUF")</f>
        <v>BUF</v>
      </c>
      <c r="C204" s="7">
        <f>Pts_PA*G204+Pts_PC*H204+Pts_PY*I204+Pts_PTD*J204+Pts_PI*K204+Pts_P2*L204+Pts_RA*M204+Pts_RY*N204+Pts_RTD*O204+Pts_R2*P204+Pts_Res*Q204+Pts_ReY*R204+Pts_ReTD*S204+Pts_Re2*T204+Pts_FL*U204+Pts_FTD*V204</f>
        <v>3.2</v>
      </c>
      <c r="D204" s="7" t="s">
        <v>118</v>
      </c>
      <c r="E204" s="10" t="s">
        <v>101</v>
      </c>
      <c r="F204" s="9">
        <v>2.0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2.0</v>
      </c>
      <c r="R204" s="7">
        <v>22.0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Ben Skowronek</v>
      </c>
      <c r="B205" s="7" t="str">
        <f>IFERROR(__xludf.DUMMYFUNCTION("INDEX(IFNA(REGEXEXTRACT(D205, ""([^ ]+)$"")))"),"PIT")</f>
        <v>PIT</v>
      </c>
      <c r="C205" s="7">
        <f>Pts_PA*G205+Pts_PC*H205+Pts_PY*I205+Pts_PTD*J205+Pts_PI*K205+Pts_P2*L205+Pts_RA*M205+Pts_RY*N205+Pts_RTD*O205+Pts_R2*P205+Pts_Res*Q205+Pts_ReY*R205+Pts_ReTD*S205+Pts_Re2*T205+Pts_FL*U205+Pts_FTD*V205</f>
        <v>3.5</v>
      </c>
      <c r="D205" s="7" t="s">
        <v>552</v>
      </c>
      <c r="E205" s="10" t="s">
        <v>347</v>
      </c>
      <c r="F205" s="9">
        <v>2.0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2.0</v>
      </c>
      <c r="R205" s="7">
        <v>25.0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Darius Slayton</v>
      </c>
      <c r="B206" s="7" t="str">
        <f>IFERROR(__xludf.DUMMYFUNCTION("INDEX(IFNA(REGEXEXTRACT(D206, ""([^ ]+)$"")))"),"NYG")</f>
        <v>NYG</v>
      </c>
      <c r="C206" s="7">
        <f>Pts_PA*G206+Pts_PC*H206+Pts_PY*I206+Pts_PTD*J206+Pts_PI*K206+Pts_P2*L206+Pts_RA*M206+Pts_RY*N206+Pts_RTD*O206+Pts_R2*P206+Pts_Res*Q206+Pts_ReY*R206+Pts_ReTD*S206+Pts_Re2*T206+Pts_FL*U206+Pts_FTD*V206</f>
        <v>3.2</v>
      </c>
      <c r="D206" s="7" t="s">
        <v>223</v>
      </c>
      <c r="E206" s="10" t="s">
        <v>96</v>
      </c>
      <c r="F206" s="9">
        <v>2.0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1.0</v>
      </c>
      <c r="N206" s="7">
        <v>6.0</v>
      </c>
      <c r="O206" s="7">
        <v>0.0</v>
      </c>
      <c r="P206" s="11">
        <v>0.0</v>
      </c>
      <c r="Q206" s="10">
        <v>1.0</v>
      </c>
      <c r="R206" s="7">
        <v>21.0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Patrick Taylor</v>
      </c>
      <c r="B207" s="7" t="str">
        <f>IFERROR(__xludf.DUMMYFUNCTION("INDEX(IFNA(REGEXEXTRACT(D207, ""([^ ]+)$"")))"),"SF")</f>
        <v>SF</v>
      </c>
      <c r="C207" s="7">
        <f>Pts_PA*G207+Pts_PC*H207+Pts_PY*I207+Pts_PTD*J207+Pts_PI*K207+Pts_P2*L207+Pts_RA*M207+Pts_RY*N207+Pts_RTD*O207+Pts_R2*P207+Pts_Res*Q207+Pts_ReY*R207+Pts_ReTD*S207+Pts_Re2*T207+Pts_FL*U207+Pts_FTD*V207</f>
        <v>3</v>
      </c>
      <c r="D207" s="7" t="s">
        <v>510</v>
      </c>
      <c r="E207" s="10" t="s">
        <v>92</v>
      </c>
      <c r="F207" s="9">
        <v>2.0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8.0</v>
      </c>
      <c r="N207" s="7">
        <v>24.0</v>
      </c>
      <c r="O207" s="7">
        <v>0.0</v>
      </c>
      <c r="P207" s="11">
        <v>0.0</v>
      </c>
      <c r="Q207" s="10">
        <v>1.0</v>
      </c>
      <c r="R207" s="7">
        <v>1.0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Sione Vaki</v>
      </c>
      <c r="B208" s="7" t="str">
        <f>IFERROR(__xludf.DUMMYFUNCTION("INDEX(IFNA(REGEXEXTRACT(D208, ""([^ ]+)$"")))"),"DET")</f>
        <v>DET</v>
      </c>
      <c r="C208" s="7">
        <f>Pts_PA*G208+Pts_PC*H208+Pts_PY*I208+Pts_PTD*J208+Pts_PI*K208+Pts_P2*L208+Pts_RA*M208+Pts_RY*N208+Pts_RTD*O208+Pts_R2*P208+Pts_Res*Q208+Pts_ReY*R208+Pts_ReTD*S208+Pts_Re2*T208+Pts_FL*U208+Pts_FTD*V208</f>
        <v>3</v>
      </c>
      <c r="D208" s="7" t="s">
        <v>395</v>
      </c>
      <c r="E208" s="10" t="s">
        <v>76</v>
      </c>
      <c r="F208" s="9">
        <v>2.0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2.0</v>
      </c>
      <c r="R208" s="7">
        <v>20.0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Kimani Vidal</v>
      </c>
      <c r="B209" s="7" t="str">
        <f>IFERROR(__xludf.DUMMYFUNCTION("INDEX(IFNA(REGEXEXTRACT(D209, ""([^ ]+)$"")))"),"LAC")</f>
        <v>LAC</v>
      </c>
      <c r="C209" s="7">
        <f>Pts_PA*G209+Pts_PC*H209+Pts_PY*I209+Pts_PTD*J209+Pts_PI*K209+Pts_P2*L209+Pts_RA*M209+Pts_RY*N209+Pts_RTD*O209+Pts_R2*P209+Pts_Res*Q209+Pts_ReY*R209+Pts_ReTD*S209+Pts_Re2*T209+Pts_FL*U209+Pts_FTD*V209</f>
        <v>2.4</v>
      </c>
      <c r="D209" s="7" t="s">
        <v>502</v>
      </c>
      <c r="E209" s="10" t="s">
        <v>49</v>
      </c>
      <c r="F209" s="9">
        <v>2.0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5.0</v>
      </c>
      <c r="N209" s="7">
        <v>24.0</v>
      </c>
      <c r="O209" s="7">
        <v>0.0</v>
      </c>
      <c r="P209" s="11">
        <v>0.0</v>
      </c>
      <c r="Q209" s="10">
        <v>0.0</v>
      </c>
      <c r="R209" s="7">
        <v>0.0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Malik Washington</v>
      </c>
      <c r="B210" s="7" t="str">
        <f>IFERROR(__xludf.DUMMYFUNCTION("INDEX(IFNA(REGEXEXTRACT(D210, ""([^ ]+)$"")))"),"MIA")</f>
        <v>MIA</v>
      </c>
      <c r="C210" s="7">
        <f>Pts_PA*G210+Pts_PC*H210+Pts_PY*I210+Pts_PTD*J210+Pts_PI*K210+Pts_P2*L210+Pts_RA*M210+Pts_RY*N210+Pts_RTD*O210+Pts_R2*P210+Pts_Res*Q210+Pts_ReY*R210+Pts_ReTD*S210+Pts_Re2*T210+Pts_FL*U210+Pts_FTD*V210</f>
        <v>4.3</v>
      </c>
      <c r="D210" s="7" t="s">
        <v>481</v>
      </c>
      <c r="E210" s="10" t="s">
        <v>340</v>
      </c>
      <c r="F210" s="9">
        <v>2.0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3.0</v>
      </c>
      <c r="R210" s="7">
        <v>28.0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Blake Watson</v>
      </c>
      <c r="B211" s="7" t="str">
        <f>IFERROR(__xludf.DUMMYFUNCTION("INDEX(IFNA(REGEXEXTRACT(D211, ""([^ ]+)$"")))"),"DEN")</f>
        <v>DEN</v>
      </c>
      <c r="C211" s="7">
        <f>Pts_PA*G211+Pts_PC*H211+Pts_PY*I211+Pts_PTD*J211+Pts_PI*K211+Pts_P2*L211+Pts_RA*M211+Pts_RY*N211+Pts_RTD*O211+Pts_R2*P211+Pts_Res*Q211+Pts_ReY*R211+Pts_ReTD*S211+Pts_Re2*T211+Pts_FL*U211+Pts_FTD*V211</f>
        <v>2.8</v>
      </c>
      <c r="D211" s="7" t="s">
        <v>569</v>
      </c>
      <c r="E211" s="10" t="s">
        <v>82</v>
      </c>
      <c r="F211" s="9">
        <v>2.0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4.0</v>
      </c>
      <c r="N211" s="7">
        <v>10.0</v>
      </c>
      <c r="O211" s="7">
        <v>0.0</v>
      </c>
      <c r="P211" s="11">
        <v>0.0</v>
      </c>
      <c r="Q211" s="10">
        <v>1.0</v>
      </c>
      <c r="R211" s="7">
        <v>13.0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Christian Watson</v>
      </c>
      <c r="B212" s="7" t="str">
        <f>IFERROR(__xludf.DUMMYFUNCTION("INDEX(IFNA(REGEXEXTRACT(D212, ""([^ ]+)$"")))"),"GB")</f>
        <v>GB</v>
      </c>
      <c r="C212" s="7">
        <f>Pts_PA*G212+Pts_PC*H212+Pts_PY*I212+Pts_PTD*J212+Pts_PI*K212+Pts_P2*L212+Pts_RA*M212+Pts_RY*N212+Pts_RTD*O212+Pts_R2*P212+Pts_Res*Q212+Pts_ReY*R212+Pts_ReTD*S212+Pts_Re2*T212+Pts_FL*U212+Pts_FTD*V212</f>
        <v>2.3</v>
      </c>
      <c r="D212" s="7" t="s">
        <v>148</v>
      </c>
      <c r="E212" s="10" t="s">
        <v>350</v>
      </c>
      <c r="F212" s="9">
        <v>2.0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2.0</v>
      </c>
      <c r="N212" s="7">
        <v>23.0</v>
      </c>
      <c r="O212" s="7">
        <v>0.0</v>
      </c>
      <c r="P212" s="11">
        <v>0.0</v>
      </c>
      <c r="Q212" s="10">
        <v>0.0</v>
      </c>
      <c r="R212" s="7">
        <v>0.0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Mike Williams</v>
      </c>
      <c r="B213" s="7" t="str">
        <f>IFERROR(__xludf.DUMMYFUNCTION("INDEX(IFNA(REGEXEXTRACT(D213, ""([^ ]+)$"")))"),"PIT")</f>
        <v>PIT</v>
      </c>
      <c r="C213" s="7">
        <f>Pts_PA*G213+Pts_PC*H213+Pts_PY*I213+Pts_PTD*J213+Pts_PI*K213+Pts_P2*L213+Pts_RA*M213+Pts_RY*N213+Pts_RTD*O213+Pts_R2*P213+Pts_Res*Q213+Pts_ReY*R213+Pts_ReTD*S213+Pts_Re2*T213+Pts_FL*U213+Pts_FTD*V213</f>
        <v>3.9</v>
      </c>
      <c r="D213" s="7" t="s">
        <v>397</v>
      </c>
      <c r="E213" s="10" t="s">
        <v>347</v>
      </c>
      <c r="F213" s="9">
        <v>2.0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3.0</v>
      </c>
      <c r="R213" s="7">
        <v>24.0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Nate Adkins</v>
      </c>
      <c r="B214" s="7" t="str">
        <f>IFERROR(__xludf.DUMMYFUNCTION("INDEX(IFNA(REGEXEXTRACT(D214, ""([^ ]+)$"")))"),"DEN")</f>
        <v>DEN</v>
      </c>
      <c r="C214" s="7">
        <f>Pts_PA*G214+Pts_PC*H214+Pts_PY*I214+Pts_PTD*J214+Pts_PI*K214+Pts_P2*L214+Pts_RA*M214+Pts_RY*N214+Pts_RTD*O214+Pts_R2*P214+Pts_Res*Q214+Pts_ReY*R214+Pts_ReTD*S214+Pts_Re2*T214+Pts_FL*U214+Pts_FTD*V214</f>
        <v>2.8</v>
      </c>
      <c r="D214" s="7" t="s">
        <v>447</v>
      </c>
      <c r="E214" s="10" t="s">
        <v>82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2.0</v>
      </c>
      <c r="R214" s="7">
        <v>18.0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Mo Alie-Cox</v>
      </c>
      <c r="B215" s="7" t="str">
        <f>IFERROR(__xludf.DUMMYFUNCTION("INDEX(IFNA(REGEXEXTRACT(D215, ""([^ ]+)$"")))"),"IND")</f>
        <v>IND</v>
      </c>
      <c r="C215" s="7">
        <f>Pts_PA*G215+Pts_PC*H215+Pts_PY*I215+Pts_PTD*J215+Pts_PI*K215+Pts_P2*L215+Pts_RA*M215+Pts_RY*N215+Pts_RTD*O215+Pts_R2*P215+Pts_Res*Q215+Pts_ReY*R215+Pts_ReTD*S215+Pts_Re2*T215+Pts_FL*U215+Pts_FTD*V215</f>
        <v>2</v>
      </c>
      <c r="D215" s="7" t="s">
        <v>373</v>
      </c>
      <c r="E215" s="10" t="s">
        <v>157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1.0</v>
      </c>
      <c r="R215" s="7">
        <v>15.0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Chatarius Atwell</v>
      </c>
      <c r="B216" s="7" t="str">
        <f>IFERROR(__xludf.DUMMYFUNCTION("INDEX(IFNA(REGEXEXTRACT(D216, ""([^ ]+)$"")))"),"LA")</f>
        <v>LA</v>
      </c>
      <c r="C216" s="7">
        <f>Pts_PA*G216+Pts_PC*H216+Pts_PY*I216+Pts_PTD*J216+Pts_PI*K216+Pts_P2*L216+Pts_RA*M216+Pts_RY*N216+Pts_RTD*O216+Pts_R2*P216+Pts_Res*Q216+Pts_ReY*R216+Pts_ReTD*S216+Pts_Re2*T216+Pts_FL*U216+Pts_FTD*V216</f>
        <v>1.7</v>
      </c>
      <c r="D216" s="7" t="s">
        <v>366</v>
      </c>
      <c r="E216" s="10" t="s">
        <v>428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1.0</v>
      </c>
      <c r="R216" s="7">
        <v>12.0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Kevin Austin</v>
      </c>
      <c r="B217" s="7" t="str">
        <f>IFERROR(__xludf.DUMMYFUNCTION("INDEX(IFNA(REGEXEXTRACT(D217, ""([^ ]+)$"")))"),"NO")</f>
        <v>NO</v>
      </c>
      <c r="C217" s="7">
        <f>Pts_PA*G217+Pts_PC*H217+Pts_PY*I217+Pts_PTD*J217+Pts_PI*K217+Pts_P2*L217+Pts_RA*M217+Pts_RY*N217+Pts_RTD*O217+Pts_R2*P217+Pts_Res*Q217+Pts_ReY*R217+Pts_ReTD*S217+Pts_Re2*T217+Pts_FL*U217+Pts_FTD*V217</f>
        <v>2.2</v>
      </c>
      <c r="D217" s="7" t="s">
        <v>553</v>
      </c>
      <c r="E217" s="10" t="s">
        <v>355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1.0</v>
      </c>
      <c r="R217" s="7">
        <v>17.0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Raheem Blackshear</v>
      </c>
      <c r="B218" s="7" t="str">
        <f>IFERROR(__xludf.DUMMYFUNCTION("INDEX(IFNA(REGEXEXTRACT(D218, ""([^ ]+)$"")))"),"CAR")</f>
        <v>CAR</v>
      </c>
      <c r="C218" s="7">
        <f>Pts_PA*G218+Pts_PC*H218+Pts_PY*I218+Pts_PTD*J218+Pts_PI*K218+Pts_P2*L218+Pts_RA*M218+Pts_RY*N218+Pts_RTD*O218+Pts_R2*P218+Pts_Res*Q218+Pts_ReY*R218+Pts_ReTD*S218+Pts_Re2*T218+Pts_FL*U218+Pts_FTD*V218</f>
        <v>1.3</v>
      </c>
      <c r="D218" s="7" t="s">
        <v>570</v>
      </c>
      <c r="E218" s="10" t="s">
        <v>21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3.0</v>
      </c>
      <c r="N218" s="7">
        <v>13.0</v>
      </c>
      <c r="O218" s="7">
        <v>0.0</v>
      </c>
      <c r="P218" s="11">
        <v>0.0</v>
      </c>
      <c r="Q218" s="10">
        <v>0.0</v>
      </c>
      <c r="R218" s="7">
        <v>0.0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Chris Blair</v>
      </c>
      <c r="B219" s="7" t="str">
        <f>IFERROR(__xludf.DUMMYFUNCTION("INDEX(IFNA(REGEXEXTRACT(D219, ""([^ ]+)$"")))"),"ATL")</f>
        <v>ATL</v>
      </c>
      <c r="C219" s="7">
        <f>Pts_PA*G219+Pts_PC*H219+Pts_PY*I219+Pts_PTD*J219+Pts_PI*K219+Pts_P2*L219+Pts_RA*M219+Pts_RY*N219+Pts_RTD*O219+Pts_R2*P219+Pts_Res*Q219+Pts_ReY*R219+Pts_ReTD*S219+Pts_Re2*T219+Pts_FL*U219+Pts_FTD*V219</f>
        <v>2.2</v>
      </c>
      <c r="D219" s="7" t="s">
        <v>571</v>
      </c>
      <c r="E219" s="10" t="s">
        <v>354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0.0</v>
      </c>
      <c r="N219" s="7">
        <v>0.0</v>
      </c>
      <c r="O219" s="7">
        <v>0.0</v>
      </c>
      <c r="P219" s="11">
        <v>0.0</v>
      </c>
      <c r="Q219" s="10">
        <v>1.0</v>
      </c>
      <c r="R219" s="7">
        <v>17.0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Kendrick Bourne</v>
      </c>
      <c r="B220" s="7" t="str">
        <f>IFERROR(__xludf.DUMMYFUNCTION("INDEX(IFNA(REGEXEXTRACT(D220, ""([^ ]+)$"")))"),"NE")</f>
        <v>NE</v>
      </c>
      <c r="C220" s="7">
        <f>Pts_PA*G220+Pts_PC*H220+Pts_PY*I220+Pts_PTD*J220+Pts_PI*K220+Pts_P2*L220+Pts_RA*M220+Pts_RY*N220+Pts_RTD*O220+Pts_R2*P220+Pts_Res*Q220+Pts_ReY*R220+Pts_ReTD*S220+Pts_Re2*T220+Pts_FL*U220+Pts_FTD*V220</f>
        <v>2.8</v>
      </c>
      <c r="D220" s="7" t="s">
        <v>491</v>
      </c>
      <c r="E220" s="10" t="s">
        <v>65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0.0</v>
      </c>
      <c r="N220" s="7">
        <v>0.0</v>
      </c>
      <c r="O220" s="7">
        <v>0.0</v>
      </c>
      <c r="P220" s="11">
        <v>0.0</v>
      </c>
      <c r="Q220" s="10">
        <v>2.0</v>
      </c>
      <c r="R220" s="7">
        <v>18.0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Pharaoh Brown</v>
      </c>
      <c r="B221" s="7" t="str">
        <f>IFERROR(__xludf.DUMMYFUNCTION("INDEX(IFNA(REGEXEXTRACT(D221, ""([^ ]+)$"")))"),"SEA")</f>
        <v>SEA</v>
      </c>
      <c r="C221" s="7">
        <f>Pts_PA*G221+Pts_PC*H221+Pts_PY*I221+Pts_PTD*J221+Pts_PI*K221+Pts_P2*L221+Pts_RA*M221+Pts_RY*N221+Pts_RTD*O221+Pts_R2*P221+Pts_Res*Q221+Pts_ReY*R221+Pts_ReTD*S221+Pts_Re2*T221+Pts_FL*U221+Pts_FTD*V221</f>
        <v>2.2</v>
      </c>
      <c r="D221" s="7" t="s">
        <v>451</v>
      </c>
      <c r="E221" s="10" t="s">
        <v>155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1.0</v>
      </c>
      <c r="R221" s="7">
        <v>17.0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Zach Charbonnet</v>
      </c>
      <c r="B222" s="7" t="str">
        <f>IFERROR(__xludf.DUMMYFUNCTION("INDEX(IFNA(REGEXEXTRACT(D222, ""([^ ]+)$"")))"),"SEA")</f>
        <v>SEA</v>
      </c>
      <c r="C222" s="7">
        <f>Pts_PA*G222+Pts_PC*H222+Pts_PY*I222+Pts_PTD*J222+Pts_PI*K222+Pts_P2*L222+Pts_RA*M222+Pts_RY*N222+Pts_RTD*O222+Pts_R2*P222+Pts_Res*Q222+Pts_ReY*R222+Pts_ReTD*S222+Pts_Re2*T222+Pts_FL*U222+Pts_FTD*V222</f>
        <v>2.3</v>
      </c>
      <c r="D222" s="7" t="s">
        <v>124</v>
      </c>
      <c r="E222" s="10" t="s">
        <v>155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1.0</v>
      </c>
      <c r="N222" s="7">
        <v>-1.0</v>
      </c>
      <c r="O222" s="7">
        <v>0.0</v>
      </c>
      <c r="P222" s="11">
        <v>0.0</v>
      </c>
      <c r="Q222" s="10">
        <v>2.0</v>
      </c>
      <c r="R222" s="7">
        <v>14.0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Keon Coleman</v>
      </c>
      <c r="B223" s="7" t="str">
        <f>IFERROR(__xludf.DUMMYFUNCTION("INDEX(IFNA(REGEXEXTRACT(D223, ""([^ ]+)$"")))"),"BUF")</f>
        <v>BUF</v>
      </c>
      <c r="C223" s="7">
        <f>Pts_PA*G223+Pts_PC*H223+Pts_PY*I223+Pts_PTD*J223+Pts_PI*K223+Pts_P2*L223+Pts_RA*M223+Pts_RY*N223+Pts_RTD*O223+Pts_R2*P223+Pts_Res*Q223+Pts_ReY*R223+Pts_ReTD*S223+Pts_Re2*T223+Pts_FL*U223+Pts_FTD*V223</f>
        <v>2.2</v>
      </c>
      <c r="D223" s="7" t="s">
        <v>163</v>
      </c>
      <c r="E223" s="10" t="s">
        <v>101</v>
      </c>
      <c r="F223" s="9">
        <v>1.0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0.0</v>
      </c>
      <c r="N223" s="7">
        <v>0.0</v>
      </c>
      <c r="O223" s="7">
        <v>0.0</v>
      </c>
      <c r="P223" s="11">
        <v>0.0</v>
      </c>
      <c r="Q223" s="10">
        <v>1.0</v>
      </c>
      <c r="R223" s="7">
        <v>17.0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Amari Cooper</v>
      </c>
      <c r="B224" s="7" t="str">
        <f>IFERROR(__xludf.DUMMYFUNCTION("INDEX(IFNA(REGEXEXTRACT(D224, ""([^ ]+)$"")))"),"BUF")</f>
        <v>BUF</v>
      </c>
      <c r="C224" s="7">
        <f>Pts_PA*G224+Pts_PC*H224+Pts_PY*I224+Pts_PTD*J224+Pts_PI*K224+Pts_P2*L224+Pts_RA*M224+Pts_RY*N224+Pts_RTD*O224+Pts_R2*P224+Pts_Res*Q224+Pts_ReY*R224+Pts_ReTD*S224+Pts_Re2*T224+Pts_FL*U224+Pts_FTD*V224</f>
        <v>1.5</v>
      </c>
      <c r="D224" s="7" t="s">
        <v>234</v>
      </c>
      <c r="E224" s="10" t="s">
        <v>101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1.0</v>
      </c>
      <c r="R224" s="7">
        <v>10.0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Blake Corum</v>
      </c>
      <c r="B225" s="7" t="str">
        <f>IFERROR(__xludf.DUMMYFUNCTION("INDEX(IFNA(REGEXEXTRACT(D225, ""([^ ]+)$"")))"),"LA")</f>
        <v>LA</v>
      </c>
      <c r="C225" s="7">
        <f>Pts_PA*G225+Pts_PC*H225+Pts_PY*I225+Pts_PTD*J225+Pts_PI*K225+Pts_P2*L225+Pts_RA*M225+Pts_RY*N225+Pts_RTD*O225+Pts_R2*P225+Pts_Res*Q225+Pts_ReY*R225+Pts_ReTD*S225+Pts_Re2*T225+Pts_FL*U225+Pts_FTD*V225</f>
        <v>1.4</v>
      </c>
      <c r="D225" s="7" t="s">
        <v>375</v>
      </c>
      <c r="E225" s="10" t="s">
        <v>428</v>
      </c>
      <c r="F225" s="9">
        <v>1.0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5.0</v>
      </c>
      <c r="N225" s="7">
        <v>14.0</v>
      </c>
      <c r="O225" s="7">
        <v>0.0</v>
      </c>
      <c r="P225" s="11">
        <v>0.0</v>
      </c>
      <c r="Q225" s="10">
        <v>0.0</v>
      </c>
      <c r="R225" s="7">
        <v>0.0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Isaiah Davis</v>
      </c>
      <c r="B226" s="7" t="str">
        <f>IFERROR(__xludf.DUMMYFUNCTION("INDEX(IFNA(REGEXEXTRACT(D226, ""([^ ]+)$"")))"),"NYJ")</f>
        <v>NYJ</v>
      </c>
      <c r="C226" s="7">
        <f>Pts_PA*G226+Pts_PC*H226+Pts_PY*I226+Pts_PTD*J226+Pts_PI*K226+Pts_P2*L226+Pts_RA*M226+Pts_RY*N226+Pts_RTD*O226+Pts_R2*P226+Pts_Res*Q226+Pts_ReY*R226+Pts_ReTD*S226+Pts_Re2*T226+Pts_FL*U226+Pts_FTD*V226</f>
        <v>1.2</v>
      </c>
      <c r="D226" s="7" t="s">
        <v>453</v>
      </c>
      <c r="E226" s="10" t="s">
        <v>51</v>
      </c>
      <c r="F226" s="9">
        <v>1.0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3.0</v>
      </c>
      <c r="N226" s="7">
        <v>12.0</v>
      </c>
      <c r="O226" s="7">
        <v>0.0</v>
      </c>
      <c r="P226" s="11">
        <v>0.0</v>
      </c>
      <c r="Q226" s="10">
        <v>0.0</v>
      </c>
      <c r="R226" s="7">
        <v>0.0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Greg Dortch</v>
      </c>
      <c r="B227" s="7" t="str">
        <f>IFERROR(__xludf.DUMMYFUNCTION("INDEX(IFNA(REGEXEXTRACT(D227, ""([^ ]+)$"")))"),"ARI")</f>
        <v>ARI</v>
      </c>
      <c r="C227" s="7">
        <f>Pts_PA*G227+Pts_PC*H227+Pts_PY*I227+Pts_PTD*J227+Pts_PI*K227+Pts_P2*L227+Pts_RA*M227+Pts_RY*N227+Pts_RTD*O227+Pts_R2*P227+Pts_Res*Q227+Pts_ReY*R227+Pts_ReTD*S227+Pts_Re2*T227+Pts_FL*U227+Pts_FTD*V227</f>
        <v>3.2</v>
      </c>
      <c r="D227" s="7" t="s">
        <v>171</v>
      </c>
      <c r="E227" s="10" t="s">
        <v>344</v>
      </c>
      <c r="F227" s="9">
        <v>1.0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1.0</v>
      </c>
      <c r="N227" s="7">
        <v>8.0</v>
      </c>
      <c r="O227" s="7">
        <v>0.0</v>
      </c>
      <c r="P227" s="11">
        <v>0.0</v>
      </c>
      <c r="Q227" s="10">
        <v>1.0</v>
      </c>
      <c r="R227" s="7">
        <v>19.0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Zach Ertz</v>
      </c>
      <c r="B228" s="7" t="str">
        <f>IFERROR(__xludf.DUMMYFUNCTION("INDEX(IFNA(REGEXEXTRACT(D228, ""([^ ]+)$"")))"),"WAS")</f>
        <v>WAS</v>
      </c>
      <c r="C228" s="7">
        <f>Pts_PA*G228+Pts_PC*H228+Pts_PY*I228+Pts_PTD*J228+Pts_PI*K228+Pts_P2*L228+Pts_RA*M228+Pts_RY*N228+Pts_RTD*O228+Pts_R2*P228+Pts_Res*Q228+Pts_ReY*R228+Pts_ReTD*S228+Pts_Re2*T228+Pts_FL*U228+Pts_FTD*V228</f>
        <v>1.7</v>
      </c>
      <c r="D228" s="7" t="s">
        <v>215</v>
      </c>
      <c r="E228" s="10" t="s">
        <v>423</v>
      </c>
      <c r="F228" s="9">
        <v>1.0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0.0</v>
      </c>
      <c r="N228" s="7">
        <v>0.0</v>
      </c>
      <c r="O228" s="7">
        <v>0.0</v>
      </c>
      <c r="P228" s="11">
        <v>0.0</v>
      </c>
      <c r="Q228" s="10">
        <v>1.0</v>
      </c>
      <c r="R228" s="7">
        <v>12.0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Tucker Fisk</v>
      </c>
      <c r="B229" s="7" t="str">
        <f>IFERROR(__xludf.DUMMYFUNCTION("INDEX(IFNA(REGEXEXTRACT(D229, ""([^ ]+)$"")))"),"LAC")</f>
        <v>LAC</v>
      </c>
      <c r="C229" s="7">
        <f>Pts_PA*G229+Pts_PC*H229+Pts_PY*I229+Pts_PTD*J229+Pts_PI*K229+Pts_P2*L229+Pts_RA*M229+Pts_RY*N229+Pts_RTD*O229+Pts_R2*P229+Pts_Res*Q229+Pts_ReY*R229+Pts_ReTD*S229+Pts_Re2*T229+Pts_FL*U229+Pts_FTD*V229</f>
        <v>1.5</v>
      </c>
      <c r="D229" s="7" t="s">
        <v>555</v>
      </c>
      <c r="E229" s="10" t="s">
        <v>49</v>
      </c>
      <c r="F229" s="9">
        <v>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0.0</v>
      </c>
      <c r="N229" s="7">
        <v>0.0</v>
      </c>
      <c r="O229" s="7">
        <v>0.0</v>
      </c>
      <c r="P229" s="11">
        <v>0.0</v>
      </c>
      <c r="Q229" s="10">
        <v>1.0</v>
      </c>
      <c r="R229" s="7">
        <v>10.0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Pat Freiermuth</v>
      </c>
      <c r="B230" s="7" t="str">
        <f>IFERROR(__xludf.DUMMYFUNCTION("INDEX(IFNA(REGEXEXTRACT(D230, ""([^ ]+)$"")))"),"PIT")</f>
        <v>PIT</v>
      </c>
      <c r="C230" s="7">
        <f>Pts_PA*G230+Pts_PC*H230+Pts_PY*I230+Pts_PTD*J230+Pts_PI*K230+Pts_P2*L230+Pts_RA*M230+Pts_RY*N230+Pts_RTD*O230+Pts_R2*P230+Pts_Res*Q230+Pts_ReY*R230+Pts_ReTD*S230+Pts_Re2*T230+Pts_FL*U230+Pts_FTD*V230</f>
        <v>3.1</v>
      </c>
      <c r="D230" s="7" t="s">
        <v>216</v>
      </c>
      <c r="E230" s="10" t="s">
        <v>347</v>
      </c>
      <c r="F230" s="9">
        <v>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3.0</v>
      </c>
      <c r="R230" s="7">
        <v>16.0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Mike Gesicki</v>
      </c>
      <c r="B231" s="7" t="str">
        <f>IFERROR(__xludf.DUMMYFUNCTION("INDEX(IFNA(REGEXEXTRACT(D231, ""([^ ]+)$"")))"),"CIN")</f>
        <v>CIN</v>
      </c>
      <c r="C231" s="7">
        <f>Pts_PA*G231+Pts_PC*H231+Pts_PY*I231+Pts_PTD*J231+Pts_PI*K231+Pts_P2*L231+Pts_RA*M231+Pts_RY*N231+Pts_RTD*O231+Pts_R2*P231+Pts_Res*Q231+Pts_ReY*R231+Pts_ReTD*S231+Pts_Re2*T231+Pts_FL*U231+Pts_FTD*V231</f>
        <v>2.4</v>
      </c>
      <c r="D231" s="7" t="s">
        <v>242</v>
      </c>
      <c r="E231" s="10" t="s">
        <v>357</v>
      </c>
      <c r="F231" s="9">
        <v>1.0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2.0</v>
      </c>
      <c r="R231" s="7">
        <v>14.0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Noah Gray</v>
      </c>
      <c r="B232" s="7" t="str">
        <f>IFERROR(__xludf.DUMMYFUNCTION("INDEX(IFNA(REGEXEXTRACT(D232, ""([^ ]+)$"")))"),"KC")</f>
        <v>KC</v>
      </c>
      <c r="C232" s="7">
        <f>Pts_PA*G232+Pts_PC*H232+Pts_PY*I232+Pts_PTD*J232+Pts_PI*K232+Pts_P2*L232+Pts_RA*M232+Pts_RY*N232+Pts_RTD*O232+Pts_R2*P232+Pts_Res*Q232+Pts_ReY*R232+Pts_ReTD*S232+Pts_Re2*T232+Pts_FL*U232+Pts_FTD*V232</f>
        <v>1.5</v>
      </c>
      <c r="D232" s="7" t="s">
        <v>188</v>
      </c>
      <c r="E232" s="10" t="s">
        <v>25</v>
      </c>
      <c r="F232" s="9">
        <v>1.0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1.0</v>
      </c>
      <c r="R232" s="7">
        <v>10.0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Quentin Johnston</v>
      </c>
      <c r="B233" s="7" t="str">
        <f>IFERROR(__xludf.DUMMYFUNCTION("INDEX(IFNA(REGEXEXTRACT(D233, ""([^ ]+)$"")))"),"LAC")</f>
        <v>LAC</v>
      </c>
      <c r="C233" s="7">
        <f>Pts_PA*G233+Pts_PC*H233+Pts_PY*I233+Pts_PTD*J233+Pts_PI*K233+Pts_P2*L233+Pts_RA*M233+Pts_RY*N233+Pts_RTD*O233+Pts_R2*P233+Pts_Res*Q233+Pts_ReY*R233+Pts_ReTD*S233+Pts_Re2*T233+Pts_FL*U233+Pts_FTD*V233</f>
        <v>3.3</v>
      </c>
      <c r="D233" s="7" t="s">
        <v>192</v>
      </c>
      <c r="E233" s="10" t="s">
        <v>49</v>
      </c>
      <c r="F233" s="9">
        <v>1.0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0.0</v>
      </c>
      <c r="N233" s="7">
        <v>0.0</v>
      </c>
      <c r="O233" s="7">
        <v>0.0</v>
      </c>
      <c r="P233" s="11">
        <v>0.0</v>
      </c>
      <c r="Q233" s="10">
        <v>3.0</v>
      </c>
      <c r="R233" s="7">
        <v>18.0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Dalton Kincaid</v>
      </c>
      <c r="B234" s="7" t="str">
        <f>IFERROR(__xludf.DUMMYFUNCTION("INDEX(IFNA(REGEXEXTRACT(D234, ""([^ ]+)$"")))"),"BUF")</f>
        <v>BUF</v>
      </c>
      <c r="C234" s="7">
        <f>Pts_PA*G234+Pts_PC*H234+Pts_PY*I234+Pts_PTD*J234+Pts_PI*K234+Pts_P2*L234+Pts_RA*M234+Pts_RY*N234+Pts_RTD*O234+Pts_R2*P234+Pts_Res*Q234+Pts_ReY*R234+Pts_ReTD*S234+Pts_Re2*T234+Pts_FL*U234+Pts_FTD*V234</f>
        <v>3.5</v>
      </c>
      <c r="D234" s="7" t="s">
        <v>250</v>
      </c>
      <c r="E234" s="10" t="s">
        <v>101</v>
      </c>
      <c r="F234" s="9">
        <v>1.0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0.0</v>
      </c>
      <c r="N234" s="7">
        <v>0.0</v>
      </c>
      <c r="O234" s="7">
        <v>0.0</v>
      </c>
      <c r="P234" s="11">
        <v>0.0</v>
      </c>
      <c r="Q234" s="10">
        <v>4.0</v>
      </c>
      <c r="R234" s="7">
        <v>15.0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Tyler Lockett</v>
      </c>
      <c r="B235" s="7" t="str">
        <f>IFERROR(__xludf.DUMMYFUNCTION("INDEX(IFNA(REGEXEXTRACT(D235, ""([^ ]+)$"")))"),"SEA")</f>
        <v>SEA</v>
      </c>
      <c r="C235" s="7">
        <f>Pts_PA*G235+Pts_PC*H235+Pts_PY*I235+Pts_PTD*J235+Pts_PI*K235+Pts_P2*L235+Pts_RA*M235+Pts_RY*N235+Pts_RTD*O235+Pts_R2*P235+Pts_Res*Q235+Pts_ReY*R235+Pts_ReTD*S235+Pts_Re2*T235+Pts_FL*U235+Pts_FTD*V235</f>
        <v>2.9</v>
      </c>
      <c r="D235" s="7" t="s">
        <v>145</v>
      </c>
      <c r="E235" s="10" t="s">
        <v>155</v>
      </c>
      <c r="F235" s="9">
        <v>1.0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0.0</v>
      </c>
      <c r="N235" s="7">
        <v>0.0</v>
      </c>
      <c r="O235" s="7">
        <v>0.0</v>
      </c>
      <c r="P235" s="11">
        <v>0.0</v>
      </c>
      <c r="Q235" s="10">
        <v>2.0</v>
      </c>
      <c r="R235" s="7">
        <v>19.0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Scott Matlock</v>
      </c>
      <c r="B236" s="7" t="str">
        <f>IFERROR(__xludf.DUMMYFUNCTION("INDEX(IFNA(REGEXEXTRACT(D236, ""([^ ]+)$"")))"),"LAC")</f>
        <v>LAC</v>
      </c>
      <c r="C236" s="7">
        <f>Pts_PA*G236+Pts_PC*H236+Pts_PY*I236+Pts_PTD*J236+Pts_PI*K236+Pts_P2*L236+Pts_RA*M236+Pts_RY*N236+Pts_RTD*O236+Pts_R2*P236+Pts_Res*Q236+Pts_ReY*R236+Pts_ReTD*S236+Pts_Re2*T236+Pts_FL*U236+Pts_FTD*V236</f>
        <v>1.5</v>
      </c>
      <c r="D236" s="7" t="s">
        <v>475</v>
      </c>
      <c r="E236" s="10" t="s">
        <v>49</v>
      </c>
      <c r="F236" s="9">
        <v>1.0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1.0</v>
      </c>
      <c r="R236" s="7">
        <v>10.0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Luke McCaffrey</v>
      </c>
      <c r="B237" s="7" t="str">
        <f>IFERROR(__xludf.DUMMYFUNCTION("INDEX(IFNA(REGEXEXTRACT(D237, ""([^ ]+)$"")))"),"WAS")</f>
        <v>WAS</v>
      </c>
      <c r="C237" s="7">
        <f>Pts_PA*G237+Pts_PC*H237+Pts_PY*I237+Pts_PTD*J237+Pts_PI*K237+Pts_P2*L237+Pts_RA*M237+Pts_RY*N237+Pts_RTD*O237+Pts_R2*P237+Pts_Res*Q237+Pts_ReY*R237+Pts_ReTD*S237+Pts_Re2*T237+Pts_FL*U237+Pts_FTD*V237</f>
        <v>1.8</v>
      </c>
      <c r="D237" s="7" t="s">
        <v>253</v>
      </c>
      <c r="E237" s="10" t="s">
        <v>423</v>
      </c>
      <c r="F237" s="9">
        <v>1.0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0.0</v>
      </c>
      <c r="N237" s="7">
        <v>0.0</v>
      </c>
      <c r="O237" s="7">
        <v>0.0</v>
      </c>
      <c r="P237" s="11">
        <v>0.0</v>
      </c>
      <c r="Q237" s="10">
        <v>1.0</v>
      </c>
      <c r="R237" s="7">
        <v>13.0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Ray Ray McCloud</v>
      </c>
      <c r="B238" s="7" t="str">
        <f>IFERROR(__xludf.DUMMYFUNCTION("INDEX(IFNA(REGEXEXTRACT(D238, ""([^ ]+)$"")))"),"ATL")</f>
        <v>ATL</v>
      </c>
      <c r="C238" s="7">
        <f>Pts_PA*G238+Pts_PC*H238+Pts_PY*I238+Pts_PTD*J238+Pts_PI*K238+Pts_P2*L238+Pts_RA*M238+Pts_RY*N238+Pts_RTD*O238+Pts_R2*P238+Pts_Res*Q238+Pts_ReY*R238+Pts_ReTD*S238+Pts_Re2*T238+Pts_FL*U238+Pts_FTD*V238</f>
        <v>4.2</v>
      </c>
      <c r="D238" s="7" t="s">
        <v>167</v>
      </c>
      <c r="E238" s="10" t="s">
        <v>354</v>
      </c>
      <c r="F238" s="9">
        <v>1.0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1.0</v>
      </c>
      <c r="N238" s="7">
        <v>8.0</v>
      </c>
      <c r="O238" s="7">
        <v>0.0</v>
      </c>
      <c r="P238" s="11">
        <v>0.0</v>
      </c>
      <c r="Q238" s="10">
        <v>3.0</v>
      </c>
      <c r="R238" s="7">
        <v>19.0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Bo Melton</v>
      </c>
      <c r="B239" s="7" t="str">
        <f>IFERROR(__xludf.DUMMYFUNCTION("INDEX(IFNA(REGEXEXTRACT(D239, ""([^ ]+)$"")))"),"GB")</f>
        <v>GB</v>
      </c>
      <c r="C239" s="7">
        <f>Pts_PA*G239+Pts_PC*H239+Pts_PY*I239+Pts_PTD*J239+Pts_PI*K239+Pts_P2*L239+Pts_RA*M239+Pts_RY*N239+Pts_RTD*O239+Pts_R2*P239+Pts_Res*Q239+Pts_ReY*R239+Pts_ReTD*S239+Pts_Re2*T239+Pts_FL*U239+Pts_FTD*V239</f>
        <v>1.4</v>
      </c>
      <c r="D239" s="7" t="s">
        <v>409</v>
      </c>
      <c r="E239" s="10" t="s">
        <v>350</v>
      </c>
      <c r="F239" s="9">
        <v>1.0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1.0</v>
      </c>
      <c r="N239" s="7">
        <v>14.0</v>
      </c>
      <c r="O239" s="7">
        <v>0.0</v>
      </c>
      <c r="P239" s="11">
        <v>0.0</v>
      </c>
      <c r="Q239" s="10">
        <v>0.0</v>
      </c>
      <c r="R239" s="7">
        <v>0.0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Michael Pittman</v>
      </c>
      <c r="B240" s="7" t="str">
        <f>IFERROR(__xludf.DUMMYFUNCTION("INDEX(IFNA(REGEXEXTRACT(D240, ""([^ ]+)$"")))"),"IND")</f>
        <v>IND</v>
      </c>
      <c r="C240" s="7">
        <f>Pts_PA*G240+Pts_PC*H240+Pts_PY*I240+Pts_PTD*J240+Pts_PI*K240+Pts_P2*L240+Pts_RA*M240+Pts_RY*N240+Pts_RTD*O240+Pts_R2*P240+Pts_Res*Q240+Pts_ReY*R240+Pts_ReTD*S240+Pts_Re2*T240+Pts_FL*U240+Pts_FTD*V240</f>
        <v>2.9</v>
      </c>
      <c r="D240" s="7" t="s">
        <v>200</v>
      </c>
      <c r="E240" s="10" t="s">
        <v>157</v>
      </c>
      <c r="F240" s="9">
        <v>1.0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0.0</v>
      </c>
      <c r="N240" s="7">
        <v>0.0</v>
      </c>
      <c r="O240" s="7">
        <v>0.0</v>
      </c>
      <c r="P240" s="11">
        <v>0.0</v>
      </c>
      <c r="Q240" s="10">
        <v>2.0</v>
      </c>
      <c r="R240" s="7">
        <v>19.0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Craig Reynolds</v>
      </c>
      <c r="B241" s="7" t="str">
        <f>IFERROR(__xludf.DUMMYFUNCTION("INDEX(IFNA(REGEXEXTRACT(D241, ""([^ ]+)$"")))"),"DET")</f>
        <v>DET</v>
      </c>
      <c r="C241" s="7">
        <f>Pts_PA*G241+Pts_PC*H241+Pts_PY*I241+Pts_PTD*J241+Pts_PI*K241+Pts_P2*L241+Pts_RA*M241+Pts_RY*N241+Pts_RTD*O241+Pts_R2*P241+Pts_Res*Q241+Pts_ReY*R241+Pts_ReTD*S241+Pts_Re2*T241+Pts_FL*U241+Pts_FTD*V241</f>
        <v>2.8</v>
      </c>
      <c r="D241" s="7" t="s">
        <v>509</v>
      </c>
      <c r="E241" s="10" t="s">
        <v>76</v>
      </c>
      <c r="F241" s="9">
        <v>1.0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4.0</v>
      </c>
      <c r="N241" s="7">
        <v>18.0</v>
      </c>
      <c r="O241" s="7">
        <v>0.0</v>
      </c>
      <c r="P241" s="11">
        <v>0.0</v>
      </c>
      <c r="Q241" s="10">
        <v>1.0</v>
      </c>
      <c r="R241" s="7">
        <v>5.0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Brian Robinson</v>
      </c>
      <c r="B242" s="7" t="str">
        <f>IFERROR(__xludf.DUMMYFUNCTION("INDEX(IFNA(REGEXEXTRACT(D242, ""([^ ]+)$"")))"),"WAS")</f>
        <v>WAS</v>
      </c>
      <c r="C242" s="7">
        <f>Pts_PA*G242+Pts_PC*H242+Pts_PY*I242+Pts_PTD*J242+Pts_PI*K242+Pts_P2*L242+Pts_RA*M242+Pts_RY*N242+Pts_RTD*O242+Pts_R2*P242+Pts_Res*Q242+Pts_ReY*R242+Pts_ReTD*S242+Pts_Re2*T242+Pts_FL*U242+Pts_FTD*V242</f>
        <v>1.1</v>
      </c>
      <c r="D242" s="7" t="s">
        <v>78</v>
      </c>
      <c r="E242" s="10" t="s">
        <v>423</v>
      </c>
      <c r="F242" s="9">
        <v>1.0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10.0</v>
      </c>
      <c r="N242" s="7">
        <v>24.0</v>
      </c>
      <c r="O242" s="7">
        <v>0.0</v>
      </c>
      <c r="P242" s="11">
        <v>0.0</v>
      </c>
      <c r="Q242" s="10">
        <v>2.0</v>
      </c>
      <c r="R242" s="7">
        <v>17.0</v>
      </c>
      <c r="S242" s="7">
        <v>0.0</v>
      </c>
      <c r="T242" s="11">
        <v>0.0</v>
      </c>
      <c r="U242" s="10">
        <v>2.0</v>
      </c>
      <c r="V242" s="11">
        <v>0.0</v>
      </c>
    </row>
    <row r="243">
      <c r="A243" s="7" t="str">
        <f t="shared" si="1"/>
        <v>Jeremy Ruckert</v>
      </c>
      <c r="B243" s="7" t="str">
        <f>IFERROR(__xludf.DUMMYFUNCTION("INDEX(IFNA(REGEXEXTRACT(D243, ""([^ ]+)$"")))"),"NYJ")</f>
        <v>NYJ</v>
      </c>
      <c r="C243" s="7">
        <f>Pts_PA*G243+Pts_PC*H243+Pts_PY*I243+Pts_PTD*J243+Pts_PI*K243+Pts_P2*L243+Pts_RA*M243+Pts_RY*N243+Pts_RTD*O243+Pts_R2*P243+Pts_Res*Q243+Pts_ReY*R243+Pts_ReTD*S243+Pts_Re2*T243+Pts_FL*U243+Pts_FTD*V243</f>
        <v>2.2</v>
      </c>
      <c r="D243" s="7" t="s">
        <v>444</v>
      </c>
      <c r="E243" s="10" t="s">
        <v>51</v>
      </c>
      <c r="F243" s="9">
        <v>1.0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2.0</v>
      </c>
      <c r="R243" s="7">
        <v>12.0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Drew Sample</v>
      </c>
      <c r="B244" s="7" t="str">
        <f>IFERROR(__xludf.DUMMYFUNCTION("INDEX(IFNA(REGEXEXTRACT(D244, ""([^ ]+)$"")))"),"CIN")</f>
        <v>CIN</v>
      </c>
      <c r="C244" s="7">
        <f>Pts_PA*G244+Pts_PC*H244+Pts_PY*I244+Pts_PTD*J244+Pts_PI*K244+Pts_P2*L244+Pts_RA*M244+Pts_RY*N244+Pts_RTD*O244+Pts_R2*P244+Pts_Res*Q244+Pts_ReY*R244+Pts_ReTD*S244+Pts_Re2*T244+Pts_FL*U244+Pts_FTD*V244</f>
        <v>1.7</v>
      </c>
      <c r="D244" s="7" t="s">
        <v>378</v>
      </c>
      <c r="E244" s="10" t="s">
        <v>357</v>
      </c>
      <c r="F244" s="9">
        <v>1.0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0.0</v>
      </c>
      <c r="N244" s="7">
        <v>0.0</v>
      </c>
      <c r="O244" s="7">
        <v>0.0</v>
      </c>
      <c r="P244" s="11">
        <v>0.0</v>
      </c>
      <c r="Q244" s="10">
        <v>1.0</v>
      </c>
      <c r="R244" s="7">
        <v>12.0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Devin Singletary</v>
      </c>
      <c r="B245" s="7" t="str">
        <f>IFERROR(__xludf.DUMMYFUNCTION("INDEX(IFNA(REGEXEXTRACT(D245, ""([^ ]+)$"")))"),"NYG")</f>
        <v>NYG</v>
      </c>
      <c r="C245" s="7">
        <f>Pts_PA*G245+Pts_PC*H245+Pts_PY*I245+Pts_PTD*J245+Pts_PI*K245+Pts_P2*L245+Pts_RA*M245+Pts_RY*N245+Pts_RTD*O245+Pts_R2*P245+Pts_Res*Q245+Pts_ReY*R245+Pts_ReTD*S245+Pts_Re2*T245+Pts_FL*U245+Pts_FTD*V245</f>
        <v>1.2</v>
      </c>
      <c r="D245" s="7" t="s">
        <v>182</v>
      </c>
      <c r="E245" s="10" t="s">
        <v>96</v>
      </c>
      <c r="F245" s="9">
        <v>1.0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4.0</v>
      </c>
      <c r="N245" s="7">
        <v>12.0</v>
      </c>
      <c r="O245" s="7">
        <v>0.0</v>
      </c>
      <c r="P245" s="11">
        <v>0.0</v>
      </c>
      <c r="Q245" s="10">
        <v>0.0</v>
      </c>
      <c r="R245" s="7">
        <v>0.0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Brenton Strange</v>
      </c>
      <c r="B246" s="7" t="str">
        <f>IFERROR(__xludf.DUMMYFUNCTION("INDEX(IFNA(REGEXEXTRACT(D246, ""([^ ]+)$"")))"),"JAX")</f>
        <v>JAX</v>
      </c>
      <c r="C246" s="7">
        <f>Pts_PA*G246+Pts_PC*H246+Pts_PY*I246+Pts_PTD*J246+Pts_PI*K246+Pts_P2*L246+Pts_RA*M246+Pts_RY*N246+Pts_RTD*O246+Pts_R2*P246+Pts_Res*Q246+Pts_ReY*R246+Pts_ReTD*S246+Pts_Re2*T246+Pts_FL*U246+Pts_FTD*V246</f>
        <v>1.2</v>
      </c>
      <c r="D246" s="7" t="s">
        <v>363</v>
      </c>
      <c r="E246" s="10" t="s">
        <v>420</v>
      </c>
      <c r="F246" s="9">
        <v>1.0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0.0</v>
      </c>
      <c r="N246" s="7">
        <v>0.0</v>
      </c>
      <c r="O246" s="7">
        <v>0.0</v>
      </c>
      <c r="P246" s="11">
        <v>0.0</v>
      </c>
      <c r="Q246" s="10">
        <v>2.0</v>
      </c>
      <c r="R246" s="7">
        <v>22.0</v>
      </c>
      <c r="S246" s="7">
        <v>0.0</v>
      </c>
      <c r="T246" s="11">
        <v>0.0</v>
      </c>
      <c r="U246" s="10">
        <v>1.0</v>
      </c>
      <c r="V246" s="11">
        <v>0.0</v>
      </c>
    </row>
    <row r="247">
      <c r="A247" s="7" t="str">
        <f t="shared" si="1"/>
        <v>KaVontae Turpin</v>
      </c>
      <c r="B247" s="7" t="str">
        <f>IFERROR(__xludf.DUMMYFUNCTION("INDEX(IFNA(REGEXEXTRACT(D247, ""([^ ]+)$"")))"),"DAL")</f>
        <v>DAL</v>
      </c>
      <c r="C247" s="7">
        <f>Pts_PA*G247+Pts_PC*H247+Pts_PY*I247+Pts_PTD*J247+Pts_PI*K247+Pts_P2*L247+Pts_RA*M247+Pts_RY*N247+Pts_RTD*O247+Pts_R2*P247+Pts_Res*Q247+Pts_ReY*R247+Pts_ReTD*S247+Pts_Re2*T247+Pts_FL*U247+Pts_FTD*V247</f>
        <v>2.3</v>
      </c>
      <c r="D247" s="7" t="s">
        <v>414</v>
      </c>
      <c r="E247" s="10" t="s">
        <v>358</v>
      </c>
      <c r="F247" s="9">
        <v>1.0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3.0</v>
      </c>
      <c r="N247" s="7">
        <v>11.0</v>
      </c>
      <c r="O247" s="7">
        <v>0.0</v>
      </c>
      <c r="P247" s="11">
        <v>0.0</v>
      </c>
      <c r="Q247" s="10">
        <v>1.0</v>
      </c>
      <c r="R247" s="7">
        <v>7.0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Malik Willis</v>
      </c>
      <c r="B248" s="7" t="str">
        <f>IFERROR(__xludf.DUMMYFUNCTION("INDEX(IFNA(REGEXEXTRACT(D248, ""([^ ]+)$"")))"),"GB")</f>
        <v>GB</v>
      </c>
      <c r="C248" s="7">
        <f>Pts_PA*G248+Pts_PC*H248+Pts_PY*I248+Pts_PTD*J248+Pts_PI*K248+Pts_P2*L248+Pts_RA*M248+Pts_RY*N248+Pts_RTD*O248+Pts_R2*P248+Pts_Res*Q248+Pts_ReY*R248+Pts_ReTD*S248+Pts_Re2*T248+Pts_FL*U248+Pts_FTD*V248</f>
        <v>1.16</v>
      </c>
      <c r="D248" s="7" t="s">
        <v>333</v>
      </c>
      <c r="E248" s="10" t="s">
        <v>350</v>
      </c>
      <c r="F248" s="9">
        <v>1.0</v>
      </c>
      <c r="G248" s="10">
        <v>2.0</v>
      </c>
      <c r="H248" s="7">
        <v>1.0</v>
      </c>
      <c r="I248" s="7">
        <v>34.0</v>
      </c>
      <c r="J248" s="7">
        <v>0.0</v>
      </c>
      <c r="K248" s="7">
        <v>0.0</v>
      </c>
      <c r="L248" s="11">
        <v>0.0</v>
      </c>
      <c r="M248" s="10">
        <v>3.0</v>
      </c>
      <c r="N248" s="7">
        <v>-2.0</v>
      </c>
      <c r="O248" s="7">
        <v>0.0</v>
      </c>
      <c r="P248" s="11">
        <v>0.0</v>
      </c>
      <c r="Q248" s="10">
        <v>0.0</v>
      </c>
      <c r="R248" s="7">
        <v>0.0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Cedrick Wilson</v>
      </c>
      <c r="B249" s="7" t="str">
        <f>IFERROR(__xludf.DUMMYFUNCTION("INDEX(IFNA(REGEXEXTRACT(D249, ""([^ ]+)$"")))"),"NO")</f>
        <v>NO</v>
      </c>
      <c r="C249" s="7">
        <f>Pts_PA*G249+Pts_PC*H249+Pts_PY*I249+Pts_PTD*J249+Pts_PI*K249+Pts_P2*L249+Pts_RA*M249+Pts_RY*N249+Pts_RTD*O249+Pts_R2*P249+Pts_Res*Q249+Pts_ReY*R249+Pts_ReTD*S249+Pts_Re2*T249+Pts_FL*U249+Pts_FTD*V249</f>
        <v>1.8</v>
      </c>
      <c r="D249" s="7" t="s">
        <v>337</v>
      </c>
      <c r="E249" s="10" t="s">
        <v>355</v>
      </c>
      <c r="F249" s="9">
        <v>1.0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0.0</v>
      </c>
      <c r="N249" s="7">
        <v>0.0</v>
      </c>
      <c r="O249" s="7">
        <v>0.0</v>
      </c>
      <c r="P249" s="11">
        <v>0.0</v>
      </c>
      <c r="Q249" s="10">
        <v>1.0</v>
      </c>
      <c r="R249" s="7">
        <v>13.0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Jeffery Wilson</v>
      </c>
      <c r="B250" s="7" t="str">
        <f>IFERROR(__xludf.DUMMYFUNCTION("INDEX(IFNA(REGEXEXTRACT(D250, ""([^ ]+)$"")))"),"MIA")</f>
        <v>MIA</v>
      </c>
      <c r="C250" s="7">
        <f>Pts_PA*G250+Pts_PC*H250+Pts_PY*I250+Pts_PTD*J250+Pts_PI*K250+Pts_P2*L250+Pts_RA*M250+Pts_RY*N250+Pts_RTD*O250+Pts_R2*P250+Pts_Res*Q250+Pts_ReY*R250+Pts_ReTD*S250+Pts_Re2*T250+Pts_FL*U250+Pts_FTD*V250</f>
        <v>1.2</v>
      </c>
      <c r="D250" s="7" t="s">
        <v>228</v>
      </c>
      <c r="E250" s="10" t="s">
        <v>340</v>
      </c>
      <c r="F250" s="9">
        <v>1.0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2.0</v>
      </c>
      <c r="N250" s="7">
        <v>12.0</v>
      </c>
      <c r="O250" s="7">
        <v>0.0</v>
      </c>
      <c r="P250" s="11">
        <v>0.0</v>
      </c>
      <c r="Q250" s="10">
        <v>0.0</v>
      </c>
      <c r="R250" s="7">
        <v>0.0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Robert Woods</v>
      </c>
      <c r="B251" s="7" t="str">
        <f>IFERROR(__xludf.DUMMYFUNCTION("INDEX(IFNA(REGEXEXTRACT(D251, ""([^ ]+)$"")))"),"HOU")</f>
        <v>HOU</v>
      </c>
      <c r="C251" s="7">
        <f>Pts_PA*G251+Pts_PC*H251+Pts_PY*I251+Pts_PTD*J251+Pts_PI*K251+Pts_P2*L251+Pts_RA*M251+Pts_RY*N251+Pts_RTD*O251+Pts_R2*P251+Pts_Res*Q251+Pts_ReY*R251+Pts_ReTD*S251+Pts_Re2*T251+Pts_FL*U251+Pts_FTD*V251</f>
        <v>3.4</v>
      </c>
      <c r="D251" s="7" t="s">
        <v>446</v>
      </c>
      <c r="E251" s="10" t="s">
        <v>33</v>
      </c>
      <c r="F251" s="9">
        <v>1.0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3.0</v>
      </c>
      <c r="R251" s="7">
        <v>19.0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Cam Akers</v>
      </c>
      <c r="B252" s="7" t="str">
        <f>IFERROR(__xludf.DUMMYFUNCTION("INDEX(IFNA(REGEXEXTRACT(D252, ""([^ ]+)$"")))"),"MIN")</f>
        <v>MIN</v>
      </c>
      <c r="C252" s="7">
        <f>Pts_PA*G252+Pts_PC*H252+Pts_PY*I252+Pts_PTD*J252+Pts_PI*K252+Pts_P2*L252+Pts_RA*M252+Pts_RY*N252+Pts_RTD*O252+Pts_R2*P252+Pts_Res*Q252+Pts_ReY*R252+Pts_ReTD*S252+Pts_Re2*T252+Pts_FL*U252+Pts_FTD*V252</f>
        <v>0.3</v>
      </c>
      <c r="D252" s="7" t="s">
        <v>372</v>
      </c>
      <c r="E252" s="10" t="s">
        <v>112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1.0</v>
      </c>
      <c r="N252" s="7">
        <v>3.0</v>
      </c>
      <c r="O252" s="7">
        <v>0.0</v>
      </c>
      <c r="P252" s="11">
        <v>0.0</v>
      </c>
      <c r="Q252" s="10">
        <v>0.0</v>
      </c>
      <c r="R252" s="7">
        <v>0.0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Jordan Akins</v>
      </c>
      <c r="B253" s="7" t="str">
        <f>IFERROR(__xludf.DUMMYFUNCTION("INDEX(IFNA(REGEXEXTRACT(D253, ""([^ ]+)$"")))"),"CLE")</f>
        <v>CLE</v>
      </c>
      <c r="C253" s="7">
        <f>Pts_PA*G253+Pts_PC*H253+Pts_PY*I253+Pts_PTD*J253+Pts_PI*K253+Pts_P2*L253+Pts_RA*M253+Pts_RY*N253+Pts_RTD*O253+Pts_R2*P253+Pts_Res*Q253+Pts_ReY*R253+Pts_ReTD*S253+Pts_Re2*T253+Pts_FL*U253+Pts_FTD*V253</f>
        <v>1.3</v>
      </c>
      <c r="D253" s="7" t="s">
        <v>207</v>
      </c>
      <c r="E253" s="10" t="s">
        <v>59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0.0</v>
      </c>
      <c r="N253" s="7">
        <v>0.0</v>
      </c>
      <c r="O253" s="7">
        <v>0.0</v>
      </c>
      <c r="P253" s="11">
        <v>0.0</v>
      </c>
      <c r="Q253" s="10">
        <v>1.0</v>
      </c>
      <c r="R253" s="7">
        <v>8.0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Rasheen Ali</v>
      </c>
      <c r="B254" s="7" t="str">
        <f>IFERROR(__xludf.DUMMYFUNCTION("INDEX(IFNA(REGEXEXTRACT(D254, ""([^ ]+)$"")))"),"BAL")</f>
        <v>BAL</v>
      </c>
      <c r="C254" s="7">
        <f>Pts_PA*G254+Pts_PC*H254+Pts_PY*I254+Pts_PTD*J254+Pts_PI*K254+Pts_P2*L254+Pts_RA*M254+Pts_RY*N254+Pts_RTD*O254+Pts_R2*P254+Pts_Res*Q254+Pts_ReY*R254+Pts_ReTD*S254+Pts_Re2*T254+Pts_FL*U254+Pts_FTD*V254</f>
        <v>0.2</v>
      </c>
      <c r="D254" s="7" t="s">
        <v>542</v>
      </c>
      <c r="E254" s="10" t="s">
        <v>116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1.0</v>
      </c>
      <c r="N254" s="7">
        <v>2.0</v>
      </c>
      <c r="O254" s="7">
        <v>0.0</v>
      </c>
      <c r="P254" s="11">
        <v>0.0</v>
      </c>
      <c r="Q254" s="10">
        <v>0.0</v>
      </c>
      <c r="R254" s="7">
        <v>0.0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Braelon Allen</v>
      </c>
      <c r="B255" s="7" t="str">
        <f>IFERROR(__xludf.DUMMYFUNCTION("INDEX(IFNA(REGEXEXTRACT(D255, ""([^ ]+)$"")))"),"NYJ")</f>
        <v>NYJ</v>
      </c>
      <c r="C255" s="7">
        <f>Pts_PA*G255+Pts_PC*H255+Pts_PY*I255+Pts_PTD*J255+Pts_PI*K255+Pts_P2*L255+Pts_RA*M255+Pts_RY*N255+Pts_RTD*O255+Pts_R2*P255+Pts_Res*Q255+Pts_ReY*R255+Pts_ReTD*S255+Pts_Re2*T255+Pts_FL*U255+Pts_FTD*V255</f>
        <v>1.5</v>
      </c>
      <c r="D255" s="7" t="s">
        <v>280</v>
      </c>
      <c r="E255" s="10" t="s">
        <v>51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2.0</v>
      </c>
      <c r="N255" s="7">
        <v>5.0</v>
      </c>
      <c r="O255" s="7">
        <v>0.0</v>
      </c>
      <c r="P255" s="11">
        <v>0.0</v>
      </c>
      <c r="Q255" s="10">
        <v>1.0</v>
      </c>
      <c r="R255" s="7">
        <v>5.0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Daniel Bellinger</v>
      </c>
      <c r="B256" s="7" t="str">
        <f>IFERROR(__xludf.DUMMYFUNCTION("INDEX(IFNA(REGEXEXTRACT(D256, ""([^ ]+)$"")))"),"NYG")</f>
        <v>NYG</v>
      </c>
      <c r="C256" s="7">
        <f>Pts_PA*G256+Pts_PC*H256+Pts_PY*I256+Pts_PTD*J256+Pts_PI*K256+Pts_P2*L256+Pts_RA*M256+Pts_RY*N256+Pts_RTD*O256+Pts_R2*P256+Pts_Res*Q256+Pts_ReY*R256+Pts_ReTD*S256+Pts_Re2*T256+Pts_FL*U256+Pts_FTD*V256</f>
        <v>1</v>
      </c>
      <c r="D256" s="7" t="s">
        <v>283</v>
      </c>
      <c r="E256" s="10" t="s">
        <v>96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0.0</v>
      </c>
      <c r="N256" s="7">
        <v>0.0</v>
      </c>
      <c r="O256" s="7">
        <v>0.0</v>
      </c>
      <c r="P256" s="11">
        <v>0.0</v>
      </c>
      <c r="Q256" s="10">
        <v>1.0</v>
      </c>
      <c r="R256" s="7">
        <v>5.0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Jake Bobo</v>
      </c>
      <c r="B257" s="7" t="str">
        <f>IFERROR(__xludf.DUMMYFUNCTION("INDEX(IFNA(REGEXEXTRACT(D257, ""([^ ]+)$"")))"),"SEA")</f>
        <v>SEA</v>
      </c>
      <c r="C257" s="7">
        <f>Pts_PA*G257+Pts_PC*H257+Pts_PY*I257+Pts_PTD*J257+Pts_PI*K257+Pts_P2*L257+Pts_RA*M257+Pts_RY*N257+Pts_RTD*O257+Pts_R2*P257+Pts_Res*Q257+Pts_ReY*R257+Pts_ReTD*S257+Pts_Re2*T257+Pts_FL*U257+Pts_FTD*V257</f>
        <v>1.1</v>
      </c>
      <c r="D257" s="7" t="s">
        <v>383</v>
      </c>
      <c r="E257" s="10" t="s">
        <v>155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0.0</v>
      </c>
      <c r="N257" s="7">
        <v>0.0</v>
      </c>
      <c r="O257" s="7">
        <v>0.0</v>
      </c>
      <c r="P257" s="11">
        <v>0.0</v>
      </c>
      <c r="Q257" s="10">
        <v>1.0</v>
      </c>
      <c r="R257" s="7">
        <v>6.0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Mike Boone</v>
      </c>
      <c r="B258" s="7" t="str">
        <f>IFERROR(__xludf.DUMMYFUNCTION("INDEX(IFNA(REGEXEXTRACT(D258, ""([^ ]+)$"")))"),"CAR")</f>
        <v>CAR</v>
      </c>
      <c r="C258" s="7">
        <f>Pts_PA*G258+Pts_PC*H258+Pts_PY*I258+Pts_PTD*J258+Pts_PI*K258+Pts_P2*L258+Pts_RA*M258+Pts_RY*N258+Pts_RTD*O258+Pts_R2*P258+Pts_Res*Q258+Pts_ReY*R258+Pts_ReTD*S258+Pts_Re2*T258+Pts_FL*U258+Pts_FTD*V258</f>
        <v>0.1</v>
      </c>
      <c r="D258" s="7" t="s">
        <v>284</v>
      </c>
      <c r="E258" s="10" t="s">
        <v>21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1.0</v>
      </c>
      <c r="N258" s="7">
        <v>1.0</v>
      </c>
      <c r="O258" s="7">
        <v>0.0</v>
      </c>
      <c r="P258" s="11">
        <v>0.0</v>
      </c>
      <c r="Q258" s="10">
        <v>0.0</v>
      </c>
      <c r="R258" s="7">
        <v>0.0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Jake Browning</v>
      </c>
      <c r="B259" s="7" t="str">
        <f>IFERROR(__xludf.DUMMYFUNCTION("INDEX(IFNA(REGEXEXTRACT(D259, ""([^ ]+)$"")))"),"CIN")</f>
        <v>CIN</v>
      </c>
      <c r="C259" s="7">
        <f>Pts_PA*G259+Pts_PC*H259+Pts_PY*I259+Pts_PTD*J259+Pts_PI*K259+Pts_P2*L259+Pts_RA*M259+Pts_RY*N259+Pts_RTD*O259+Pts_R2*P259+Pts_Res*Q259+Pts_ReY*R259+Pts_ReTD*S259+Pts_Re2*T259+Pts_FL*U259+Pts_FTD*V259</f>
        <v>-0.1</v>
      </c>
      <c r="D259" s="7" t="s">
        <v>572</v>
      </c>
      <c r="E259" s="10" t="s">
        <v>357</v>
      </c>
      <c r="F259" s="9">
        <v>0.0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1.0</v>
      </c>
      <c r="N259" s="7">
        <v>-1.0</v>
      </c>
      <c r="O259" s="7">
        <v>0.0</v>
      </c>
      <c r="P259" s="11">
        <v>0.0</v>
      </c>
      <c r="Q259" s="10">
        <v>0.0</v>
      </c>
      <c r="R259" s="7">
        <v>0.0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Jalen Coker</v>
      </c>
      <c r="B260" s="7" t="str">
        <f>IFERROR(__xludf.DUMMYFUNCTION("INDEX(IFNA(REGEXEXTRACT(D260, ""([^ ]+)$"")))"),"CAR")</f>
        <v>CAR</v>
      </c>
      <c r="C260" s="7">
        <f>Pts_PA*G260+Pts_PC*H260+Pts_PY*I260+Pts_PTD*J260+Pts_PI*K260+Pts_P2*L260+Pts_RA*M260+Pts_RY*N260+Pts_RTD*O260+Pts_R2*P260+Pts_Res*Q260+Pts_ReY*R260+Pts_ReTD*S260+Pts_Re2*T260+Pts_FL*U260+Pts_FTD*V260</f>
        <v>1.8</v>
      </c>
      <c r="D260" s="7" t="s">
        <v>484</v>
      </c>
      <c r="E260" s="10" t="s">
        <v>21</v>
      </c>
      <c r="F260" s="9">
        <v>0.0</v>
      </c>
      <c r="G260" s="10">
        <v>0.0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0.0</v>
      </c>
      <c r="N260" s="7">
        <v>0.0</v>
      </c>
      <c r="O260" s="7">
        <v>0.0</v>
      </c>
      <c r="P260" s="11">
        <v>0.0</v>
      </c>
      <c r="Q260" s="10">
        <v>2.0</v>
      </c>
      <c r="R260" s="7">
        <v>8.0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River Cracraft</v>
      </c>
      <c r="B261" s="7" t="str">
        <f>IFERROR(__xludf.DUMMYFUNCTION("INDEX(IFNA(REGEXEXTRACT(D261, ""([^ ]+)$"")))"),"MIA")</f>
        <v>MIA</v>
      </c>
      <c r="C261" s="7">
        <f>Pts_PA*G261+Pts_PC*H261+Pts_PY*I261+Pts_PTD*J261+Pts_PI*K261+Pts_P2*L261+Pts_RA*M261+Pts_RY*N261+Pts_RTD*O261+Pts_R2*P261+Pts_Res*Q261+Pts_ReY*R261+Pts_ReTD*S261+Pts_Re2*T261+Pts_FL*U261+Pts_FTD*V261</f>
        <v>1.1</v>
      </c>
      <c r="D261" s="7" t="s">
        <v>554</v>
      </c>
      <c r="E261" s="10" t="s">
        <v>340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0.0</v>
      </c>
      <c r="N261" s="7">
        <v>0.0</v>
      </c>
      <c r="O261" s="7">
        <v>0.0</v>
      </c>
      <c r="P261" s="11">
        <v>0.0</v>
      </c>
      <c r="Q261" s="10">
        <v>1.0</v>
      </c>
      <c r="R261" s="7">
        <v>6.0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Josiah Deguara</v>
      </c>
      <c r="B262" s="7" t="str">
        <f>IFERROR(__xludf.DUMMYFUNCTION("INDEX(IFNA(REGEXEXTRACT(D262, ""([^ ]+)$"")))"),"JAX")</f>
        <v>JAX</v>
      </c>
      <c r="C262" s="7">
        <f>Pts_PA*G262+Pts_PC*H262+Pts_PY*I262+Pts_PTD*J262+Pts_PI*K262+Pts_P2*L262+Pts_RA*M262+Pts_RY*N262+Pts_RTD*O262+Pts_R2*P262+Pts_Res*Q262+Pts_ReY*R262+Pts_ReTD*S262+Pts_Re2*T262+Pts_FL*U262+Pts_FTD*V262</f>
        <v>0.9</v>
      </c>
      <c r="D262" s="7" t="s">
        <v>454</v>
      </c>
      <c r="E262" s="10" t="s">
        <v>420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0.0</v>
      </c>
      <c r="N262" s="7">
        <v>0.0</v>
      </c>
      <c r="O262" s="7">
        <v>0.0</v>
      </c>
      <c r="P262" s="11">
        <v>0.0</v>
      </c>
      <c r="Q262" s="10">
        <v>1.0</v>
      </c>
      <c r="R262" s="7">
        <v>4.0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Devin Duvernay</v>
      </c>
      <c r="B263" s="7" t="str">
        <f>IFERROR(__xludf.DUMMYFUNCTION("INDEX(IFNA(REGEXEXTRACT(D263, ""([^ ]+)$"")))"),"JAX")</f>
        <v>JAX</v>
      </c>
      <c r="C263" s="7">
        <f>Pts_PA*G263+Pts_PC*H263+Pts_PY*I263+Pts_PTD*J263+Pts_PI*K263+Pts_P2*L263+Pts_RA*M263+Pts_RY*N263+Pts_RTD*O263+Pts_R2*P263+Pts_Res*Q263+Pts_ReY*R263+Pts_ReTD*S263+Pts_Re2*T263+Pts_FL*U263+Pts_FTD*V263</f>
        <v>0.8</v>
      </c>
      <c r="D263" s="7" t="s">
        <v>292</v>
      </c>
      <c r="E263" s="10" t="s">
        <v>420</v>
      </c>
      <c r="F263" s="9">
        <v>0.0</v>
      </c>
      <c r="G263" s="10">
        <v>0.0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0.0</v>
      </c>
      <c r="N263" s="7">
        <v>0.0</v>
      </c>
      <c r="O263" s="7">
        <v>0.0</v>
      </c>
      <c r="P263" s="11">
        <v>0.0</v>
      </c>
      <c r="Q263" s="10">
        <v>1.0</v>
      </c>
      <c r="R263" s="7">
        <v>3.0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Gerald Everett</v>
      </c>
      <c r="B264" s="7" t="str">
        <f>IFERROR(__xludf.DUMMYFUNCTION("INDEX(IFNA(REGEXEXTRACT(D264, ""([^ ]+)$"")))"),"CHI")</f>
        <v>CHI</v>
      </c>
      <c r="C264" s="7">
        <f>Pts_PA*G264+Pts_PC*H264+Pts_PY*I264+Pts_PTD*J264+Pts_PI*K264+Pts_P2*L264+Pts_RA*M264+Pts_RY*N264+Pts_RTD*O264+Pts_R2*P264+Pts_Res*Q264+Pts_ReY*R264+Pts_ReTD*S264+Pts_Re2*T264+Pts_FL*U264+Pts_FTD*V264</f>
        <v>1.1</v>
      </c>
      <c r="D264" s="7" t="s">
        <v>294</v>
      </c>
      <c r="E264" s="10" t="s">
        <v>422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0.0</v>
      </c>
      <c r="N264" s="7">
        <v>0.0</v>
      </c>
      <c r="O264" s="7">
        <v>0.0</v>
      </c>
      <c r="P264" s="11">
        <v>0.0</v>
      </c>
      <c r="Q264" s="10">
        <v>1.0</v>
      </c>
      <c r="R264" s="7">
        <v>6.0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Luke Farrell</v>
      </c>
      <c r="B265" s="7" t="str">
        <f>IFERROR(__xludf.DUMMYFUNCTION("INDEX(IFNA(REGEXEXTRACT(D265, ""([^ ]+)$"")))"),"JAX")</f>
        <v>JAX</v>
      </c>
      <c r="C265" s="7">
        <f>Pts_PA*G265+Pts_PC*H265+Pts_PY*I265+Pts_PTD*J265+Pts_PI*K265+Pts_P2*L265+Pts_RA*M265+Pts_RY*N265+Pts_RTD*O265+Pts_R2*P265+Pts_Res*Q265+Pts_ReY*R265+Pts_ReTD*S265+Pts_Re2*T265+Pts_FL*U265+Pts_FTD*V265</f>
        <v>1.8</v>
      </c>
      <c r="D265" s="7" t="s">
        <v>386</v>
      </c>
      <c r="E265" s="10" t="s">
        <v>420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0.0</v>
      </c>
      <c r="N265" s="7">
        <v>0.0</v>
      </c>
      <c r="O265" s="7">
        <v>0.0</v>
      </c>
      <c r="P265" s="11">
        <v>0.0</v>
      </c>
      <c r="Q265" s="10">
        <v>2.0</v>
      </c>
      <c r="R265" s="7">
        <v>8.0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Kenny Gainwell</v>
      </c>
      <c r="B266" s="7" t="str">
        <f>IFERROR(__xludf.DUMMYFUNCTION("INDEX(IFNA(REGEXEXTRACT(D266, ""([^ ]+)$"")))"),"PHI")</f>
        <v>PHI</v>
      </c>
      <c r="C266" s="7">
        <f>Pts_PA*G266+Pts_PC*H266+Pts_PY*I266+Pts_PTD*J266+Pts_PI*K266+Pts_P2*L266+Pts_RA*M266+Pts_RY*N266+Pts_RTD*O266+Pts_R2*P266+Pts_Res*Q266+Pts_ReY*R266+Pts_ReTD*S266+Pts_Re2*T266+Pts_FL*U266+Pts_FTD*V266</f>
        <v>1.8</v>
      </c>
      <c r="D266" s="7" t="s">
        <v>241</v>
      </c>
      <c r="E266" s="10" t="s">
        <v>341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4.0</v>
      </c>
      <c r="N266" s="7">
        <v>7.0</v>
      </c>
      <c r="O266" s="7">
        <v>0.0</v>
      </c>
      <c r="P266" s="11">
        <v>0.0</v>
      </c>
      <c r="Q266" s="10">
        <v>1.0</v>
      </c>
      <c r="R266" s="7">
        <v>6.0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Eric Gray</v>
      </c>
      <c r="B267" s="7" t="str">
        <f>IFERROR(__xludf.DUMMYFUNCTION("INDEX(IFNA(REGEXEXTRACT(D267, ""([^ ]+)$"")))"),"NYG")</f>
        <v>NYG</v>
      </c>
      <c r="C267" s="7">
        <f>Pts_PA*G267+Pts_PC*H267+Pts_PY*I267+Pts_PTD*J267+Pts_PI*K267+Pts_P2*L267+Pts_RA*M267+Pts_RY*N267+Pts_RTD*O267+Pts_R2*P267+Pts_Res*Q267+Pts_ReY*R267+Pts_ReTD*S267+Pts_Re2*T267+Pts_FL*U267+Pts_FTD*V267</f>
        <v>0.7</v>
      </c>
      <c r="D267" s="7" t="s">
        <v>296</v>
      </c>
      <c r="E267" s="10" t="s">
        <v>96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0.0</v>
      </c>
      <c r="N267" s="7">
        <v>0.0</v>
      </c>
      <c r="O267" s="7">
        <v>0.0</v>
      </c>
      <c r="P267" s="11">
        <v>0.0</v>
      </c>
      <c r="Q267" s="10">
        <v>1.0</v>
      </c>
      <c r="R267" s="7">
        <v>2.0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C.J. Ham</v>
      </c>
      <c r="B268" s="7" t="str">
        <f>IFERROR(__xludf.DUMMYFUNCTION("INDEX(IFNA(REGEXEXTRACT(D268, ""([^ ]+)$"")))"),"MIN")</f>
        <v>MIN</v>
      </c>
      <c r="C268" s="7">
        <f>Pts_PA*G268+Pts_PC*H268+Pts_PY*I268+Pts_PTD*J268+Pts_PI*K268+Pts_P2*L268+Pts_RA*M268+Pts_RY*N268+Pts_RTD*O268+Pts_R2*P268+Pts_Res*Q268+Pts_ReY*R268+Pts_ReTD*S268+Pts_Re2*T268+Pts_FL*U268+Pts_FTD*V268</f>
        <v>1.4</v>
      </c>
      <c r="D268" s="7" t="s">
        <v>298</v>
      </c>
      <c r="E268" s="10" t="s">
        <v>112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0.0</v>
      </c>
      <c r="N268" s="7">
        <v>0.0</v>
      </c>
      <c r="O268" s="7">
        <v>0.0</v>
      </c>
      <c r="P268" s="11">
        <v>0.0</v>
      </c>
      <c r="Q268" s="10">
        <v>1.0</v>
      </c>
      <c r="R268" s="7">
        <v>9.0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Connor Heyward</v>
      </c>
      <c r="B269" s="7" t="str">
        <f>IFERROR(__xludf.DUMMYFUNCTION("INDEX(IFNA(REGEXEXTRACT(D269, ""([^ ]+)$"")))"),"PIT")</f>
        <v>PIT</v>
      </c>
      <c r="C269" s="7">
        <f>Pts_PA*G269+Pts_PC*H269+Pts_PY*I269+Pts_PTD*J269+Pts_PI*K269+Pts_P2*L269+Pts_RA*M269+Pts_RY*N269+Pts_RTD*O269+Pts_R2*P269+Pts_Res*Q269+Pts_ReY*R269+Pts_ReTD*S269+Pts_Re2*T269+Pts_FL*U269+Pts_FTD*V269</f>
        <v>0.8</v>
      </c>
      <c r="D269" s="7" t="s">
        <v>457</v>
      </c>
      <c r="E269" s="10" t="s">
        <v>347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0.0</v>
      </c>
      <c r="N269" s="7">
        <v>0.0</v>
      </c>
      <c r="O269" s="7">
        <v>0.0</v>
      </c>
      <c r="P269" s="11">
        <v>0.0</v>
      </c>
      <c r="Q269" s="10">
        <v>1.0</v>
      </c>
      <c r="R269" s="7">
        <v>3.0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Hayden Hurst</v>
      </c>
      <c r="B270" s="7" t="str">
        <f>IFERROR(__xludf.DUMMYFUNCTION("INDEX(IFNA(REGEXEXTRACT(D270, ""([^ ]+)$"")))"),"LAC")</f>
        <v>LAC</v>
      </c>
      <c r="C270" s="7">
        <f>Pts_PA*G270+Pts_PC*H270+Pts_PY*I270+Pts_PTD*J270+Pts_PI*K270+Pts_P2*L270+Pts_RA*M270+Pts_RY*N270+Pts_RTD*O270+Pts_R2*P270+Pts_Res*Q270+Pts_ReY*R270+Pts_ReTD*S270+Pts_Re2*T270+Pts_FL*U270+Pts_FTD*V270</f>
        <v>1.3</v>
      </c>
      <c r="D270" s="7" t="s">
        <v>191</v>
      </c>
      <c r="E270" s="10" t="s">
        <v>49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0.0</v>
      </c>
      <c r="N270" s="7">
        <v>0.0</v>
      </c>
      <c r="O270" s="7">
        <v>0.0</v>
      </c>
      <c r="P270" s="11">
        <v>0.0</v>
      </c>
      <c r="Q270" s="10">
        <v>1.0</v>
      </c>
      <c r="R270" s="7">
        <v>8.0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Xavier Hutchinson</v>
      </c>
      <c r="B271" s="7" t="str">
        <f>IFERROR(__xludf.DUMMYFUNCTION("INDEX(IFNA(REGEXEXTRACT(D271, ""([^ ]+)$"")))"),"HOU")</f>
        <v>HOU</v>
      </c>
      <c r="C271" s="7">
        <f>Pts_PA*G271+Pts_PC*H271+Pts_PY*I271+Pts_PTD*J271+Pts_PI*K271+Pts_P2*L271+Pts_RA*M271+Pts_RY*N271+Pts_RTD*O271+Pts_R2*P271+Pts_Res*Q271+Pts_ReY*R271+Pts_ReTD*S271+Pts_Re2*T271+Pts_FL*U271+Pts_FTD*V271</f>
        <v>1.3</v>
      </c>
      <c r="D271" s="7" t="s">
        <v>304</v>
      </c>
      <c r="E271" s="10" t="s">
        <v>33</v>
      </c>
      <c r="F271" s="9">
        <v>0.0</v>
      </c>
      <c r="G271" s="10">
        <v>0.0</v>
      </c>
      <c r="H271" s="7">
        <v>0.0</v>
      </c>
      <c r="I271" s="7">
        <v>0.0</v>
      </c>
      <c r="J271" s="7">
        <v>0.0</v>
      </c>
      <c r="K271" s="7">
        <v>0.0</v>
      </c>
      <c r="L271" s="11">
        <v>0.0</v>
      </c>
      <c r="M271" s="10">
        <v>0.0</v>
      </c>
      <c r="N271" s="7">
        <v>0.0</v>
      </c>
      <c r="O271" s="7">
        <v>0.0</v>
      </c>
      <c r="P271" s="11">
        <v>0.0</v>
      </c>
      <c r="Q271" s="10">
        <v>1.0</v>
      </c>
      <c r="R271" s="7">
        <v>8.0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Jalin Hyatt</v>
      </c>
      <c r="B272" s="7" t="str">
        <f>IFERROR(__xludf.DUMMYFUNCTION("INDEX(IFNA(REGEXEXTRACT(D272, ""([^ ]+)$"")))"),"NYG")</f>
        <v>NYG</v>
      </c>
      <c r="C272" s="7">
        <f>Pts_PA*G272+Pts_PC*H272+Pts_PY*I272+Pts_PTD*J272+Pts_PI*K272+Pts_P2*L272+Pts_RA*M272+Pts_RY*N272+Pts_RTD*O272+Pts_R2*P272+Pts_Res*Q272+Pts_ReY*R272+Pts_ReTD*S272+Pts_Re2*T272+Pts_FL*U272+Pts_FTD*V272</f>
        <v>1.4</v>
      </c>
      <c r="D272" s="7" t="s">
        <v>518</v>
      </c>
      <c r="E272" s="10" t="s">
        <v>96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0.0</v>
      </c>
      <c r="N272" s="7">
        <v>0.0</v>
      </c>
      <c r="O272" s="7">
        <v>0.0</v>
      </c>
      <c r="P272" s="11">
        <v>0.0</v>
      </c>
      <c r="Q272" s="10">
        <v>1.0</v>
      </c>
      <c r="R272" s="7">
        <v>9.0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Alec Ingold</v>
      </c>
      <c r="B273" s="7" t="str">
        <f>IFERROR(__xludf.DUMMYFUNCTION("INDEX(IFNA(REGEXEXTRACT(D273, ""([^ ]+)$"")))"),"MIA")</f>
        <v>MIA</v>
      </c>
      <c r="C273" s="7">
        <f>Pts_PA*G273+Pts_PC*H273+Pts_PY*I273+Pts_PTD*J273+Pts_PI*K273+Pts_P2*L273+Pts_RA*M273+Pts_RY*N273+Pts_RTD*O273+Pts_R2*P273+Pts_Res*Q273+Pts_ReY*R273+Pts_ReTD*S273+Pts_Re2*T273+Pts_FL*U273+Pts_FTD*V273</f>
        <v>0.4</v>
      </c>
      <c r="D273" s="7" t="s">
        <v>305</v>
      </c>
      <c r="E273" s="10" t="s">
        <v>340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1.0</v>
      </c>
      <c r="N273" s="7">
        <v>4.0</v>
      </c>
      <c r="O273" s="7">
        <v>0.0</v>
      </c>
      <c r="P273" s="11">
        <v>0.0</v>
      </c>
      <c r="Q273" s="10">
        <v>0.0</v>
      </c>
      <c r="R273" s="7">
        <v>0.0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Rakim Jarrett</v>
      </c>
      <c r="B274" s="7" t="str">
        <f>IFERROR(__xludf.DUMMYFUNCTION("INDEX(IFNA(REGEXEXTRACT(D274, ""([^ ]+)$"")))"),"TB")</f>
        <v>TB</v>
      </c>
      <c r="C274" s="7">
        <f>Pts_PA*G274+Pts_PC*H274+Pts_PY*I274+Pts_PTD*J274+Pts_PI*K274+Pts_P2*L274+Pts_RA*M274+Pts_RY*N274+Pts_RTD*O274+Pts_R2*P274+Pts_Res*Q274+Pts_ReY*R274+Pts_ReTD*S274+Pts_Re2*T274+Pts_FL*U274+Pts_FTD*V274</f>
        <v>1.1</v>
      </c>
      <c r="D274" s="7" t="s">
        <v>573</v>
      </c>
      <c r="E274" s="10" t="s">
        <v>338</v>
      </c>
      <c r="F274" s="9">
        <v>0.0</v>
      </c>
      <c r="G274" s="10">
        <v>0.0</v>
      </c>
      <c r="H274" s="7">
        <v>0.0</v>
      </c>
      <c r="I274" s="7">
        <v>0.0</v>
      </c>
      <c r="J274" s="7">
        <v>0.0</v>
      </c>
      <c r="K274" s="7">
        <v>0.0</v>
      </c>
      <c r="L274" s="11">
        <v>0.0</v>
      </c>
      <c r="M274" s="10">
        <v>0.0</v>
      </c>
      <c r="N274" s="7">
        <v>0.0</v>
      </c>
      <c r="O274" s="7">
        <v>0.0</v>
      </c>
      <c r="P274" s="11">
        <v>0.0</v>
      </c>
      <c r="Q274" s="10">
        <v>1.0</v>
      </c>
      <c r="R274" s="7">
        <v>6.0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D'Ernest Johnson</v>
      </c>
      <c r="B275" s="7" t="str">
        <f>IFERROR(__xludf.DUMMYFUNCTION("INDEX(IFNA(REGEXEXTRACT(D275, ""([^ ]+)$"")))"),"JAX")</f>
        <v>JAX</v>
      </c>
      <c r="C275" s="7">
        <f>Pts_PA*G275+Pts_PC*H275+Pts_PY*I275+Pts_PTD*J275+Pts_PI*K275+Pts_P2*L275+Pts_RA*M275+Pts_RY*N275+Pts_RTD*O275+Pts_R2*P275+Pts_Res*Q275+Pts_ReY*R275+Pts_ReTD*S275+Pts_Re2*T275+Pts_FL*U275+Pts_FTD*V275</f>
        <v>1.3</v>
      </c>
      <c r="D275" s="7" t="s">
        <v>377</v>
      </c>
      <c r="E275" s="10" t="s">
        <v>420</v>
      </c>
      <c r="F275" s="9">
        <v>0.0</v>
      </c>
      <c r="G275" s="10">
        <v>0.0</v>
      </c>
      <c r="H275" s="7">
        <v>0.0</v>
      </c>
      <c r="I275" s="7">
        <v>0.0</v>
      </c>
      <c r="J275" s="7">
        <v>0.0</v>
      </c>
      <c r="K275" s="7">
        <v>0.0</v>
      </c>
      <c r="L275" s="11">
        <v>0.0</v>
      </c>
      <c r="M275" s="10">
        <v>0.0</v>
      </c>
      <c r="N275" s="7">
        <v>0.0</v>
      </c>
      <c r="O275" s="7">
        <v>0.0</v>
      </c>
      <c r="P275" s="11">
        <v>0.0</v>
      </c>
      <c r="Q275" s="10">
        <v>1.0</v>
      </c>
      <c r="R275" s="7">
        <v>8.0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Roschon Johnson</v>
      </c>
      <c r="B276" s="7" t="str">
        <f>IFERROR(__xludf.DUMMYFUNCTION("INDEX(IFNA(REGEXEXTRACT(D276, ""([^ ]+)$"")))"),"CHI")</f>
        <v>CHI</v>
      </c>
      <c r="C276" s="7">
        <f>Pts_PA*G276+Pts_PC*H276+Pts_PY*I276+Pts_PTD*J276+Pts_PI*K276+Pts_P2*L276+Pts_RA*M276+Pts_RY*N276+Pts_RTD*O276+Pts_R2*P276+Pts_Res*Q276+Pts_ReY*R276+Pts_ReTD*S276+Pts_Re2*T276+Pts_FL*U276+Pts_FTD*V276</f>
        <v>0.3</v>
      </c>
      <c r="D276" s="7" t="s">
        <v>429</v>
      </c>
      <c r="E276" s="10" t="s">
        <v>422</v>
      </c>
      <c r="F276" s="9">
        <v>0.0</v>
      </c>
      <c r="G276" s="10">
        <v>0.0</v>
      </c>
      <c r="H276" s="7">
        <v>0.0</v>
      </c>
      <c r="I276" s="7">
        <v>0.0</v>
      </c>
      <c r="J276" s="7">
        <v>0.0</v>
      </c>
      <c r="K276" s="7">
        <v>0.0</v>
      </c>
      <c r="L276" s="11">
        <v>0.0</v>
      </c>
      <c r="M276" s="10">
        <v>1.0</v>
      </c>
      <c r="N276" s="7">
        <v>3.0</v>
      </c>
      <c r="O276" s="7">
        <v>0.0</v>
      </c>
      <c r="P276" s="11">
        <v>0.0</v>
      </c>
      <c r="Q276" s="10">
        <v>0.0</v>
      </c>
      <c r="R276" s="7">
        <v>0.0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Mason Kinsey</v>
      </c>
      <c r="B277" s="7" t="str">
        <f>IFERROR(__xludf.DUMMYFUNCTION("INDEX(IFNA(REGEXEXTRACT(D277, ""([^ ]+)$"")))"),"TEN")</f>
        <v>TEN</v>
      </c>
      <c r="C277" s="7">
        <f>Pts_PA*G277+Pts_PC*H277+Pts_PY*I277+Pts_PTD*J277+Pts_PI*K277+Pts_P2*L277+Pts_RA*M277+Pts_RY*N277+Pts_RTD*O277+Pts_R2*P277+Pts_Res*Q277+Pts_ReY*R277+Pts_ReTD*S277+Pts_Re2*T277+Pts_FL*U277+Pts_FTD*V277</f>
        <v>1.1</v>
      </c>
      <c r="D277" s="7" t="s">
        <v>550</v>
      </c>
      <c r="E277" s="10" t="s">
        <v>35</v>
      </c>
      <c r="F277" s="9">
        <v>0.0</v>
      </c>
      <c r="G277" s="10">
        <v>0.0</v>
      </c>
      <c r="H277" s="7">
        <v>0.0</v>
      </c>
      <c r="I277" s="7">
        <v>0.0</v>
      </c>
      <c r="J277" s="7">
        <v>0.0</v>
      </c>
      <c r="K277" s="7">
        <v>0.0</v>
      </c>
      <c r="L277" s="11">
        <v>0.0</v>
      </c>
      <c r="M277" s="10">
        <v>0.0</v>
      </c>
      <c r="N277" s="7">
        <v>0.0</v>
      </c>
      <c r="O277" s="7">
        <v>0.0</v>
      </c>
      <c r="P277" s="11">
        <v>0.0</v>
      </c>
      <c r="Q277" s="10">
        <v>1.0</v>
      </c>
      <c r="R277" s="7">
        <v>6.0</v>
      </c>
      <c r="S277" s="7">
        <v>0.0</v>
      </c>
      <c r="T277" s="11">
        <v>0.0</v>
      </c>
      <c r="U277" s="10">
        <v>0.0</v>
      </c>
      <c r="V277" s="11">
        <v>0.0</v>
      </c>
    </row>
    <row r="278">
      <c r="A278" s="7" t="str">
        <f t="shared" si="1"/>
        <v>David Martin-Robinson</v>
      </c>
      <c r="B278" s="7" t="str">
        <f>IFERROR(__xludf.DUMMYFUNCTION("INDEX(IFNA(REGEXEXTRACT(D278, ""([^ ]+)$"")))"),"TEN")</f>
        <v>TEN</v>
      </c>
      <c r="C278" s="7">
        <f>Pts_PA*G278+Pts_PC*H278+Pts_PY*I278+Pts_PTD*J278+Pts_PI*K278+Pts_P2*L278+Pts_RA*M278+Pts_RY*N278+Pts_RTD*O278+Pts_R2*P278+Pts_Res*Q278+Pts_ReY*R278+Pts_ReTD*S278+Pts_Re2*T278+Pts_FL*U278+Pts_FTD*V278</f>
        <v>1.1</v>
      </c>
      <c r="D278" s="7" t="s">
        <v>574</v>
      </c>
      <c r="E278" s="10" t="s">
        <v>35</v>
      </c>
      <c r="F278" s="9">
        <v>0.0</v>
      </c>
      <c r="G278" s="10">
        <v>0.0</v>
      </c>
      <c r="H278" s="7">
        <v>0.0</v>
      </c>
      <c r="I278" s="7">
        <v>0.0</v>
      </c>
      <c r="J278" s="7">
        <v>0.0</v>
      </c>
      <c r="K278" s="7">
        <v>0.0</v>
      </c>
      <c r="L278" s="11">
        <v>0.0</v>
      </c>
      <c r="M278" s="10">
        <v>0.0</v>
      </c>
      <c r="N278" s="7">
        <v>0.0</v>
      </c>
      <c r="O278" s="7">
        <v>0.0</v>
      </c>
      <c r="P278" s="11">
        <v>0.0</v>
      </c>
      <c r="Q278" s="10">
        <v>1.0</v>
      </c>
      <c r="R278" s="7">
        <v>6.0</v>
      </c>
      <c r="S278" s="7">
        <v>0.0</v>
      </c>
      <c r="T278" s="11">
        <v>0.0</v>
      </c>
      <c r="U278" s="10">
        <v>0.0</v>
      </c>
      <c r="V278" s="11">
        <v>0.0</v>
      </c>
    </row>
    <row r="279">
      <c r="A279" s="7" t="str">
        <f t="shared" si="1"/>
        <v>Jalen Nailor</v>
      </c>
      <c r="B279" s="7" t="str">
        <f>IFERROR(__xludf.DUMMYFUNCTION("INDEX(IFNA(REGEXEXTRACT(D279, ""([^ ]+)$"")))"),"MIN")</f>
        <v>MIN</v>
      </c>
      <c r="C279" s="7">
        <f>Pts_PA*G279+Pts_PC*H279+Pts_PY*I279+Pts_PTD*J279+Pts_PI*K279+Pts_P2*L279+Pts_RA*M279+Pts_RY*N279+Pts_RTD*O279+Pts_R2*P279+Pts_Res*Q279+Pts_ReY*R279+Pts_ReTD*S279+Pts_Re2*T279+Pts_FL*U279+Pts_FTD*V279</f>
        <v>1</v>
      </c>
      <c r="D279" s="7" t="s">
        <v>135</v>
      </c>
      <c r="E279" s="10" t="s">
        <v>112</v>
      </c>
      <c r="F279" s="9">
        <v>0.0</v>
      </c>
      <c r="G279" s="10">
        <v>0.0</v>
      </c>
      <c r="H279" s="7">
        <v>0.0</v>
      </c>
      <c r="I279" s="7">
        <v>0.0</v>
      </c>
      <c r="J279" s="7">
        <v>0.0</v>
      </c>
      <c r="K279" s="7">
        <v>0.0</v>
      </c>
      <c r="L279" s="11">
        <v>0.0</v>
      </c>
      <c r="M279" s="10">
        <v>0.0</v>
      </c>
      <c r="N279" s="7">
        <v>0.0</v>
      </c>
      <c r="O279" s="7">
        <v>0.0</v>
      </c>
      <c r="P279" s="11">
        <v>0.0</v>
      </c>
      <c r="Q279" s="10">
        <v>1.0</v>
      </c>
      <c r="R279" s="7">
        <v>5.0</v>
      </c>
      <c r="S279" s="7">
        <v>0.0</v>
      </c>
      <c r="T279" s="11">
        <v>0.0</v>
      </c>
      <c r="U279" s="10">
        <v>0.0</v>
      </c>
      <c r="V279" s="11">
        <v>0.0</v>
      </c>
    </row>
    <row r="280">
      <c r="A280" s="7" t="str">
        <f t="shared" si="1"/>
        <v>Dameon Pierce</v>
      </c>
      <c r="B280" s="7" t="str">
        <f>IFERROR(__xludf.DUMMYFUNCTION("INDEX(IFNA(REGEXEXTRACT(D280, ""([^ ]+)$"")))"),"HOU")</f>
        <v>HOU</v>
      </c>
      <c r="C280" s="7">
        <f>Pts_PA*G280+Pts_PC*H280+Pts_PY*I280+Pts_PTD*J280+Pts_PI*K280+Pts_P2*L280+Pts_RA*M280+Pts_RY*N280+Pts_RTD*O280+Pts_R2*P280+Pts_Res*Q280+Pts_ReY*R280+Pts_ReTD*S280+Pts_Re2*T280+Pts_FL*U280+Pts_FTD*V280</f>
        <v>0.4</v>
      </c>
      <c r="D280" s="7" t="s">
        <v>267</v>
      </c>
      <c r="E280" s="10" t="s">
        <v>33</v>
      </c>
      <c r="F280" s="9">
        <v>0.0</v>
      </c>
      <c r="G280" s="10">
        <v>0.0</v>
      </c>
      <c r="H280" s="7">
        <v>0.0</v>
      </c>
      <c r="I280" s="7">
        <v>0.0</v>
      </c>
      <c r="J280" s="7">
        <v>0.0</v>
      </c>
      <c r="K280" s="7">
        <v>0.0</v>
      </c>
      <c r="L280" s="11">
        <v>0.0</v>
      </c>
      <c r="M280" s="10">
        <v>1.0</v>
      </c>
      <c r="N280" s="7">
        <v>4.0</v>
      </c>
      <c r="O280" s="7">
        <v>0.0</v>
      </c>
      <c r="P280" s="11">
        <v>0.0</v>
      </c>
      <c r="Q280" s="10">
        <v>0.0</v>
      </c>
      <c r="R280" s="7">
        <v>0.0</v>
      </c>
      <c r="S280" s="7">
        <v>0.0</v>
      </c>
      <c r="T280" s="11">
        <v>0.0</v>
      </c>
      <c r="U280" s="10">
        <v>0.0</v>
      </c>
      <c r="V280" s="11">
        <v>0.0</v>
      </c>
    </row>
    <row r="281">
      <c r="A281" s="7" t="str">
        <f t="shared" si="1"/>
        <v>Kyle Pitts</v>
      </c>
      <c r="B281" s="7" t="str">
        <f>IFERROR(__xludf.DUMMYFUNCTION("INDEX(IFNA(REGEXEXTRACT(D281, ""([^ ]+)$"")))"),"ATL")</f>
        <v>ATL</v>
      </c>
      <c r="C281" s="7">
        <f>Pts_PA*G281+Pts_PC*H281+Pts_PY*I281+Pts_PTD*J281+Pts_PI*K281+Pts_P2*L281+Pts_RA*M281+Pts_RY*N281+Pts_RTD*O281+Pts_R2*P281+Pts_Res*Q281+Pts_ReY*R281+Pts_ReTD*S281+Pts_Re2*T281+Pts_FL*U281+Pts_FTD*V281</f>
        <v>1.2</v>
      </c>
      <c r="D281" s="7" t="s">
        <v>137</v>
      </c>
      <c r="E281" s="10" t="s">
        <v>354</v>
      </c>
      <c r="F281" s="9">
        <v>0.0</v>
      </c>
      <c r="G281" s="10">
        <v>0.0</v>
      </c>
      <c r="H281" s="7">
        <v>0.0</v>
      </c>
      <c r="I281" s="7">
        <v>0.0</v>
      </c>
      <c r="J281" s="7">
        <v>0.0</v>
      </c>
      <c r="K281" s="7">
        <v>0.0</v>
      </c>
      <c r="L281" s="11">
        <v>0.0</v>
      </c>
      <c r="M281" s="10">
        <v>0.0</v>
      </c>
      <c r="N281" s="7">
        <v>0.0</v>
      </c>
      <c r="O281" s="7">
        <v>0.0</v>
      </c>
      <c r="P281" s="11">
        <v>0.0</v>
      </c>
      <c r="Q281" s="10">
        <v>1.0</v>
      </c>
      <c r="R281" s="7">
        <v>7.0</v>
      </c>
      <c r="S281" s="7">
        <v>0.0</v>
      </c>
      <c r="T281" s="11">
        <v>0.0</v>
      </c>
      <c r="U281" s="10">
        <v>0.0</v>
      </c>
      <c r="V281" s="11">
        <v>0.0</v>
      </c>
    </row>
    <row r="282">
      <c r="A282" s="7" t="str">
        <f t="shared" si="1"/>
        <v>Christopher Rodriguez</v>
      </c>
      <c r="B282" s="7" t="str">
        <f>IFERROR(__xludf.DUMMYFUNCTION("INDEX(IFNA(REGEXEXTRACT(D282, ""([^ ]+)$"")))"),"WAS")</f>
        <v>WAS</v>
      </c>
      <c r="C282" s="7">
        <f>Pts_PA*G282+Pts_PC*H282+Pts_PY*I282+Pts_PTD*J282+Pts_PI*K282+Pts_P2*L282+Pts_RA*M282+Pts_RY*N282+Pts_RTD*O282+Pts_R2*P282+Pts_Res*Q282+Pts_ReY*R282+Pts_ReTD*S282+Pts_Re2*T282+Pts_FL*U282+Pts_FTD*V282</f>
        <v>0.5</v>
      </c>
      <c r="D282" s="13" t="s">
        <v>559</v>
      </c>
      <c r="E282" s="14" t="s">
        <v>423</v>
      </c>
      <c r="F282" s="14">
        <v>0.0</v>
      </c>
      <c r="G282" s="14">
        <v>0.0</v>
      </c>
      <c r="H282" s="13">
        <v>0.0</v>
      </c>
      <c r="I282" s="13">
        <v>0.0</v>
      </c>
      <c r="J282" s="13">
        <v>0.0</v>
      </c>
      <c r="K282" s="13">
        <v>0.0</v>
      </c>
      <c r="L282" s="15">
        <v>0.0</v>
      </c>
      <c r="M282" s="14">
        <v>3.0</v>
      </c>
      <c r="N282" s="13">
        <v>5.0</v>
      </c>
      <c r="O282" s="13">
        <v>0.0</v>
      </c>
      <c r="P282" s="15">
        <v>0.0</v>
      </c>
      <c r="Q282" s="14">
        <v>0.0</v>
      </c>
      <c r="R282" s="13">
        <v>0.0</v>
      </c>
      <c r="S282" s="13">
        <v>0.0</v>
      </c>
      <c r="T282" s="15">
        <v>0.0</v>
      </c>
      <c r="U282" s="14">
        <v>0.0</v>
      </c>
      <c r="V282" s="15">
        <v>0.0</v>
      </c>
    </row>
    <row r="283">
      <c r="A283" s="7" t="str">
        <f t="shared" si="1"/>
        <v>Luke Schoonmaker</v>
      </c>
      <c r="B283" s="7" t="str">
        <f>IFERROR(__xludf.DUMMYFUNCTION("INDEX(IFNA(REGEXEXTRACT(D283, ""([^ ]+)$"")))"),"DAL")</f>
        <v>DAL</v>
      </c>
      <c r="C283" s="7">
        <f>Pts_PA*G283+Pts_PC*H283+Pts_PY*I283+Pts_PTD*J283+Pts_PI*K283+Pts_P2*L283+Pts_RA*M283+Pts_RY*N283+Pts_RTD*O283+Pts_R2*P283+Pts_Res*Q283+Pts_ReY*R283+Pts_ReTD*S283+Pts_Re2*T283+Pts_FL*U283+Pts_FTD*V283</f>
        <v>0.8</v>
      </c>
      <c r="D283" s="13" t="s">
        <v>369</v>
      </c>
      <c r="E283" s="14" t="s">
        <v>358</v>
      </c>
      <c r="F283" s="14">
        <v>0.0</v>
      </c>
      <c r="G283" s="14">
        <v>0.0</v>
      </c>
      <c r="H283" s="13">
        <v>0.0</v>
      </c>
      <c r="I283" s="13">
        <v>0.0</v>
      </c>
      <c r="J283" s="13">
        <v>0.0</v>
      </c>
      <c r="K283" s="13">
        <v>0.0</v>
      </c>
      <c r="L283" s="15">
        <v>0.0</v>
      </c>
      <c r="M283" s="14">
        <v>0.0</v>
      </c>
      <c r="N283" s="13">
        <v>0.0</v>
      </c>
      <c r="O283" s="13">
        <v>0.0</v>
      </c>
      <c r="P283" s="15">
        <v>0.0</v>
      </c>
      <c r="Q283" s="14">
        <v>1.0</v>
      </c>
      <c r="R283" s="13">
        <v>3.0</v>
      </c>
      <c r="S283" s="13">
        <v>0.0</v>
      </c>
      <c r="T283" s="15">
        <v>0.0</v>
      </c>
      <c r="U283" s="14">
        <v>0.0</v>
      </c>
      <c r="V283" s="15">
        <v>0.0</v>
      </c>
    </row>
    <row r="284">
      <c r="A284" s="7" t="str">
        <f t="shared" si="1"/>
        <v>Durham Smythe</v>
      </c>
      <c r="B284" s="7" t="str">
        <f>IFERROR(__xludf.DUMMYFUNCTION("INDEX(IFNA(REGEXEXTRACT(D284, ""([^ ]+)$"")))"),"MIA")</f>
        <v>MIA</v>
      </c>
      <c r="C284" s="7">
        <f>Pts_PA*G284+Pts_PC*H284+Pts_PY*I284+Pts_PTD*J284+Pts_PI*K284+Pts_P2*L284+Pts_RA*M284+Pts_RY*N284+Pts_RTD*O284+Pts_R2*P284+Pts_Res*Q284+Pts_ReY*R284+Pts_ReTD*S284+Pts_Re2*T284+Pts_FL*U284+Pts_FTD*V284</f>
        <v>1</v>
      </c>
      <c r="D284" s="13" t="s">
        <v>412</v>
      </c>
      <c r="E284" s="14" t="s">
        <v>340</v>
      </c>
      <c r="F284" s="14">
        <v>0.0</v>
      </c>
      <c r="G284" s="14">
        <v>0.0</v>
      </c>
      <c r="H284" s="13">
        <v>0.0</v>
      </c>
      <c r="I284" s="13">
        <v>0.0</v>
      </c>
      <c r="J284" s="13">
        <v>0.0</v>
      </c>
      <c r="K284" s="13">
        <v>0.0</v>
      </c>
      <c r="L284" s="15">
        <v>0.0</v>
      </c>
      <c r="M284" s="14">
        <v>0.0</v>
      </c>
      <c r="N284" s="13">
        <v>0.0</v>
      </c>
      <c r="O284" s="13">
        <v>0.0</v>
      </c>
      <c r="P284" s="15">
        <v>0.0</v>
      </c>
      <c r="Q284" s="14">
        <v>1.0</v>
      </c>
      <c r="R284" s="13">
        <v>5.0</v>
      </c>
      <c r="S284" s="13">
        <v>0.0</v>
      </c>
      <c r="T284" s="15">
        <v>0.0</v>
      </c>
      <c r="U284" s="14">
        <v>0.0</v>
      </c>
      <c r="V284" s="15">
        <v>0.0</v>
      </c>
    </row>
    <row r="285">
      <c r="A285" s="7" t="str">
        <f t="shared" si="1"/>
        <v>Pierre Strong</v>
      </c>
      <c r="B285" s="7" t="str">
        <f>IFERROR(__xludf.DUMMYFUNCTION("INDEX(IFNA(REGEXEXTRACT(D285, ""([^ ]+)$"")))"),"CLE")</f>
        <v>CLE</v>
      </c>
      <c r="C285" s="7">
        <f>Pts_PA*G285+Pts_PC*H285+Pts_PY*I285+Pts_PTD*J285+Pts_PI*K285+Pts_P2*L285+Pts_RA*M285+Pts_RY*N285+Pts_RTD*O285+Pts_R2*P285+Pts_Res*Q285+Pts_ReY*R285+Pts_ReTD*S285+Pts_Re2*T285+Pts_FL*U285+Pts_FTD*V285</f>
        <v>1.9</v>
      </c>
      <c r="D285" s="13" t="s">
        <v>202</v>
      </c>
      <c r="E285" s="14" t="s">
        <v>59</v>
      </c>
      <c r="F285" s="14">
        <v>0.0</v>
      </c>
      <c r="G285" s="14">
        <v>0.0</v>
      </c>
      <c r="H285" s="13">
        <v>0.0</v>
      </c>
      <c r="I285" s="13">
        <v>0.0</v>
      </c>
      <c r="J285" s="13">
        <v>0.0</v>
      </c>
      <c r="K285" s="13">
        <v>0.0</v>
      </c>
      <c r="L285" s="15">
        <v>0.0</v>
      </c>
      <c r="M285" s="14">
        <v>2.0</v>
      </c>
      <c r="N285" s="13">
        <v>6.0</v>
      </c>
      <c r="O285" s="13">
        <v>0.0</v>
      </c>
      <c r="P285" s="15">
        <v>0.0</v>
      </c>
      <c r="Q285" s="14">
        <v>2.0</v>
      </c>
      <c r="R285" s="13">
        <v>3.0</v>
      </c>
      <c r="S285" s="13">
        <v>0.0</v>
      </c>
      <c r="T285" s="15">
        <v>0.0</v>
      </c>
      <c r="U285" s="14">
        <v>0.0</v>
      </c>
      <c r="V285" s="15">
        <v>0.0</v>
      </c>
    </row>
    <row r="286">
      <c r="A286" s="7" t="str">
        <f t="shared" si="1"/>
        <v>Deven Thompkins</v>
      </c>
      <c r="B286" s="7" t="str">
        <f>IFERROR(__xludf.DUMMYFUNCTION("INDEX(IFNA(REGEXEXTRACT(D286, ""([^ ]+)$"")))"),"CAR")</f>
        <v>CAR</v>
      </c>
      <c r="C286" s="7">
        <f>Pts_PA*G286+Pts_PC*H286+Pts_PY*I286+Pts_PTD*J286+Pts_PI*K286+Pts_P2*L286+Pts_RA*M286+Pts_RY*N286+Pts_RTD*O286+Pts_R2*P286+Pts_Res*Q286+Pts_ReY*R286+Pts_ReTD*S286+Pts_Re2*T286+Pts_FL*U286+Pts_FTD*V286</f>
        <v>0.9</v>
      </c>
      <c r="D286" s="13" t="s">
        <v>575</v>
      </c>
      <c r="E286" s="14" t="s">
        <v>21</v>
      </c>
      <c r="F286" s="14">
        <v>0.0</v>
      </c>
      <c r="G286" s="14">
        <v>0.0</v>
      </c>
      <c r="H286" s="13">
        <v>0.0</v>
      </c>
      <c r="I286" s="13">
        <v>0.0</v>
      </c>
      <c r="J286" s="13">
        <v>0.0</v>
      </c>
      <c r="K286" s="13">
        <v>0.0</v>
      </c>
      <c r="L286" s="15">
        <v>0.0</v>
      </c>
      <c r="M286" s="14">
        <v>1.0</v>
      </c>
      <c r="N286" s="13">
        <v>9.0</v>
      </c>
      <c r="O286" s="13">
        <v>0.0</v>
      </c>
      <c r="P286" s="15">
        <v>0.0</v>
      </c>
      <c r="Q286" s="14">
        <v>0.0</v>
      </c>
      <c r="R286" s="13">
        <v>0.0</v>
      </c>
      <c r="S286" s="13">
        <v>0.0</v>
      </c>
      <c r="T286" s="15">
        <v>0.0</v>
      </c>
      <c r="U286" s="14">
        <v>0.0</v>
      </c>
      <c r="V286" s="15">
        <v>0.0</v>
      </c>
    </row>
    <row r="287">
      <c r="A287" s="7" t="str">
        <f t="shared" si="1"/>
        <v>Adam Trautman</v>
      </c>
      <c r="B287" s="7" t="str">
        <f>IFERROR(__xludf.DUMMYFUNCTION("INDEX(IFNA(REGEXEXTRACT(D287, ""([^ ]+)$"")))"),"DEN")</f>
        <v>DEN</v>
      </c>
      <c r="C287" s="7">
        <f>Pts_PA*G287+Pts_PC*H287+Pts_PY*I287+Pts_PTD*J287+Pts_PI*K287+Pts_P2*L287+Pts_RA*M287+Pts_RY*N287+Pts_RTD*O287+Pts_R2*P287+Pts_Res*Q287+Pts_ReY*R287+Pts_ReTD*S287+Pts_Re2*T287+Pts_FL*U287+Pts_FTD*V287</f>
        <v>1</v>
      </c>
      <c r="D287" s="13" t="s">
        <v>445</v>
      </c>
      <c r="E287" s="14" t="s">
        <v>82</v>
      </c>
      <c r="F287" s="14">
        <v>0.0</v>
      </c>
      <c r="G287" s="14">
        <v>0.0</v>
      </c>
      <c r="H287" s="13">
        <v>0.0</v>
      </c>
      <c r="I287" s="13">
        <v>0.0</v>
      </c>
      <c r="J287" s="13">
        <v>0.0</v>
      </c>
      <c r="K287" s="13">
        <v>0.0</v>
      </c>
      <c r="L287" s="15">
        <v>0.0</v>
      </c>
      <c r="M287" s="14">
        <v>0.0</v>
      </c>
      <c r="N287" s="13">
        <v>0.0</v>
      </c>
      <c r="O287" s="13">
        <v>0.0</v>
      </c>
      <c r="P287" s="15">
        <v>0.0</v>
      </c>
      <c r="Q287" s="14">
        <v>1.0</v>
      </c>
      <c r="R287" s="13">
        <v>5.0</v>
      </c>
      <c r="S287" s="13">
        <v>0.0</v>
      </c>
      <c r="T287" s="15">
        <v>0.0</v>
      </c>
      <c r="U287" s="14">
        <v>0.0</v>
      </c>
      <c r="V287" s="15">
        <v>0.0</v>
      </c>
    </row>
    <row r="288">
      <c r="A288" s="7" t="str">
        <f t="shared" si="1"/>
        <v>Jamaal Williams</v>
      </c>
      <c r="B288" s="7" t="str">
        <f>IFERROR(__xludf.DUMMYFUNCTION("INDEX(IFNA(REGEXEXTRACT(D288, ""([^ ]+)$"")))"),"NO")</f>
        <v>NO</v>
      </c>
      <c r="C288" s="7">
        <f>Pts_PA*G288+Pts_PC*H288+Pts_PY*I288+Pts_PTD*J288+Pts_PI*K288+Pts_P2*L288+Pts_RA*M288+Pts_RY*N288+Pts_RTD*O288+Pts_R2*P288+Pts_Res*Q288+Pts_ReY*R288+Pts_ReTD*S288+Pts_Re2*T288+Pts_FL*U288+Pts_FTD*V288</f>
        <v>0.8</v>
      </c>
      <c r="D288" s="13" t="s">
        <v>123</v>
      </c>
      <c r="E288" s="14" t="s">
        <v>355</v>
      </c>
      <c r="F288" s="14">
        <v>0.0</v>
      </c>
      <c r="G288" s="14">
        <v>0.0</v>
      </c>
      <c r="H288" s="13">
        <v>0.0</v>
      </c>
      <c r="I288" s="13">
        <v>0.0</v>
      </c>
      <c r="J288" s="13">
        <v>0.0</v>
      </c>
      <c r="K288" s="13">
        <v>0.0</v>
      </c>
      <c r="L288" s="15">
        <v>0.0</v>
      </c>
      <c r="M288" s="14">
        <v>3.0</v>
      </c>
      <c r="N288" s="13">
        <v>8.0</v>
      </c>
      <c r="O288" s="13">
        <v>0.0</v>
      </c>
      <c r="P288" s="15">
        <v>0.0</v>
      </c>
      <c r="Q288" s="14">
        <v>0.0</v>
      </c>
      <c r="R288" s="13">
        <v>0.0</v>
      </c>
      <c r="S288" s="13">
        <v>0.0</v>
      </c>
      <c r="T288" s="15">
        <v>0.0</v>
      </c>
      <c r="U288" s="14">
        <v>0.0</v>
      </c>
      <c r="V288" s="15">
        <v>0.0</v>
      </c>
    </row>
    <row r="289">
      <c r="A289" s="7" t="str">
        <f t="shared" si="1"/>
        <v>D'Onta Foreman</v>
      </c>
      <c r="B289" s="7" t="str">
        <f>IFERROR(__xludf.DUMMYFUNCTION("INDEX(IFNA(REGEXEXTRACT(D289, ""([^ ]+)$"")))"),"CLE")</f>
        <v>CLE</v>
      </c>
      <c r="C289" s="7">
        <f>Pts_PA*G289+Pts_PC*H289+Pts_PY*I289+Pts_PTD*J289+Pts_PI*K289+Pts_P2*L289+Pts_RA*M289+Pts_RY*N289+Pts_RTD*O289+Pts_R2*P289+Pts_Res*Q289+Pts_ReY*R289+Pts_ReTD*S289+Pts_Re2*T289+Pts_FL*U289+Pts_FTD*V289</f>
        <v>-1.9</v>
      </c>
      <c r="D289" s="13" t="s">
        <v>368</v>
      </c>
      <c r="E289" s="14" t="s">
        <v>59</v>
      </c>
      <c r="F289" s="14">
        <v>-1.0</v>
      </c>
      <c r="G289" s="14">
        <v>0.0</v>
      </c>
      <c r="H289" s="13">
        <v>0.0</v>
      </c>
      <c r="I289" s="13">
        <v>0.0</v>
      </c>
      <c r="J289" s="13">
        <v>0.0</v>
      </c>
      <c r="K289" s="13">
        <v>0.0</v>
      </c>
      <c r="L289" s="15">
        <v>0.0</v>
      </c>
      <c r="M289" s="14">
        <v>2.0</v>
      </c>
      <c r="N289" s="13">
        <v>1.0</v>
      </c>
      <c r="O289" s="13">
        <v>0.0</v>
      </c>
      <c r="P289" s="15">
        <v>0.0</v>
      </c>
      <c r="Q289" s="14">
        <v>0.0</v>
      </c>
      <c r="R289" s="13">
        <v>0.0</v>
      </c>
      <c r="S289" s="13">
        <v>0.0</v>
      </c>
      <c r="T289" s="15">
        <v>0.0</v>
      </c>
      <c r="U289" s="14">
        <v>1.0</v>
      </c>
      <c r="V289" s="15">
        <v>0.0</v>
      </c>
    </row>
    <row r="290">
      <c r="A290" s="7" t="str">
        <f t="shared" si="1"/>
        <v>Xavier Gipson</v>
      </c>
      <c r="B290" s="7" t="str">
        <f>IFERROR(__xludf.DUMMYFUNCTION("INDEX(IFNA(REGEXEXTRACT(D290, ""([^ ]+)$"")))"),"NYJ")</f>
        <v>NYJ</v>
      </c>
      <c r="C290" s="7">
        <f>Pts_PA*G290+Pts_PC*H290+Pts_PY*I290+Pts_PTD*J290+Pts_PI*K290+Pts_P2*L290+Pts_RA*M290+Pts_RY*N290+Pts_RTD*O290+Pts_R2*P290+Pts_Res*Q290+Pts_ReY*R290+Pts_ReTD*S290+Pts_Re2*T290+Pts_FL*U290+Pts_FTD*V290</f>
        <v>-2</v>
      </c>
      <c r="D290" s="13" t="s">
        <v>441</v>
      </c>
      <c r="E290" s="14" t="s">
        <v>51</v>
      </c>
      <c r="F290" s="14">
        <v>-1.0</v>
      </c>
      <c r="G290" s="14">
        <v>0.0</v>
      </c>
      <c r="H290" s="13">
        <v>0.0</v>
      </c>
      <c r="I290" s="13">
        <v>0.0</v>
      </c>
      <c r="J290" s="13">
        <v>0.0</v>
      </c>
      <c r="K290" s="13">
        <v>0.0</v>
      </c>
      <c r="L290" s="15">
        <v>0.0</v>
      </c>
      <c r="M290" s="14">
        <v>0.0</v>
      </c>
      <c r="N290" s="13">
        <v>0.0</v>
      </c>
      <c r="O290" s="13">
        <v>0.0</v>
      </c>
      <c r="P290" s="15">
        <v>0.0</v>
      </c>
      <c r="Q290" s="14">
        <v>0.0</v>
      </c>
      <c r="R290" s="13">
        <v>0.0</v>
      </c>
      <c r="S290" s="13">
        <v>0.0</v>
      </c>
      <c r="T290" s="15">
        <v>0.0</v>
      </c>
      <c r="U290" s="14">
        <v>1.0</v>
      </c>
      <c r="V290" s="15">
        <v>0.0</v>
      </c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90"/>
  <mergeCells count="4">
    <mergeCell ref="G1:L1"/>
    <mergeCell ref="M1:P1"/>
    <mergeCell ref="Q1:T1"/>
    <mergeCell ref="U1:V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302" si="1">LEFT(D3,LEN(D3)-LEN(B3)-1)</f>
        <v>Baker Mayfield</v>
      </c>
      <c r="B3" s="7" t="str">
        <f>IFERROR(__xludf.DUMMYFUNCTION("INDEX(IFNA(REGEXEXTRACT(D3, ""([^ ]+)$"")))"),"TB")</f>
        <v>TB</v>
      </c>
      <c r="C3" s="7">
        <f>Pts_PA*G3+Pts_PC*H3+Pts_PY*I3+Pts_PTD*J3+Pts_PI*K3+Pts_P2*L3+Pts_RA*M3+Pts_RY*N3+Pts_RTD*O3+Pts_R2*P3+Pts_Res*Q3+Pts_ReY*R3+Pts_ReTD*S3+Pts_Re2*T3+Pts_FL*U3+Pts_FTD*V3</f>
        <v>34.56</v>
      </c>
      <c r="D3" s="17" t="s">
        <v>18</v>
      </c>
      <c r="E3" s="10" t="s">
        <v>29</v>
      </c>
      <c r="F3" s="9">
        <v>44.0</v>
      </c>
      <c r="G3" s="10">
        <v>32.0</v>
      </c>
      <c r="H3" s="7">
        <v>27.0</v>
      </c>
      <c r="I3" s="7">
        <v>359.0</v>
      </c>
      <c r="J3" s="7">
        <v>5.0</v>
      </c>
      <c r="K3" s="7">
        <v>0.0</v>
      </c>
      <c r="L3" s="11">
        <v>0.0</v>
      </c>
      <c r="M3" s="10">
        <v>1.0</v>
      </c>
      <c r="N3" s="7">
        <v>2.0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Joe Burrow</v>
      </c>
      <c r="B4" s="7" t="str">
        <f>IFERROR(__xludf.DUMMYFUNCTION("INDEX(IFNA(REGEXEXTRACT(D4, ""([^ ]+)$"")))"),"CIN")</f>
        <v>CIN</v>
      </c>
      <c r="C4" s="7">
        <f>Pts_PA*G4+Pts_PC*H4+Pts_PY*I4+Pts_PTD*J4+Pts_PI*K4+Pts_P2*L4+Pts_RA*M4+Pts_RY*N4+Pts_RTD*O4+Pts_R2*P4+Pts_Res*Q4+Pts_ReY*R4+Pts_ReTD*S4+Pts_Re2*T4+Pts_FL*U4+Pts_FTD*V4</f>
        <v>36.98</v>
      </c>
      <c r="D4" s="7" t="s">
        <v>141</v>
      </c>
      <c r="E4" s="10" t="s">
        <v>49</v>
      </c>
      <c r="F4" s="9">
        <v>42.0</v>
      </c>
      <c r="G4" s="10">
        <v>49.0</v>
      </c>
      <c r="H4" s="7">
        <v>39.0</v>
      </c>
      <c r="I4" s="7">
        <v>412.0</v>
      </c>
      <c r="J4" s="7">
        <v>3.0</v>
      </c>
      <c r="K4" s="7">
        <v>0.0</v>
      </c>
      <c r="L4" s="11">
        <v>0.0</v>
      </c>
      <c r="M4" s="10">
        <v>4.0</v>
      </c>
      <c r="N4" s="7">
        <v>25.0</v>
      </c>
      <c r="O4" s="7">
        <v>1.0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Drew Lock</v>
      </c>
      <c r="B5" s="7" t="str">
        <f>IFERROR(__xludf.DUMMYFUNCTION("INDEX(IFNA(REGEXEXTRACT(D5, ""([^ ]+)$"")))"),"NYG")</f>
        <v>NYG</v>
      </c>
      <c r="C5" s="7">
        <f>Pts_PA*G5+Pts_PC*H5+Pts_PY*I5+Pts_PTD*J5+Pts_PI*K5+Pts_P2*L5+Pts_RA*M5+Pts_RY*N5+Pts_RTD*O5+Pts_R2*P5+Pts_Res*Q5+Pts_ReY*R5+Pts_ReTD*S5+Pts_Re2*T5+Pts_FL*U5+Pts_FTD*V5</f>
        <v>34.36</v>
      </c>
      <c r="D5" s="7" t="s">
        <v>529</v>
      </c>
      <c r="E5" s="10" t="s">
        <v>352</v>
      </c>
      <c r="F5" s="9">
        <v>42.0</v>
      </c>
      <c r="G5" s="10">
        <v>23.0</v>
      </c>
      <c r="H5" s="7">
        <v>17.0</v>
      </c>
      <c r="I5" s="7">
        <v>309.0</v>
      </c>
      <c r="J5" s="7">
        <v>4.0</v>
      </c>
      <c r="K5" s="7">
        <v>0.0</v>
      </c>
      <c r="L5" s="11">
        <v>0.0</v>
      </c>
      <c r="M5" s="10">
        <v>5.0</v>
      </c>
      <c r="N5" s="7">
        <v>0.0</v>
      </c>
      <c r="O5" s="7">
        <v>1.0</v>
      </c>
      <c r="P5" s="11">
        <v>0.0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Jayden Daniels</v>
      </c>
      <c r="B6" s="7" t="str">
        <f>IFERROR(__xludf.DUMMYFUNCTION("INDEX(IFNA(REGEXEXTRACT(D6, ""([^ ]+)$"")))"),"WAS")</f>
        <v>WAS</v>
      </c>
      <c r="C6" s="7">
        <f>Pts_PA*G6+Pts_PC*H6+Pts_PY*I6+Pts_PTD*J6+Pts_PI*K6+Pts_P2*L6+Pts_RA*M6+Pts_RY*N6+Pts_RTD*O6+Pts_R2*P6+Pts_Res*Q6+Pts_ReY*R6+Pts_ReTD*S6+Pts_Re2*T6+Pts_FL*U6+Pts_FTD*V6</f>
        <v>31.78</v>
      </c>
      <c r="D6" s="7" t="s">
        <v>30</v>
      </c>
      <c r="E6" s="10" t="s">
        <v>339</v>
      </c>
      <c r="F6" s="9">
        <v>37.0</v>
      </c>
      <c r="G6" s="10">
        <v>36.0</v>
      </c>
      <c r="H6" s="7">
        <v>24.0</v>
      </c>
      <c r="I6" s="7">
        <v>227.0</v>
      </c>
      <c r="J6" s="7">
        <v>3.0</v>
      </c>
      <c r="K6" s="7">
        <v>1.0</v>
      </c>
      <c r="L6" s="11">
        <v>0.0</v>
      </c>
      <c r="M6" s="10">
        <v>16.0</v>
      </c>
      <c r="N6" s="7">
        <v>127.0</v>
      </c>
      <c r="O6" s="7">
        <v>0.0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Brock Purdy</v>
      </c>
      <c r="B7" s="7" t="str">
        <f>IFERROR(__xludf.DUMMYFUNCTION("INDEX(IFNA(REGEXEXTRACT(D7, ""([^ ]+)$"")))"),"SF")</f>
        <v>SF</v>
      </c>
      <c r="C7" s="7">
        <f>Pts_PA*G7+Pts_PC*H7+Pts_PY*I7+Pts_PTD*J7+Pts_PI*K7+Pts_P2*L7+Pts_RA*M7+Pts_RY*N7+Pts_RTD*O7+Pts_R2*P7+Pts_Res*Q7+Pts_ReY*R7+Pts_ReTD*S7+Pts_Re2*T7+Pts_FL*U7+Pts_FTD*V7</f>
        <v>30.28</v>
      </c>
      <c r="D7" s="7" t="s">
        <v>113</v>
      </c>
      <c r="E7" s="10" t="s">
        <v>422</v>
      </c>
      <c r="F7" s="9">
        <v>36.0</v>
      </c>
      <c r="G7" s="10">
        <v>35.0</v>
      </c>
      <c r="H7" s="7">
        <v>27.0</v>
      </c>
      <c r="I7" s="7">
        <v>377.0</v>
      </c>
      <c r="J7" s="7">
        <v>3.0</v>
      </c>
      <c r="K7" s="7">
        <v>2.0</v>
      </c>
      <c r="L7" s="11">
        <v>0.0</v>
      </c>
      <c r="M7" s="10">
        <v>3.0</v>
      </c>
      <c r="N7" s="7">
        <v>12.0</v>
      </c>
      <c r="O7" s="7">
        <v>1.0</v>
      </c>
      <c r="P7" s="11">
        <v>0.0</v>
      </c>
      <c r="Q7" s="10">
        <v>0.0</v>
      </c>
      <c r="R7" s="7">
        <v>0.0</v>
      </c>
      <c r="S7" s="7">
        <v>0.0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Jared Goff</v>
      </c>
      <c r="B8" s="7" t="str">
        <f>IFERROR(__xludf.DUMMYFUNCTION("INDEX(IFNA(REGEXEXTRACT(D8, ""([^ ]+)$"")))"),"DET")</f>
        <v>DET</v>
      </c>
      <c r="C8" s="7">
        <f>Pts_PA*G8+Pts_PC*H8+Pts_PY*I8+Pts_PTD*J8+Pts_PI*K8+Pts_P2*L8+Pts_RA*M8+Pts_RY*N8+Pts_RTD*O8+Pts_R2*P8+Pts_Res*Q8+Pts_ReY*R8+Pts_ReTD*S8+Pts_Re2*T8+Pts_FL*U8+Pts_FTD*V8</f>
        <v>25.82</v>
      </c>
      <c r="D8" s="7" t="s">
        <v>90</v>
      </c>
      <c r="E8" s="10" t="s">
        <v>39</v>
      </c>
      <c r="F8" s="9">
        <v>32.0</v>
      </c>
      <c r="G8" s="10">
        <v>34.0</v>
      </c>
      <c r="H8" s="7">
        <v>26.0</v>
      </c>
      <c r="I8" s="7">
        <v>303.0</v>
      </c>
      <c r="J8" s="7">
        <v>3.0</v>
      </c>
      <c r="K8" s="7">
        <v>0.0</v>
      </c>
      <c r="L8" s="11">
        <v>1.0</v>
      </c>
      <c r="M8" s="10">
        <v>3.0</v>
      </c>
      <c r="N8" s="7">
        <v>-3.0</v>
      </c>
      <c r="O8" s="7">
        <v>0.0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Lamar Jackson</v>
      </c>
      <c r="B9" s="7" t="str">
        <f>IFERROR(__xludf.DUMMYFUNCTION("INDEX(IFNA(REGEXEXTRACT(D9, ""([^ ]+)$"")))"),"BAL")</f>
        <v>BAL</v>
      </c>
      <c r="C9" s="7">
        <f>Pts_PA*G9+Pts_PC*H9+Pts_PY*I9+Pts_PTD*J9+Pts_PI*K9+Pts_P2*L9+Pts_RA*M9+Pts_RY*N9+Pts_RTD*O9+Pts_R2*P9+Pts_Res*Q9+Pts_ReY*R9+Pts_ReTD*S9+Pts_Re2*T9+Pts_FL*U9+Pts_FTD*V9</f>
        <v>29.42</v>
      </c>
      <c r="D9" s="7" t="s">
        <v>32</v>
      </c>
      <c r="E9" s="10" t="s">
        <v>362</v>
      </c>
      <c r="F9" s="9">
        <v>32.0</v>
      </c>
      <c r="G9" s="10">
        <v>15.0</v>
      </c>
      <c r="H9" s="7">
        <v>10.0</v>
      </c>
      <c r="I9" s="7">
        <v>168.0</v>
      </c>
      <c r="J9" s="7">
        <v>2.0</v>
      </c>
      <c r="K9" s="7">
        <v>0.0</v>
      </c>
      <c r="L9" s="11">
        <v>0.0</v>
      </c>
      <c r="M9" s="10">
        <v>4.0</v>
      </c>
      <c r="N9" s="7">
        <v>87.0</v>
      </c>
      <c r="O9" s="7">
        <v>1.0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Sam Darnold</v>
      </c>
      <c r="B10" s="7" t="str">
        <f>IFERROR(__xludf.DUMMYFUNCTION("INDEX(IFNA(REGEXEXTRACT(D10, ""([^ ]+)$"")))"),"MIN")</f>
        <v>MIN</v>
      </c>
      <c r="C10" s="7">
        <f>Pts_PA*G10+Pts_PC*H10+Pts_PY*I10+Pts_PTD*J10+Pts_PI*K10+Pts_P2*L10+Pts_RA*M10+Pts_RY*N10+Pts_RTD*O10+Pts_R2*P10+Pts_Res*Q10+Pts_ReY*R10+Pts_ReTD*S10+Pts_Re2*T10+Pts_FL*U10+Pts_FTD*V10</f>
        <v>24.78</v>
      </c>
      <c r="D10" s="7" t="s">
        <v>52</v>
      </c>
      <c r="E10" s="10" t="s">
        <v>23</v>
      </c>
      <c r="F10" s="9">
        <v>31.0</v>
      </c>
      <c r="G10" s="10">
        <v>43.0</v>
      </c>
      <c r="H10" s="7">
        <v>33.0</v>
      </c>
      <c r="I10" s="7">
        <v>377.0</v>
      </c>
      <c r="J10" s="7">
        <v>3.0</v>
      </c>
      <c r="K10" s="7">
        <v>1.0</v>
      </c>
      <c r="L10" s="11">
        <v>0.0</v>
      </c>
      <c r="M10" s="10">
        <v>3.0</v>
      </c>
      <c r="N10" s="7">
        <v>-3.0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Patrick Mahomes</v>
      </c>
      <c r="B11" s="7" t="str">
        <f>IFERROR(__xludf.DUMMYFUNCTION("INDEX(IFNA(REGEXEXTRACT(D11, ""([^ ]+)$"")))"),"KC")</f>
        <v>KC</v>
      </c>
      <c r="C11" s="7">
        <f>Pts_PA*G11+Pts_PC*H11+Pts_PY*I11+Pts_PTD*J11+Pts_PI*K11+Pts_P2*L11+Pts_RA*M11+Pts_RY*N11+Pts_RTD*O11+Pts_R2*P11+Pts_Res*Q11+Pts_ReY*R11+Pts_ReTD*S11+Pts_Re2*T11+Pts_FL*U11+Pts_FTD*V11</f>
        <v>26</v>
      </c>
      <c r="D11" s="7" t="s">
        <v>73</v>
      </c>
      <c r="E11" s="10" t="s">
        <v>425</v>
      </c>
      <c r="F11" s="9">
        <v>31.0</v>
      </c>
      <c r="G11" s="10">
        <v>38.0</v>
      </c>
      <c r="H11" s="7">
        <v>29.0</v>
      </c>
      <c r="I11" s="7">
        <v>320.0</v>
      </c>
      <c r="J11" s="7">
        <v>3.0</v>
      </c>
      <c r="K11" s="7">
        <v>0.0</v>
      </c>
      <c r="L11" s="11">
        <v>0.0</v>
      </c>
      <c r="M11" s="10">
        <v>1.0</v>
      </c>
      <c r="N11" s="7">
        <v>12.0</v>
      </c>
      <c r="O11" s="7">
        <v>0.0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Justin Herbert</v>
      </c>
      <c r="B12" s="7" t="str">
        <f>IFERROR(__xludf.DUMMYFUNCTION("INDEX(IFNA(REGEXEXTRACT(D12, ""([^ ]+)$"")))"),"LAC")</f>
        <v>LAC</v>
      </c>
      <c r="C12" s="7">
        <f>Pts_PA*G12+Pts_PC*H12+Pts_PY*I12+Pts_PTD*J12+Pts_PI*K12+Pts_P2*L12+Pts_RA*M12+Pts_RY*N12+Pts_RTD*O12+Pts_R2*P12+Pts_Res*Q12+Pts_ReY*R12+Pts_ReTD*S12+Pts_Re2*T12+Pts_FL*U12+Pts_FTD*V12</f>
        <v>24.44</v>
      </c>
      <c r="D12" s="7" t="s">
        <v>97</v>
      </c>
      <c r="E12" s="10" t="s">
        <v>346</v>
      </c>
      <c r="F12" s="9">
        <v>30.0</v>
      </c>
      <c r="G12" s="10">
        <v>38.0</v>
      </c>
      <c r="H12" s="7">
        <v>26.0</v>
      </c>
      <c r="I12" s="7">
        <v>281.0</v>
      </c>
      <c r="J12" s="7">
        <v>3.0</v>
      </c>
      <c r="K12" s="7">
        <v>0.0</v>
      </c>
      <c r="L12" s="11">
        <v>0.0</v>
      </c>
      <c r="M12" s="10">
        <v>3.0</v>
      </c>
      <c r="N12" s="7">
        <v>12.0</v>
      </c>
      <c r="O12" s="7">
        <v>0.0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Tee Higgins</v>
      </c>
      <c r="B13" s="7" t="str">
        <f>IFERROR(__xludf.DUMMYFUNCTION("INDEX(IFNA(REGEXEXTRACT(D13, ""([^ ]+)$"")))"),"CIN")</f>
        <v>CIN</v>
      </c>
      <c r="C13" s="7">
        <f>Pts_PA*G13+Pts_PC*H13+Pts_PY*I13+Pts_PTD*J13+Pts_PI*K13+Pts_P2*L13+Pts_RA*M13+Pts_RY*N13+Pts_RTD*O13+Pts_R2*P13+Pts_Res*Q13+Pts_ReY*R13+Pts_ReTD*S13+Pts_Re2*T13+Pts_FL*U13+Pts_FTD*V13</f>
        <v>34.6</v>
      </c>
      <c r="D13" s="7" t="s">
        <v>432</v>
      </c>
      <c r="E13" s="10" t="s">
        <v>49</v>
      </c>
      <c r="F13" s="9">
        <v>30.0</v>
      </c>
      <c r="G13" s="10">
        <v>0.0</v>
      </c>
      <c r="H13" s="7">
        <v>0.0</v>
      </c>
      <c r="I13" s="7">
        <v>0.0</v>
      </c>
      <c r="J13" s="7">
        <v>0.0</v>
      </c>
      <c r="K13" s="7">
        <v>0.0</v>
      </c>
      <c r="L13" s="11">
        <v>0.0</v>
      </c>
      <c r="M13" s="10">
        <v>0.0</v>
      </c>
      <c r="N13" s="7">
        <v>0.0</v>
      </c>
      <c r="O13" s="7">
        <v>0.0</v>
      </c>
      <c r="P13" s="11">
        <v>0.0</v>
      </c>
      <c r="Q13" s="10">
        <v>11.0</v>
      </c>
      <c r="R13" s="7">
        <v>131.0</v>
      </c>
      <c r="S13" s="7">
        <v>3.0</v>
      </c>
      <c r="T13" s="11">
        <v>0.0</v>
      </c>
      <c r="U13" s="10">
        <v>1.0</v>
      </c>
      <c r="V13" s="11">
        <v>0.0</v>
      </c>
    </row>
    <row r="14">
      <c r="A14" s="7" t="str">
        <f t="shared" si="1"/>
        <v>Malik Nabers</v>
      </c>
      <c r="B14" s="7" t="str">
        <f>IFERROR(__xludf.DUMMYFUNCTION("INDEX(IFNA(REGEXEXTRACT(D14, ""([^ ]+)$"")))"),"NYG")</f>
        <v>NYG</v>
      </c>
      <c r="C14" s="7">
        <f>Pts_PA*G14+Pts_PC*H14+Pts_PY*I14+Pts_PTD*J14+Pts_PI*K14+Pts_P2*L14+Pts_RA*M14+Pts_RY*N14+Pts_RTD*O14+Pts_R2*P14+Pts_Res*Q14+Pts_ReY*R14+Pts_ReTD*S14+Pts_Re2*T14+Pts_FL*U14+Pts_FTD*V14</f>
        <v>32.6</v>
      </c>
      <c r="D14" s="7" t="s">
        <v>154</v>
      </c>
      <c r="E14" s="10" t="s">
        <v>352</v>
      </c>
      <c r="F14" s="9">
        <v>29.0</v>
      </c>
      <c r="G14" s="10">
        <v>0.0</v>
      </c>
      <c r="H14" s="7">
        <v>0.0</v>
      </c>
      <c r="I14" s="7">
        <v>0.0</v>
      </c>
      <c r="J14" s="7">
        <v>0.0</v>
      </c>
      <c r="K14" s="7">
        <v>0.0</v>
      </c>
      <c r="L14" s="11">
        <v>0.0</v>
      </c>
      <c r="M14" s="10">
        <v>0.0</v>
      </c>
      <c r="N14" s="7">
        <v>0.0</v>
      </c>
      <c r="O14" s="7">
        <v>0.0</v>
      </c>
      <c r="P14" s="11">
        <v>0.0</v>
      </c>
      <c r="Q14" s="10">
        <v>7.0</v>
      </c>
      <c r="R14" s="7">
        <v>171.0</v>
      </c>
      <c r="S14" s="7">
        <v>2.0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Bo Nix</v>
      </c>
      <c r="B15" s="7" t="str">
        <f>IFERROR(__xludf.DUMMYFUNCTION("INDEX(IFNA(REGEXEXTRACT(D15, ""([^ ]+)$"")))"),"DEN")</f>
        <v>DEN</v>
      </c>
      <c r="C15" s="7">
        <f>Pts_PA*G15+Pts_PC*H15+Pts_PY*I15+Pts_PTD*J15+Pts_PI*K15+Pts_P2*L15+Pts_RA*M15+Pts_RY*N15+Pts_RTD*O15+Pts_R2*P15+Pts_Res*Q15+Pts_ReY*R15+Pts_ReTD*S15+Pts_Re2*T15+Pts_FL*U15+Pts_FTD*V15</f>
        <v>21.86</v>
      </c>
      <c r="D15" s="7" t="s">
        <v>111</v>
      </c>
      <c r="E15" s="10" t="s">
        <v>59</v>
      </c>
      <c r="F15" s="9">
        <v>27.0</v>
      </c>
      <c r="G15" s="10">
        <v>31.0</v>
      </c>
      <c r="H15" s="7">
        <v>24.0</v>
      </c>
      <c r="I15" s="7">
        <v>219.0</v>
      </c>
      <c r="J15" s="7">
        <v>3.0</v>
      </c>
      <c r="K15" s="7">
        <v>1.0</v>
      </c>
      <c r="L15" s="11">
        <v>0.0</v>
      </c>
      <c r="M15" s="10">
        <v>7.0</v>
      </c>
      <c r="N15" s="7">
        <v>31.0</v>
      </c>
      <c r="O15" s="7">
        <v>0.0</v>
      </c>
      <c r="P15" s="11">
        <v>0.0</v>
      </c>
      <c r="Q15" s="10">
        <v>0.0</v>
      </c>
      <c r="R15" s="7">
        <v>0.0</v>
      </c>
      <c r="S15" s="7">
        <v>0.0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Josh Allen</v>
      </c>
      <c r="B16" s="7" t="str">
        <f>IFERROR(__xludf.DUMMYFUNCTION("INDEX(IFNA(REGEXEXTRACT(D16, ""([^ ]+)$"")))"),"BUF")</f>
        <v>BUF</v>
      </c>
      <c r="C16" s="7">
        <f>Pts_PA*G16+Pts_PC*H16+Pts_PY*I16+Pts_PTD*J16+Pts_PI*K16+Pts_P2*L16+Pts_RA*M16+Pts_RY*N16+Pts_RTD*O16+Pts_R2*P16+Pts_Res*Q16+Pts_ReY*R16+Pts_ReTD*S16+Pts_Re2*T16+Pts_FL*U16+Pts_FTD*V16</f>
        <v>22.98</v>
      </c>
      <c r="D16" s="7" t="s">
        <v>20</v>
      </c>
      <c r="E16" s="10" t="s">
        <v>42</v>
      </c>
      <c r="F16" s="9">
        <v>26.0</v>
      </c>
      <c r="G16" s="10">
        <v>27.0</v>
      </c>
      <c r="H16" s="7">
        <v>16.0</v>
      </c>
      <c r="I16" s="7">
        <v>182.0</v>
      </c>
      <c r="J16" s="7">
        <v>2.0</v>
      </c>
      <c r="K16" s="7">
        <v>0.0</v>
      </c>
      <c r="L16" s="11">
        <v>0.0</v>
      </c>
      <c r="M16" s="10">
        <v>5.0</v>
      </c>
      <c r="N16" s="7">
        <v>17.0</v>
      </c>
      <c r="O16" s="7">
        <v>1.0</v>
      </c>
      <c r="P16" s="11">
        <v>0.0</v>
      </c>
      <c r="Q16" s="10">
        <v>0.0</v>
      </c>
      <c r="R16" s="7">
        <v>0.0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Tyler Huntley</v>
      </c>
      <c r="B17" s="7" t="str">
        <f>IFERROR(__xludf.DUMMYFUNCTION("INDEX(IFNA(REGEXEXTRACT(D17, ""([^ ]+)$"")))"),"MIA")</f>
        <v>MIA</v>
      </c>
      <c r="C17" s="7">
        <f>Pts_PA*G17+Pts_PC*H17+Pts_PY*I17+Pts_PTD*J17+Pts_PI*K17+Pts_P2*L17+Pts_RA*M17+Pts_RY*N17+Pts_RTD*O17+Pts_R2*P17+Pts_Res*Q17+Pts_ReY*R17+Pts_ReTD*S17+Pts_Re2*T17+Pts_FL*U17+Pts_FTD*V17</f>
        <v>24.2</v>
      </c>
      <c r="D17" s="7" t="s">
        <v>465</v>
      </c>
      <c r="E17" s="10" t="s">
        <v>85</v>
      </c>
      <c r="F17" s="9">
        <v>26.0</v>
      </c>
      <c r="G17" s="10">
        <v>26.0</v>
      </c>
      <c r="H17" s="7">
        <v>22.0</v>
      </c>
      <c r="I17" s="7">
        <v>225.0</v>
      </c>
      <c r="J17" s="7">
        <v>1.0</v>
      </c>
      <c r="K17" s="7">
        <v>0.0</v>
      </c>
      <c r="L17" s="11">
        <v>0.0</v>
      </c>
      <c r="M17" s="10">
        <v>7.0</v>
      </c>
      <c r="N17" s="7">
        <v>52.0</v>
      </c>
      <c r="O17" s="7">
        <v>1.0</v>
      </c>
      <c r="P17" s="11">
        <v>0.0</v>
      </c>
      <c r="Q17" s="10">
        <v>0.0</v>
      </c>
      <c r="R17" s="7">
        <v>0.0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Jonathan Taylor</v>
      </c>
      <c r="B18" s="7" t="str">
        <f>IFERROR(__xludf.DUMMYFUNCTION("INDEX(IFNA(REGEXEXTRACT(D18, ""([^ ]+)$"")))"),"IND")</f>
        <v>IND</v>
      </c>
      <c r="C18" s="7">
        <f>Pts_PA*G18+Pts_PC*H18+Pts_PY*I18+Pts_PTD*J18+Pts_PI*K18+Pts_P2*L18+Pts_RA*M18+Pts_RY*N18+Pts_RTD*O18+Pts_R2*P18+Pts_Res*Q18+Pts_ReY*R18+Pts_ReTD*S18+Pts_Re2*T18+Pts_FL*U18+Pts_FTD*V18</f>
        <v>26.6</v>
      </c>
      <c r="D18" s="7" t="s">
        <v>119</v>
      </c>
      <c r="E18" s="10" t="s">
        <v>53</v>
      </c>
      <c r="F18" s="9">
        <v>25.0</v>
      </c>
      <c r="G18" s="10">
        <v>0.0</v>
      </c>
      <c r="H18" s="7">
        <v>0.0</v>
      </c>
      <c r="I18" s="7">
        <v>0.0</v>
      </c>
      <c r="J18" s="7">
        <v>0.0</v>
      </c>
      <c r="K18" s="7">
        <v>0.0</v>
      </c>
      <c r="L18" s="11">
        <v>0.0</v>
      </c>
      <c r="M18" s="10">
        <v>32.0</v>
      </c>
      <c r="N18" s="7">
        <v>125.0</v>
      </c>
      <c r="O18" s="7">
        <v>2.0</v>
      </c>
      <c r="P18" s="11">
        <v>0.0</v>
      </c>
      <c r="Q18" s="10">
        <v>2.0</v>
      </c>
      <c r="R18" s="7">
        <v>11.0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DeVonta Smith</v>
      </c>
      <c r="B19" s="7" t="str">
        <f>IFERROR(__xludf.DUMMYFUNCTION("INDEX(IFNA(REGEXEXTRACT(D19, ""([^ ]+)$"")))"),"PHI")</f>
        <v>PHI</v>
      </c>
      <c r="C19" s="7">
        <f>Pts_PA*G19+Pts_PC*H19+Pts_PY*I19+Pts_PTD*J19+Pts_PI*K19+Pts_P2*L19+Pts_RA*M19+Pts_RY*N19+Pts_RTD*O19+Pts_R2*P19+Pts_Res*Q19+Pts_ReY*R19+Pts_ReTD*S19+Pts_Re2*T19+Pts_FL*U19+Pts_FTD*V19</f>
        <v>27</v>
      </c>
      <c r="D19" s="7" t="s">
        <v>138</v>
      </c>
      <c r="E19" s="10" t="s">
        <v>89</v>
      </c>
      <c r="F19" s="9">
        <v>24.0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0.0</v>
      </c>
      <c r="N19" s="7">
        <v>0.0</v>
      </c>
      <c r="O19" s="7">
        <v>0.0</v>
      </c>
      <c r="P19" s="11">
        <v>0.0</v>
      </c>
      <c r="Q19" s="10">
        <v>6.0</v>
      </c>
      <c r="R19" s="7">
        <v>120.0</v>
      </c>
      <c r="S19" s="7">
        <v>2.0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Adam Thielen</v>
      </c>
      <c r="B20" s="7" t="str">
        <f>IFERROR(__xludf.DUMMYFUNCTION("INDEX(IFNA(REGEXEXTRACT(D20, ""([^ ]+)$"")))"),"CAR")</f>
        <v>CAR</v>
      </c>
      <c r="C20" s="7">
        <f>Pts_PA*G20+Pts_PC*H20+Pts_PY*I20+Pts_PTD*J20+Pts_PI*K20+Pts_P2*L20+Pts_RA*M20+Pts_RY*N20+Pts_RTD*O20+Pts_R2*P20+Pts_Res*Q20+Pts_ReY*R20+Pts_ReTD*S20+Pts_Re2*T20+Pts_FL*U20+Pts_FTD*V20</f>
        <v>25.5</v>
      </c>
      <c r="D20" s="7" t="s">
        <v>183</v>
      </c>
      <c r="E20" s="10" t="s">
        <v>31</v>
      </c>
      <c r="F20" s="9">
        <v>23.0</v>
      </c>
      <c r="G20" s="10">
        <v>0.0</v>
      </c>
      <c r="H20" s="7">
        <v>0.0</v>
      </c>
      <c r="I20" s="7">
        <v>0.0</v>
      </c>
      <c r="J20" s="7">
        <v>0.0</v>
      </c>
      <c r="K20" s="7">
        <v>0.0</v>
      </c>
      <c r="L20" s="11">
        <v>0.0</v>
      </c>
      <c r="M20" s="10">
        <v>0.0</v>
      </c>
      <c r="N20" s="7">
        <v>0.0</v>
      </c>
      <c r="O20" s="7">
        <v>0.0</v>
      </c>
      <c r="P20" s="11">
        <v>0.0</v>
      </c>
      <c r="Q20" s="10">
        <v>5.0</v>
      </c>
      <c r="R20" s="7">
        <v>110.0</v>
      </c>
      <c r="S20" s="7">
        <v>2.0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Marvin Mims</v>
      </c>
      <c r="B21" s="7" t="str">
        <f>IFERROR(__xludf.DUMMYFUNCTION("INDEX(IFNA(REGEXEXTRACT(D21, ""([^ ]+)$"")))"),"DEN")</f>
        <v>DEN</v>
      </c>
      <c r="C21" s="7">
        <f>Pts_PA*G21+Pts_PC*H21+Pts_PY*I21+Pts_PTD*J21+Pts_PI*K21+Pts_P2*L21+Pts_RA*M21+Pts_RY*N21+Pts_RTD*O21+Pts_R2*P21+Pts_Res*Q21+Pts_ReY*R21+Pts_ReTD*S21+Pts_Re2*T21+Pts_FL*U21+Pts_FTD*V21</f>
        <v>26.2</v>
      </c>
      <c r="D21" s="7" t="s">
        <v>389</v>
      </c>
      <c r="E21" s="10" t="s">
        <v>59</v>
      </c>
      <c r="F21" s="9">
        <v>22.0</v>
      </c>
      <c r="G21" s="10">
        <v>0.0</v>
      </c>
      <c r="H21" s="7">
        <v>0.0</v>
      </c>
      <c r="I21" s="7">
        <v>0.0</v>
      </c>
      <c r="J21" s="7">
        <v>0.0</v>
      </c>
      <c r="K21" s="7">
        <v>0.0</v>
      </c>
      <c r="L21" s="11">
        <v>0.0</v>
      </c>
      <c r="M21" s="10">
        <v>1.0</v>
      </c>
      <c r="N21" s="7">
        <v>-1.0</v>
      </c>
      <c r="O21" s="7">
        <v>0.0</v>
      </c>
      <c r="P21" s="11">
        <v>0.0</v>
      </c>
      <c r="Q21" s="10">
        <v>8.0</v>
      </c>
      <c r="R21" s="7">
        <v>103.0</v>
      </c>
      <c r="S21" s="7">
        <v>2.0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Mike Evans</v>
      </c>
      <c r="B22" s="7" t="str">
        <f>IFERROR(__xludf.DUMMYFUNCTION("INDEX(IFNA(REGEXEXTRACT(D22, ""([^ ]+)$"")))"),"TB")</f>
        <v>TB</v>
      </c>
      <c r="C22" s="7">
        <f>Pts_PA*G22+Pts_PC*H22+Pts_PY*I22+Pts_PTD*J22+Pts_PI*K22+Pts_P2*L22+Pts_RA*M22+Pts_RY*N22+Pts_RTD*O22+Pts_R2*P22+Pts_Res*Q22+Pts_ReY*R22+Pts_ReTD*S22+Pts_Re2*T22+Pts_FL*U22+Pts_FTD*V22</f>
        <v>25.7</v>
      </c>
      <c r="D22" s="7" t="s">
        <v>54</v>
      </c>
      <c r="E22" s="10" t="s">
        <v>29</v>
      </c>
      <c r="F22" s="9">
        <v>21.0</v>
      </c>
      <c r="G22" s="10">
        <v>0.0</v>
      </c>
      <c r="H22" s="7">
        <v>0.0</v>
      </c>
      <c r="I22" s="7">
        <v>0.0</v>
      </c>
      <c r="J22" s="7">
        <v>0.0</v>
      </c>
      <c r="K22" s="7">
        <v>0.0</v>
      </c>
      <c r="L22" s="11">
        <v>0.0</v>
      </c>
      <c r="M22" s="10">
        <v>0.0</v>
      </c>
      <c r="N22" s="7">
        <v>0.0</v>
      </c>
      <c r="O22" s="7">
        <v>0.0</v>
      </c>
      <c r="P22" s="11">
        <v>0.0</v>
      </c>
      <c r="Q22" s="10">
        <v>8.0</v>
      </c>
      <c r="R22" s="7">
        <v>97.0</v>
      </c>
      <c r="S22" s="7">
        <v>2.0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Jahmyr Gibbs</v>
      </c>
      <c r="B23" s="7" t="str">
        <f>IFERROR(__xludf.DUMMYFUNCTION("INDEX(IFNA(REGEXEXTRACT(D23, ""([^ ]+)$"")))"),"DET")</f>
        <v>DET</v>
      </c>
      <c r="C23" s="7">
        <f>Pts_PA*G23+Pts_PC*H23+Pts_PY*I23+Pts_PTD*J23+Pts_PI*K23+Pts_P2*L23+Pts_RA*M23+Pts_RY*N23+Pts_RTD*O23+Pts_R2*P23+Pts_Res*Q23+Pts_ReY*R23+Pts_ReTD*S23+Pts_Re2*T23+Pts_FL*U23+Pts_FTD*V23</f>
        <v>24.3</v>
      </c>
      <c r="D23" s="7" t="s">
        <v>79</v>
      </c>
      <c r="E23" s="10" t="s">
        <v>39</v>
      </c>
      <c r="F23" s="9">
        <v>21.0</v>
      </c>
      <c r="G23" s="10">
        <v>0.0</v>
      </c>
      <c r="H23" s="7">
        <v>0.0</v>
      </c>
      <c r="I23" s="7">
        <v>0.0</v>
      </c>
      <c r="J23" s="7">
        <v>0.0</v>
      </c>
      <c r="K23" s="7">
        <v>0.0</v>
      </c>
      <c r="L23" s="11">
        <v>0.0</v>
      </c>
      <c r="M23" s="10">
        <v>18.0</v>
      </c>
      <c r="N23" s="7">
        <v>117.0</v>
      </c>
      <c r="O23" s="7">
        <v>1.0</v>
      </c>
      <c r="P23" s="11">
        <v>0.0</v>
      </c>
      <c r="Q23" s="10">
        <v>4.0</v>
      </c>
      <c r="R23" s="7">
        <v>46.0</v>
      </c>
      <c r="S23" s="7">
        <v>0.0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Derrick Henry</v>
      </c>
      <c r="B24" s="7" t="str">
        <f>IFERROR(__xludf.DUMMYFUNCTION("INDEX(IFNA(REGEXEXTRACT(D24, ""([^ ]+)$"")))"),"BAL")</f>
        <v>BAL</v>
      </c>
      <c r="C24" s="7">
        <f>Pts_PA*G24+Pts_PC*H24+Pts_PY*I24+Pts_PTD*J24+Pts_PI*K24+Pts_P2*L24+Pts_RA*M24+Pts_RY*N24+Pts_RTD*O24+Pts_R2*P24+Pts_Res*Q24+Pts_ReY*R24+Pts_ReTD*S24+Pts_Re2*T24+Pts_FL*U24+Pts_FTD*V24</f>
        <v>23.5</v>
      </c>
      <c r="D24" s="7" t="s">
        <v>108</v>
      </c>
      <c r="E24" s="10" t="s">
        <v>362</v>
      </c>
      <c r="F24" s="9">
        <v>21.0</v>
      </c>
      <c r="G24" s="10">
        <v>0.0</v>
      </c>
      <c r="H24" s="7">
        <v>0.0</v>
      </c>
      <c r="I24" s="7">
        <v>0.0</v>
      </c>
      <c r="J24" s="7">
        <v>0.0</v>
      </c>
      <c r="K24" s="7">
        <v>0.0</v>
      </c>
      <c r="L24" s="11">
        <v>0.0</v>
      </c>
      <c r="M24" s="10">
        <v>27.0</v>
      </c>
      <c r="N24" s="7">
        <v>147.0</v>
      </c>
      <c r="O24" s="7">
        <v>1.0</v>
      </c>
      <c r="P24" s="11">
        <v>0.0</v>
      </c>
      <c r="Q24" s="10">
        <v>2.0</v>
      </c>
      <c r="R24" s="7">
        <v>18.0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Ladd McConkey</v>
      </c>
      <c r="B25" s="7" t="str">
        <f>IFERROR(__xludf.DUMMYFUNCTION("INDEX(IFNA(REGEXEXTRACT(D25, ""([^ ]+)$"")))"),"LAC")</f>
        <v>LAC</v>
      </c>
      <c r="C25" s="7">
        <f>Pts_PA*G25+Pts_PC*H25+Pts_PY*I25+Pts_PTD*J25+Pts_PI*K25+Pts_P2*L25+Pts_RA*M25+Pts_RY*N25+Pts_RTD*O25+Pts_R2*P25+Pts_Res*Q25+Pts_ReY*R25+Pts_ReTD*S25+Pts_Re2*T25+Pts_FL*U25+Pts_FTD*V25</f>
        <v>25.4</v>
      </c>
      <c r="D25" s="7" t="s">
        <v>126</v>
      </c>
      <c r="E25" s="10" t="s">
        <v>346</v>
      </c>
      <c r="F25" s="9">
        <v>21.0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0.0</v>
      </c>
      <c r="N25" s="7">
        <v>0.0</v>
      </c>
      <c r="O25" s="7">
        <v>0.0</v>
      </c>
      <c r="P25" s="11">
        <v>0.0</v>
      </c>
      <c r="Q25" s="10">
        <v>8.0</v>
      </c>
      <c r="R25" s="7">
        <v>94.0</v>
      </c>
      <c r="S25" s="7">
        <v>2.0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Aidan O'Connell</v>
      </c>
      <c r="B26" s="7" t="str">
        <f>IFERROR(__xludf.DUMMYFUNCTION("INDEX(IFNA(REGEXEXTRACT(D26, ""([^ ]+)$"")))"),"LV")</f>
        <v>LV</v>
      </c>
      <c r="C26" s="7">
        <f>Pts_PA*G26+Pts_PC*H26+Pts_PY*I26+Pts_PTD*J26+Pts_PI*K26+Pts_P2*L26+Pts_RA*M26+Pts_RY*N26+Pts_RTD*O26+Pts_R2*P26+Pts_Res*Q26+Pts_ReY*R26+Pts_ReTD*S26+Pts_Re2*T26+Pts_FL*U26+Pts_FTD*V26</f>
        <v>17.58</v>
      </c>
      <c r="D26" s="7" t="s">
        <v>426</v>
      </c>
      <c r="E26" s="10" t="s">
        <v>129</v>
      </c>
      <c r="F26" s="9">
        <v>21.0</v>
      </c>
      <c r="G26" s="10">
        <v>35.0</v>
      </c>
      <c r="H26" s="7">
        <v>20.0</v>
      </c>
      <c r="I26" s="7">
        <v>242.0</v>
      </c>
      <c r="J26" s="7">
        <v>2.0</v>
      </c>
      <c r="K26" s="7">
        <v>0.0</v>
      </c>
      <c r="L26" s="11">
        <v>0.0</v>
      </c>
      <c r="M26" s="10">
        <v>3.0</v>
      </c>
      <c r="N26" s="7">
        <v>-1.0</v>
      </c>
      <c r="O26" s="7">
        <v>0.0</v>
      </c>
      <c r="P26" s="11">
        <v>0.0</v>
      </c>
      <c r="Q26" s="10">
        <v>0.0</v>
      </c>
      <c r="R26" s="7">
        <v>0.0</v>
      </c>
      <c r="S26" s="7">
        <v>0.0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Bijan Robinson</v>
      </c>
      <c r="B27" s="7" t="str">
        <f>IFERROR(__xludf.DUMMYFUNCTION("INDEX(IFNA(REGEXEXTRACT(D27, ""([^ ]+)$"")))"),"ATL")</f>
        <v>ATL</v>
      </c>
      <c r="C27" s="7">
        <f>Pts_PA*G27+Pts_PC*H27+Pts_PY*I27+Pts_PTD*J27+Pts_PI*K27+Pts_P2*L27+Pts_RA*M27+Pts_RY*N27+Pts_RTD*O27+Pts_R2*P27+Pts_Res*Q27+Pts_ReY*R27+Pts_ReTD*S27+Pts_Re2*T27+Pts_FL*U27+Pts_FTD*V27</f>
        <v>23.3</v>
      </c>
      <c r="D27" s="7" t="s">
        <v>115</v>
      </c>
      <c r="E27" s="10" t="s">
        <v>341</v>
      </c>
      <c r="F27" s="9">
        <v>21.0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17.0</v>
      </c>
      <c r="N27" s="7">
        <v>90.0</v>
      </c>
      <c r="O27" s="7">
        <v>2.0</v>
      </c>
      <c r="P27" s="11">
        <v>0.0</v>
      </c>
      <c r="Q27" s="10">
        <v>3.0</v>
      </c>
      <c r="R27" s="7">
        <v>8.0</v>
      </c>
      <c r="S27" s="7">
        <v>0.0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Joe Flacco</v>
      </c>
      <c r="B28" s="7" t="str">
        <f>IFERROR(__xludf.DUMMYFUNCTION("INDEX(IFNA(REGEXEXTRACT(D28, ""([^ ]+)$"")))"),"IND")</f>
        <v>IND</v>
      </c>
      <c r="C28" s="7">
        <f>Pts_PA*G28+Pts_PC*H28+Pts_PY*I28+Pts_PTD*J28+Pts_PI*K28+Pts_P2*L28+Pts_RA*M28+Pts_RY*N28+Pts_RTD*O28+Pts_R2*P28+Pts_Res*Q28+Pts_ReY*R28+Pts_ReTD*S28+Pts_Re2*T28+Pts_FL*U28+Pts_FTD*V28</f>
        <v>15.3</v>
      </c>
      <c r="D28" s="7" t="s">
        <v>464</v>
      </c>
      <c r="E28" s="10" t="s">
        <v>53</v>
      </c>
      <c r="F28" s="9">
        <v>20.0</v>
      </c>
      <c r="G28" s="10">
        <v>38.0</v>
      </c>
      <c r="H28" s="7">
        <v>26.0</v>
      </c>
      <c r="I28" s="7">
        <v>330.0</v>
      </c>
      <c r="J28" s="7">
        <v>2.0</v>
      </c>
      <c r="K28" s="7">
        <v>2.0</v>
      </c>
      <c r="L28" s="11">
        <v>0.0</v>
      </c>
      <c r="M28" s="10">
        <v>1.0</v>
      </c>
      <c r="N28" s="7">
        <v>1.0</v>
      </c>
      <c r="O28" s="7">
        <v>0.0</v>
      </c>
      <c r="P28" s="11">
        <v>0.0</v>
      </c>
      <c r="Q28" s="10">
        <v>0.0</v>
      </c>
      <c r="R28" s="7">
        <v>0.0</v>
      </c>
      <c r="S28" s="7">
        <v>0.0</v>
      </c>
      <c r="T28" s="11">
        <v>0.0</v>
      </c>
      <c r="U28" s="10">
        <v>1.0</v>
      </c>
      <c r="V28" s="11">
        <v>0.0</v>
      </c>
    </row>
    <row r="29">
      <c r="A29" s="7" t="str">
        <f t="shared" si="1"/>
        <v>Mac Jones</v>
      </c>
      <c r="B29" s="7" t="str">
        <f>IFERROR(__xludf.DUMMYFUNCTION("INDEX(IFNA(REGEXEXTRACT(D29, ""([^ ]+)$"")))"),"JAX")</f>
        <v>JAX</v>
      </c>
      <c r="C29" s="7">
        <f>Pts_PA*G29+Pts_PC*H29+Pts_PY*I29+Pts_PTD*J29+Pts_PI*K29+Pts_P2*L29+Pts_RA*M29+Pts_RY*N29+Pts_RTD*O29+Pts_R2*P29+Pts_Res*Q29+Pts_ReY*R29+Pts_ReTD*S29+Pts_Re2*T29+Pts_FL*U29+Pts_FTD*V29</f>
        <v>17.16</v>
      </c>
      <c r="D29" s="7" t="s">
        <v>463</v>
      </c>
      <c r="E29" s="10" t="s">
        <v>157</v>
      </c>
      <c r="F29" s="9">
        <v>20.0</v>
      </c>
      <c r="G29" s="10">
        <v>22.0</v>
      </c>
      <c r="H29" s="7">
        <v>15.0</v>
      </c>
      <c r="I29" s="7">
        <v>174.0</v>
      </c>
      <c r="J29" s="7">
        <v>2.0</v>
      </c>
      <c r="K29" s="7">
        <v>0.0</v>
      </c>
      <c r="L29" s="11">
        <v>0.0</v>
      </c>
      <c r="M29" s="10">
        <v>6.0</v>
      </c>
      <c r="N29" s="7">
        <v>22.0</v>
      </c>
      <c r="O29" s="7">
        <v>0.0</v>
      </c>
      <c r="P29" s="11">
        <v>0.0</v>
      </c>
      <c r="Q29" s="10">
        <v>0.0</v>
      </c>
      <c r="R29" s="7">
        <v>0.0</v>
      </c>
      <c r="S29" s="7">
        <v>0.0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Ricky Pearsall</v>
      </c>
      <c r="B30" s="7" t="str">
        <f>IFERROR(__xludf.DUMMYFUNCTION("INDEX(IFNA(REGEXEXTRACT(D30, ""([^ ]+)$"")))"),"SF")</f>
        <v>SF</v>
      </c>
      <c r="C30" s="7">
        <f>Pts_PA*G30+Pts_PC*H30+Pts_PY*I30+Pts_PTD*J30+Pts_PI*K30+Pts_P2*L30+Pts_RA*M30+Pts_RY*N30+Pts_RTD*O30+Pts_R2*P30+Pts_Res*Q30+Pts_ReY*R30+Pts_ReTD*S30+Pts_Re2*T30+Pts_FL*U30+Pts_FTD*V30</f>
        <v>24.7</v>
      </c>
      <c r="D30" s="7" t="s">
        <v>528</v>
      </c>
      <c r="E30" s="10" t="s">
        <v>422</v>
      </c>
      <c r="F30" s="9">
        <v>20.0</v>
      </c>
      <c r="G30" s="10">
        <v>1.0</v>
      </c>
      <c r="H30" s="7">
        <v>0.0</v>
      </c>
      <c r="I30" s="7">
        <v>0.0</v>
      </c>
      <c r="J30" s="7">
        <v>0.0</v>
      </c>
      <c r="K30" s="7">
        <v>0.0</v>
      </c>
      <c r="L30" s="11">
        <v>0.0</v>
      </c>
      <c r="M30" s="10">
        <v>2.0</v>
      </c>
      <c r="N30" s="7">
        <v>6.0</v>
      </c>
      <c r="O30" s="7">
        <v>0.0</v>
      </c>
      <c r="P30" s="11">
        <v>0.0</v>
      </c>
      <c r="Q30" s="10">
        <v>8.0</v>
      </c>
      <c r="R30" s="7">
        <v>141.0</v>
      </c>
      <c r="S30" s="7">
        <v>1.0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Bryce Young</v>
      </c>
      <c r="B31" s="7" t="str">
        <f>IFERROR(__xludf.DUMMYFUNCTION("INDEX(IFNA(REGEXEXTRACT(D31, ""([^ ]+)$"")))"),"CAR")</f>
        <v>CAR</v>
      </c>
      <c r="C31" s="7">
        <f>Pts_PA*G31+Pts_PC*H31+Pts_PY*I31+Pts_PTD*J31+Pts_PI*K31+Pts_P2*L31+Pts_RA*M31+Pts_RY*N31+Pts_RTD*O31+Pts_R2*P31+Pts_Res*Q31+Pts_ReY*R31+Pts_ReTD*S31+Pts_Re2*T31+Pts_FL*U31+Pts_FTD*V31</f>
        <v>16.92</v>
      </c>
      <c r="D31" s="7" t="s">
        <v>128</v>
      </c>
      <c r="E31" s="10" t="s">
        <v>31</v>
      </c>
      <c r="F31" s="9">
        <v>20.0</v>
      </c>
      <c r="G31" s="10">
        <v>28.0</v>
      </c>
      <c r="H31" s="7">
        <v>15.0</v>
      </c>
      <c r="I31" s="7">
        <v>203.0</v>
      </c>
      <c r="J31" s="7">
        <v>2.0</v>
      </c>
      <c r="K31" s="7">
        <v>0.0</v>
      </c>
      <c r="L31" s="11">
        <v>0.0</v>
      </c>
      <c r="M31" s="10">
        <v>2.0</v>
      </c>
      <c r="N31" s="7">
        <v>8.0</v>
      </c>
      <c r="O31" s="7">
        <v>0.0</v>
      </c>
      <c r="P31" s="11">
        <v>0.0</v>
      </c>
      <c r="Q31" s="10">
        <v>0.0</v>
      </c>
      <c r="R31" s="7">
        <v>0.0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Zach Ertz</v>
      </c>
      <c r="B32" s="7" t="str">
        <f>IFERROR(__xludf.DUMMYFUNCTION("INDEX(IFNA(REGEXEXTRACT(D32, ""([^ ]+)$"")))"),"WAS")</f>
        <v>WAS</v>
      </c>
      <c r="C32" s="7">
        <f>Pts_PA*G32+Pts_PC*H32+Pts_PY*I32+Pts_PTD*J32+Pts_PI*K32+Pts_P2*L32+Pts_RA*M32+Pts_RY*N32+Pts_RTD*O32+Pts_R2*P32+Pts_Res*Q32+Pts_ReY*R32+Pts_ReTD*S32+Pts_Re2*T32+Pts_FL*U32+Pts_FTD*V32</f>
        <v>22.2</v>
      </c>
      <c r="D32" s="7" t="s">
        <v>215</v>
      </c>
      <c r="E32" s="10" t="s">
        <v>339</v>
      </c>
      <c r="F32" s="9">
        <v>19.0</v>
      </c>
      <c r="G32" s="10">
        <v>0.0</v>
      </c>
      <c r="H32" s="7">
        <v>0.0</v>
      </c>
      <c r="I32" s="7">
        <v>0.0</v>
      </c>
      <c r="J32" s="7">
        <v>0.0</v>
      </c>
      <c r="K32" s="7">
        <v>0.0</v>
      </c>
      <c r="L32" s="11">
        <v>0.0</v>
      </c>
      <c r="M32" s="10">
        <v>0.0</v>
      </c>
      <c r="N32" s="7">
        <v>0.0</v>
      </c>
      <c r="O32" s="7">
        <v>0.0</v>
      </c>
      <c r="P32" s="11">
        <v>0.0</v>
      </c>
      <c r="Q32" s="10">
        <v>6.0</v>
      </c>
      <c r="R32" s="7">
        <v>72.0</v>
      </c>
      <c r="S32" s="7">
        <v>2.0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Jameson Williams</v>
      </c>
      <c r="B33" s="7" t="str">
        <f>IFERROR(__xludf.DUMMYFUNCTION("INDEX(IFNA(REGEXEXTRACT(D33, ""([^ ]+)$"")))"),"DET")</f>
        <v>DET</v>
      </c>
      <c r="C33" s="7">
        <f>Pts_PA*G33+Pts_PC*H33+Pts_PY*I33+Pts_PTD*J33+Pts_PI*K33+Pts_P2*L33+Pts_RA*M33+Pts_RY*N33+Pts_RTD*O33+Pts_R2*P33+Pts_Res*Q33+Pts_ReY*R33+Pts_ReTD*S33+Pts_Re2*T33+Pts_FL*U33+Pts_FTD*V33</f>
        <v>22</v>
      </c>
      <c r="D33" s="7" t="s">
        <v>50</v>
      </c>
      <c r="E33" s="10" t="s">
        <v>39</v>
      </c>
      <c r="F33" s="9">
        <v>19.0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2.0</v>
      </c>
      <c r="N33" s="7">
        <v>-2.0</v>
      </c>
      <c r="O33" s="7">
        <v>1.0</v>
      </c>
      <c r="P33" s="11">
        <v>0.0</v>
      </c>
      <c r="Q33" s="10">
        <v>5.0</v>
      </c>
      <c r="R33" s="7">
        <v>77.0</v>
      </c>
      <c r="S33" s="7">
        <v>1.0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Mar'Keise Irving</v>
      </c>
      <c r="B34" s="7" t="str">
        <f>IFERROR(__xludf.DUMMYFUNCTION("INDEX(IFNA(REGEXEXTRACT(D34, ""([^ ]+)$"")))"),"TB")</f>
        <v>TB</v>
      </c>
      <c r="C34" s="7">
        <f>Pts_PA*G34+Pts_PC*H34+Pts_PY*I34+Pts_PTD*J34+Pts_PI*K34+Pts_P2*L34+Pts_RA*M34+Pts_RY*N34+Pts_RTD*O34+Pts_R2*P34+Pts_Res*Q34+Pts_ReY*R34+Pts_ReTD*S34+Pts_Re2*T34+Pts_FL*U34+Pts_FTD*V34</f>
        <v>21</v>
      </c>
      <c r="D34" s="7" t="s">
        <v>143</v>
      </c>
      <c r="E34" s="10" t="s">
        <v>29</v>
      </c>
      <c r="F34" s="9">
        <v>18.0</v>
      </c>
      <c r="G34" s="10">
        <v>0.0</v>
      </c>
      <c r="H34" s="7">
        <v>0.0</v>
      </c>
      <c r="I34" s="7">
        <v>0.0</v>
      </c>
      <c r="J34" s="7">
        <v>0.0</v>
      </c>
      <c r="K34" s="7">
        <v>0.0</v>
      </c>
      <c r="L34" s="11">
        <v>0.0</v>
      </c>
      <c r="M34" s="10">
        <v>20.0</v>
      </c>
      <c r="N34" s="7">
        <v>113.0</v>
      </c>
      <c r="O34" s="7">
        <v>0.0</v>
      </c>
      <c r="P34" s="11">
        <v>0.0</v>
      </c>
      <c r="Q34" s="10">
        <v>4.0</v>
      </c>
      <c r="R34" s="7">
        <v>77.0</v>
      </c>
      <c r="S34" s="7">
        <v>0.0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Trey McBride</v>
      </c>
      <c r="B35" s="7" t="str">
        <f>IFERROR(__xludf.DUMMYFUNCTION("INDEX(IFNA(REGEXEXTRACT(D35, ""([^ ]+)$"")))"),"ARI")</f>
        <v>ARI</v>
      </c>
      <c r="C35" s="7">
        <f>Pts_PA*G35+Pts_PC*H35+Pts_PY*I35+Pts_PTD*J35+Pts_PI*K35+Pts_P2*L35+Pts_RA*M35+Pts_RY*N35+Pts_RTD*O35+Pts_R2*P35+Pts_Res*Q35+Pts_ReY*R35+Pts_ReTD*S35+Pts_Re2*T35+Pts_FL*U35+Pts_FTD*V35</f>
        <v>24.3</v>
      </c>
      <c r="D35" s="7" t="s">
        <v>197</v>
      </c>
      <c r="E35" s="10" t="s">
        <v>419</v>
      </c>
      <c r="F35" s="9">
        <v>18.0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0.0</v>
      </c>
      <c r="N35" s="7">
        <v>0.0</v>
      </c>
      <c r="O35" s="7">
        <v>0.0</v>
      </c>
      <c r="P35" s="11">
        <v>0.0</v>
      </c>
      <c r="Q35" s="10">
        <v>12.0</v>
      </c>
      <c r="R35" s="7">
        <v>123.0</v>
      </c>
      <c r="S35" s="7">
        <v>1.0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Alec Pierce</v>
      </c>
      <c r="B36" s="7" t="str">
        <f>IFERROR(__xludf.DUMMYFUNCTION("INDEX(IFNA(REGEXEXTRACT(D36, ""([^ ]+)$"")))"),"IND")</f>
        <v>IND</v>
      </c>
      <c r="C36" s="7">
        <f>Pts_PA*G36+Pts_PC*H36+Pts_PY*I36+Pts_PTD*J36+Pts_PI*K36+Pts_P2*L36+Pts_RA*M36+Pts_RY*N36+Pts_RTD*O36+Pts_R2*P36+Pts_Res*Q36+Pts_ReY*R36+Pts_ReTD*S36+Pts_Re2*T36+Pts_FL*U36+Pts_FTD*V36</f>
        <v>21.2</v>
      </c>
      <c r="D36" s="7" t="s">
        <v>57</v>
      </c>
      <c r="E36" s="10" t="s">
        <v>53</v>
      </c>
      <c r="F36" s="9">
        <v>18.0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0.0</v>
      </c>
      <c r="N36" s="7">
        <v>0.0</v>
      </c>
      <c r="O36" s="7">
        <v>0.0</v>
      </c>
      <c r="P36" s="11">
        <v>0.0</v>
      </c>
      <c r="Q36" s="10">
        <v>6.0</v>
      </c>
      <c r="R36" s="7">
        <v>122.0</v>
      </c>
      <c r="S36" s="7">
        <v>1.0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Jalen McMillan</v>
      </c>
      <c r="B37" s="7" t="str">
        <f>IFERROR(__xludf.DUMMYFUNCTION("INDEX(IFNA(REGEXEXTRACT(D37, ""([^ ]+)$"")))"),"TB")</f>
        <v>TB</v>
      </c>
      <c r="C37" s="7">
        <f>Pts_PA*G37+Pts_PC*H37+Pts_PY*I37+Pts_PTD*J37+Pts_PI*K37+Pts_P2*L37+Pts_RA*M37+Pts_RY*N37+Pts_RTD*O37+Pts_R2*P37+Pts_Res*Q37+Pts_ReY*R37+Pts_ReTD*S37+Pts_Re2*T37+Pts_FL*U37+Pts_FTD*V37</f>
        <v>20.5</v>
      </c>
      <c r="D37" s="7" t="s">
        <v>127</v>
      </c>
      <c r="E37" s="10" t="s">
        <v>29</v>
      </c>
      <c r="F37" s="9">
        <v>17.0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1.0</v>
      </c>
      <c r="N37" s="7">
        <v>9.0</v>
      </c>
      <c r="O37" s="7">
        <v>0.0</v>
      </c>
      <c r="P37" s="11">
        <v>0.0</v>
      </c>
      <c r="Q37" s="10">
        <v>5.0</v>
      </c>
      <c r="R37" s="7">
        <v>51.0</v>
      </c>
      <c r="S37" s="7">
        <v>2.0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Kyler Murray</v>
      </c>
      <c r="B38" s="7" t="str">
        <f>IFERROR(__xludf.DUMMYFUNCTION("INDEX(IFNA(REGEXEXTRACT(D38, ""([^ ]+)$"")))"),"ARI")</f>
        <v>ARI</v>
      </c>
      <c r="C38" s="7">
        <f>Pts_PA*G38+Pts_PC*H38+Pts_PY*I38+Pts_PTD*J38+Pts_PI*K38+Pts_P2*L38+Pts_RA*M38+Pts_RY*N38+Pts_RTD*O38+Pts_R2*P38+Pts_Res*Q38+Pts_ReY*R38+Pts_ReTD*S38+Pts_Re2*T38+Pts_FL*U38+Pts_FTD*V38</f>
        <v>16.04</v>
      </c>
      <c r="D38" s="7" t="s">
        <v>68</v>
      </c>
      <c r="E38" s="10" t="s">
        <v>419</v>
      </c>
      <c r="F38" s="9">
        <v>17.0</v>
      </c>
      <c r="G38" s="10">
        <v>48.0</v>
      </c>
      <c r="H38" s="7">
        <v>33.0</v>
      </c>
      <c r="I38" s="7">
        <v>321.0</v>
      </c>
      <c r="J38" s="7">
        <v>1.0</v>
      </c>
      <c r="K38" s="7">
        <v>2.0</v>
      </c>
      <c r="L38" s="11">
        <v>0.0</v>
      </c>
      <c r="M38" s="10">
        <v>4.0</v>
      </c>
      <c r="N38" s="7">
        <v>32.0</v>
      </c>
      <c r="O38" s="7">
        <v>0.0</v>
      </c>
      <c r="P38" s="11">
        <v>0.0</v>
      </c>
      <c r="Q38" s="10">
        <v>0.0</v>
      </c>
      <c r="R38" s="7">
        <v>0.0</v>
      </c>
      <c r="S38" s="7">
        <v>0.0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Kenny Pickett</v>
      </c>
      <c r="B39" s="7" t="str">
        <f>IFERROR(__xludf.DUMMYFUNCTION("INDEX(IFNA(REGEXEXTRACT(D39, ""([^ ]+)$"")))"),"PHI")</f>
        <v>PHI</v>
      </c>
      <c r="C39" s="7">
        <f>Pts_PA*G39+Pts_PC*H39+Pts_PY*I39+Pts_PTD*J39+Pts_PI*K39+Pts_P2*L39+Pts_RA*M39+Pts_RY*N39+Pts_RTD*O39+Pts_R2*P39+Pts_Res*Q39+Pts_ReY*R39+Pts_ReTD*S39+Pts_Re2*T39+Pts_FL*U39+Pts_FTD*V39</f>
        <v>16.02</v>
      </c>
      <c r="D39" s="7" t="s">
        <v>534</v>
      </c>
      <c r="E39" s="10" t="s">
        <v>89</v>
      </c>
      <c r="F39" s="9">
        <v>17.0</v>
      </c>
      <c r="G39" s="10">
        <v>15.0</v>
      </c>
      <c r="H39" s="7">
        <v>10.0</v>
      </c>
      <c r="I39" s="7">
        <v>143.0</v>
      </c>
      <c r="J39" s="7">
        <v>1.0</v>
      </c>
      <c r="K39" s="7">
        <v>0.0</v>
      </c>
      <c r="L39" s="11">
        <v>0.0</v>
      </c>
      <c r="M39" s="10">
        <v>3.0</v>
      </c>
      <c r="N39" s="7">
        <v>3.0</v>
      </c>
      <c r="O39" s="7">
        <v>1.0</v>
      </c>
      <c r="P39" s="11">
        <v>0.0</v>
      </c>
      <c r="Q39" s="10">
        <v>0.0</v>
      </c>
      <c r="R39" s="7">
        <v>0.0</v>
      </c>
      <c r="S39" s="7">
        <v>0.0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Tyrod Taylor</v>
      </c>
      <c r="B40" s="7" t="str">
        <f>IFERROR(__xludf.DUMMYFUNCTION("INDEX(IFNA(REGEXEXTRACT(D40, ""([^ ]+)$"")))"),"NYJ")</f>
        <v>NYJ</v>
      </c>
      <c r="C40" s="7">
        <f>Pts_PA*G40+Pts_PC*H40+Pts_PY*I40+Pts_PTD*J40+Pts_PI*K40+Pts_P2*L40+Pts_RA*M40+Pts_RY*N40+Pts_RTD*O40+Pts_R2*P40+Pts_Res*Q40+Pts_ReY*R40+Pts_ReTD*S40+Pts_Re2*T40+Pts_FL*U40+Pts_FTD*V40</f>
        <v>13.92</v>
      </c>
      <c r="D40" s="7" t="s">
        <v>147</v>
      </c>
      <c r="E40" s="10" t="s">
        <v>65</v>
      </c>
      <c r="F40" s="9">
        <v>17.0</v>
      </c>
      <c r="G40" s="10">
        <v>14.0</v>
      </c>
      <c r="H40" s="7">
        <v>11.0</v>
      </c>
      <c r="I40" s="7">
        <v>83.0</v>
      </c>
      <c r="J40" s="7">
        <v>2.0</v>
      </c>
      <c r="K40" s="7">
        <v>0.0</v>
      </c>
      <c r="L40" s="11">
        <v>1.0</v>
      </c>
      <c r="M40" s="10">
        <v>2.0</v>
      </c>
      <c r="N40" s="7">
        <v>6.0</v>
      </c>
      <c r="O40" s="7">
        <v>0.0</v>
      </c>
      <c r="P40" s="11">
        <v>0.0</v>
      </c>
      <c r="Q40" s="10">
        <v>0.0</v>
      </c>
      <c r="R40" s="7">
        <v>0.0</v>
      </c>
      <c r="S40" s="7">
        <v>0.0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Russell Wilson</v>
      </c>
      <c r="B41" s="7" t="str">
        <f>IFERROR(__xludf.DUMMYFUNCTION("INDEX(IFNA(REGEXEXTRACT(D41, ""([^ ]+)$"")))"),"PIT")</f>
        <v>PIT</v>
      </c>
      <c r="C41" s="7">
        <f>Pts_PA*G41+Pts_PC*H41+Pts_PY*I41+Pts_PTD*J41+Pts_PI*K41+Pts_P2*L41+Pts_RA*M41+Pts_RY*N41+Pts_RTD*O41+Pts_R2*P41+Pts_Res*Q41+Pts_ReY*R41+Pts_ReTD*S41+Pts_Re2*T41+Pts_FL*U41+Pts_FTD*V41</f>
        <v>17.7</v>
      </c>
      <c r="D41" s="7" t="s">
        <v>521</v>
      </c>
      <c r="E41" s="10" t="s">
        <v>424</v>
      </c>
      <c r="F41" s="9">
        <v>17.0</v>
      </c>
      <c r="G41" s="10">
        <v>37.0</v>
      </c>
      <c r="H41" s="7">
        <v>23.0</v>
      </c>
      <c r="I41" s="7">
        <v>205.0</v>
      </c>
      <c r="J41" s="7">
        <v>0.0</v>
      </c>
      <c r="K41" s="7">
        <v>1.0</v>
      </c>
      <c r="L41" s="11">
        <v>0.0</v>
      </c>
      <c r="M41" s="10">
        <v>6.0</v>
      </c>
      <c r="N41" s="7">
        <v>55.0</v>
      </c>
      <c r="O41" s="7">
        <v>1.0</v>
      </c>
      <c r="P41" s="11">
        <v>0.0</v>
      </c>
      <c r="Q41" s="10">
        <v>0.0</v>
      </c>
      <c r="R41" s="7">
        <v>0.0</v>
      </c>
      <c r="S41" s="7">
        <v>0.0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Saquon Barkley</v>
      </c>
      <c r="B42" s="7" t="str">
        <f>IFERROR(__xludf.DUMMYFUNCTION("INDEX(IFNA(REGEXEXTRACT(D42, ""([^ ]+)$"")))"),"PHI")</f>
        <v>PHI</v>
      </c>
      <c r="C42" s="7">
        <f>Pts_PA*G42+Pts_PC*H42+Pts_PY*I42+Pts_PTD*J42+Pts_PI*K42+Pts_P2*L42+Pts_RA*M42+Pts_RY*N42+Pts_RTD*O42+Pts_R2*P42+Pts_Res*Q42+Pts_ReY*R42+Pts_ReTD*S42+Pts_Re2*T42+Pts_FL*U42+Pts_FTD*V42</f>
        <v>17.9</v>
      </c>
      <c r="D42" s="7" t="s">
        <v>22</v>
      </c>
      <c r="E42" s="10" t="s">
        <v>89</v>
      </c>
      <c r="F42" s="9">
        <v>16.0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31.0</v>
      </c>
      <c r="N42" s="7">
        <v>167.0</v>
      </c>
      <c r="O42" s="7">
        <v>0.0</v>
      </c>
      <c r="P42" s="11">
        <v>0.0</v>
      </c>
      <c r="Q42" s="10">
        <v>2.0</v>
      </c>
      <c r="R42" s="7">
        <v>2.0</v>
      </c>
      <c r="S42" s="7">
        <v>0.0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Michael Pittman</v>
      </c>
      <c r="B43" s="7" t="str">
        <f>IFERROR(__xludf.DUMMYFUNCTION("INDEX(IFNA(REGEXEXTRACT(D43, ""([^ ]+)$"")))"),"IND")</f>
        <v>IND</v>
      </c>
      <c r="C43" s="7">
        <f>Pts_PA*G43+Pts_PC*H43+Pts_PY*I43+Pts_PTD*J43+Pts_PI*K43+Pts_P2*L43+Pts_RA*M43+Pts_RY*N43+Pts_RTD*O43+Pts_R2*P43+Pts_Res*Q43+Pts_ReY*R43+Pts_ReTD*S43+Pts_Re2*T43+Pts_FL*U43+Pts_FTD*V43</f>
        <v>21.4</v>
      </c>
      <c r="D43" s="7" t="s">
        <v>200</v>
      </c>
      <c r="E43" s="10" t="s">
        <v>53</v>
      </c>
      <c r="F43" s="9">
        <v>16.0</v>
      </c>
      <c r="G43" s="10">
        <v>0.0</v>
      </c>
      <c r="H43" s="7">
        <v>0.0</v>
      </c>
      <c r="I43" s="7">
        <v>0.0</v>
      </c>
      <c r="J43" s="7">
        <v>0.0</v>
      </c>
      <c r="K43" s="7">
        <v>0.0</v>
      </c>
      <c r="L43" s="11">
        <v>0.0</v>
      </c>
      <c r="M43" s="10">
        <v>0.0</v>
      </c>
      <c r="N43" s="7">
        <v>0.0</v>
      </c>
      <c r="O43" s="7">
        <v>0.0</v>
      </c>
      <c r="P43" s="11">
        <v>0.0</v>
      </c>
      <c r="Q43" s="10">
        <v>9.0</v>
      </c>
      <c r="R43" s="7">
        <v>109.0</v>
      </c>
      <c r="S43" s="7">
        <v>1.0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Brian Thomas</v>
      </c>
      <c r="B44" s="7" t="str">
        <f>IFERROR(__xludf.DUMMYFUNCTION("INDEX(IFNA(REGEXEXTRACT(D44, ""([^ ]+)$"")))"),"JAX")</f>
        <v>JAX</v>
      </c>
      <c r="C44" s="7">
        <f>Pts_PA*G44+Pts_PC*H44+Pts_PY*I44+Pts_PTD*J44+Pts_PI*K44+Pts_P2*L44+Pts_RA*M44+Pts_RY*N44+Pts_RTD*O44+Pts_R2*P44+Pts_Res*Q44+Pts_ReY*R44+Pts_ReTD*S44+Pts_Re2*T44+Pts_FL*U44+Pts_FTD*V44</f>
        <v>20.4</v>
      </c>
      <c r="D44" s="7" t="s">
        <v>120</v>
      </c>
      <c r="E44" s="10" t="s">
        <v>157</v>
      </c>
      <c r="F44" s="9">
        <v>16.0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1.0</v>
      </c>
      <c r="N44" s="7">
        <v>18.0</v>
      </c>
      <c r="O44" s="7">
        <v>0.0</v>
      </c>
      <c r="P44" s="11">
        <v>0.0</v>
      </c>
      <c r="Q44" s="10">
        <v>7.0</v>
      </c>
      <c r="R44" s="7">
        <v>91.0</v>
      </c>
      <c r="S44" s="7">
        <v>1.0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Jordan Love</v>
      </c>
      <c r="B45" s="7" t="str">
        <f>IFERROR(__xludf.DUMMYFUNCTION("INDEX(IFNA(REGEXEXTRACT(D45, ""([^ ]+)$"")))"),"GB")</f>
        <v>GB</v>
      </c>
      <c r="C45" s="7">
        <f>Pts_PA*G45+Pts_PC*H45+Pts_PY*I45+Pts_PTD*J45+Pts_PI*K45+Pts_P2*L45+Pts_RA*M45+Pts_RY*N45+Pts_RTD*O45+Pts_R2*P45+Pts_Res*Q45+Pts_ReY*R45+Pts_ReTD*S45+Pts_Re2*T45+Pts_FL*U45+Pts_FTD*V45</f>
        <v>14</v>
      </c>
      <c r="D45" s="7" t="s">
        <v>40</v>
      </c>
      <c r="E45" s="10" t="s">
        <v>349</v>
      </c>
      <c r="F45" s="9">
        <v>15.0</v>
      </c>
      <c r="G45" s="10">
        <v>30.0</v>
      </c>
      <c r="H45" s="7">
        <v>19.0</v>
      </c>
      <c r="I45" s="7">
        <v>185.0</v>
      </c>
      <c r="J45" s="7">
        <v>1.0</v>
      </c>
      <c r="K45" s="7">
        <v>0.0</v>
      </c>
      <c r="L45" s="11">
        <v>1.0</v>
      </c>
      <c r="M45" s="10">
        <v>1.0</v>
      </c>
      <c r="N45" s="7">
        <v>6.0</v>
      </c>
      <c r="O45" s="7">
        <v>0.0</v>
      </c>
      <c r="P45" s="11">
        <v>0.0</v>
      </c>
      <c r="Q45" s="10">
        <v>0.0</v>
      </c>
      <c r="R45" s="7">
        <v>0.0</v>
      </c>
      <c r="S45" s="7">
        <v>0.0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Ameer Abdullah</v>
      </c>
      <c r="B46" s="7" t="str">
        <f>IFERROR(__xludf.DUMMYFUNCTION("INDEX(IFNA(REGEXEXTRACT(D46, ""([^ ]+)$"")))"),"LV")</f>
        <v>LV</v>
      </c>
      <c r="C46" s="7">
        <f>Pts_PA*G46+Pts_PC*H46+Pts_PY*I46+Pts_PTD*J46+Pts_PI*K46+Pts_P2*L46+Pts_RA*M46+Pts_RY*N46+Pts_RTD*O46+Pts_R2*P46+Pts_Res*Q46+Pts_ReY*R46+Pts_ReTD*S46+Pts_Re2*T46+Pts_FL*U46+Pts_FTD*V46</f>
        <v>16.2</v>
      </c>
      <c r="D46" s="7" t="s">
        <v>398</v>
      </c>
      <c r="E46" s="10" t="s">
        <v>129</v>
      </c>
      <c r="F46" s="9">
        <v>14.0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20.0</v>
      </c>
      <c r="N46" s="7">
        <v>115.0</v>
      </c>
      <c r="O46" s="7">
        <v>0.0</v>
      </c>
      <c r="P46" s="11">
        <v>0.0</v>
      </c>
      <c r="Q46" s="10">
        <v>3.0</v>
      </c>
      <c r="R46" s="7">
        <v>32.0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Travis Kelce</v>
      </c>
      <c r="B47" s="7" t="str">
        <f>IFERROR(__xludf.DUMMYFUNCTION("INDEX(IFNA(REGEXEXTRACT(D47, ""([^ ]+)$"")))"),"KC")</f>
        <v>KC</v>
      </c>
      <c r="C47" s="7">
        <f>Pts_PA*G47+Pts_PC*H47+Pts_PY*I47+Pts_PTD*J47+Pts_PI*K47+Pts_P2*L47+Pts_RA*M47+Pts_RY*N47+Pts_RTD*O47+Pts_R2*P47+Pts_Res*Q47+Pts_ReY*R47+Pts_ReTD*S47+Pts_Re2*T47+Pts_FL*U47+Pts_FTD*V47</f>
        <v>18.4</v>
      </c>
      <c r="D47" s="7" t="s">
        <v>193</v>
      </c>
      <c r="E47" s="10" t="s">
        <v>425</v>
      </c>
      <c r="F47" s="9">
        <v>14.0</v>
      </c>
      <c r="G47" s="10">
        <v>0.0</v>
      </c>
      <c r="H47" s="7">
        <v>0.0</v>
      </c>
      <c r="I47" s="7">
        <v>0.0</v>
      </c>
      <c r="J47" s="7">
        <v>0.0</v>
      </c>
      <c r="K47" s="7">
        <v>0.0</v>
      </c>
      <c r="L47" s="11">
        <v>0.0</v>
      </c>
      <c r="M47" s="10">
        <v>0.0</v>
      </c>
      <c r="N47" s="7">
        <v>0.0</v>
      </c>
      <c r="O47" s="7">
        <v>0.0</v>
      </c>
      <c r="P47" s="11">
        <v>0.0</v>
      </c>
      <c r="Q47" s="10">
        <v>8.0</v>
      </c>
      <c r="R47" s="7">
        <v>84.0</v>
      </c>
      <c r="S47" s="7">
        <v>1.0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Tanner McKee</v>
      </c>
      <c r="B48" s="7" t="str">
        <f>IFERROR(__xludf.DUMMYFUNCTION("INDEX(IFNA(REGEXEXTRACT(D48, ""([^ ]+)$"")))"),"PHI")</f>
        <v>PHI</v>
      </c>
      <c r="C48" s="7">
        <f>Pts_PA*G48+Pts_PC*H48+Pts_PY*I48+Pts_PTD*J48+Pts_PI*K48+Pts_P2*L48+Pts_RA*M48+Pts_RY*N48+Pts_RTD*O48+Pts_R2*P48+Pts_Res*Q48+Pts_ReY*R48+Pts_ReTD*S48+Pts_Re2*T48+Pts_FL*U48+Pts_FTD*V48</f>
        <v>9.96</v>
      </c>
      <c r="D48" s="7" t="s">
        <v>576</v>
      </c>
      <c r="E48" s="10" t="s">
        <v>89</v>
      </c>
      <c r="F48" s="9">
        <v>14.0</v>
      </c>
      <c r="G48" s="10">
        <v>4.0</v>
      </c>
      <c r="H48" s="7">
        <v>3.0</v>
      </c>
      <c r="I48" s="7">
        <v>54.0</v>
      </c>
      <c r="J48" s="7">
        <v>2.0</v>
      </c>
      <c r="K48" s="7">
        <v>0.0</v>
      </c>
      <c r="L48" s="11">
        <v>0.0</v>
      </c>
      <c r="M48" s="10">
        <v>2.0</v>
      </c>
      <c r="N48" s="7">
        <v>-2.0</v>
      </c>
      <c r="O48" s="7">
        <v>0.0</v>
      </c>
      <c r="P48" s="11">
        <v>0.0</v>
      </c>
      <c r="Q48" s="10">
        <v>0.0</v>
      </c>
      <c r="R48" s="7">
        <v>0.0</v>
      </c>
      <c r="S48" s="7">
        <v>0.0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Jalen Nailor</v>
      </c>
      <c r="B49" s="7" t="str">
        <f>IFERROR(__xludf.DUMMYFUNCTION("INDEX(IFNA(REGEXEXTRACT(D49, ""([^ ]+)$"")))"),"MIN")</f>
        <v>MIN</v>
      </c>
      <c r="C49" s="7">
        <f>Pts_PA*G49+Pts_PC*H49+Pts_PY*I49+Pts_PTD*J49+Pts_PI*K49+Pts_P2*L49+Pts_RA*M49+Pts_RY*N49+Pts_RTD*O49+Pts_R2*P49+Pts_Res*Q49+Pts_ReY*R49+Pts_ReTD*S49+Pts_Re2*T49+Pts_FL*U49+Pts_FTD*V49</f>
        <v>16.6</v>
      </c>
      <c r="D49" s="7" t="s">
        <v>135</v>
      </c>
      <c r="E49" s="10" t="s">
        <v>23</v>
      </c>
      <c r="F49" s="9">
        <v>14.0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0.0</v>
      </c>
      <c r="N49" s="7">
        <v>0.0</v>
      </c>
      <c r="O49" s="7">
        <v>0.0</v>
      </c>
      <c r="P49" s="11">
        <v>0.0</v>
      </c>
      <c r="Q49" s="10">
        <v>5.0</v>
      </c>
      <c r="R49" s="7">
        <v>81.0</v>
      </c>
      <c r="S49" s="7">
        <v>1.0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Spencer Rattler</v>
      </c>
      <c r="B50" s="7" t="str">
        <f>IFERROR(__xludf.DUMMYFUNCTION("INDEX(IFNA(REGEXEXTRACT(D50, ""([^ ]+)$"")))"),"NO")</f>
        <v>NO</v>
      </c>
      <c r="C50" s="7">
        <f>Pts_PA*G50+Pts_PC*H50+Pts_PY*I50+Pts_PTD*J50+Pts_PI*K50+Pts_P2*L50+Pts_RA*M50+Pts_RY*N50+Pts_RTD*O50+Pts_R2*P50+Pts_Res*Q50+Pts_ReY*R50+Pts_ReTD*S50+Pts_Re2*T50+Pts_FL*U50+Pts_FTD*V50</f>
        <v>13.32</v>
      </c>
      <c r="D50" s="7" t="s">
        <v>501</v>
      </c>
      <c r="E50" s="10" t="s">
        <v>46</v>
      </c>
      <c r="F50" s="9">
        <v>14.0</v>
      </c>
      <c r="G50" s="10">
        <v>36.0</v>
      </c>
      <c r="H50" s="7">
        <v>20.0</v>
      </c>
      <c r="I50" s="7">
        <v>218.0</v>
      </c>
      <c r="J50" s="7">
        <v>1.0</v>
      </c>
      <c r="K50" s="7">
        <v>2.0</v>
      </c>
      <c r="L50" s="11">
        <v>0.0</v>
      </c>
      <c r="M50" s="10">
        <v>3.0</v>
      </c>
      <c r="N50" s="7">
        <v>46.0</v>
      </c>
      <c r="O50" s="7">
        <v>0.0</v>
      </c>
      <c r="P50" s="11">
        <v>0.0</v>
      </c>
      <c r="Q50" s="10">
        <v>0.0</v>
      </c>
      <c r="R50" s="7">
        <v>0.0</v>
      </c>
      <c r="S50" s="7">
        <v>0.0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Xavier Worthy</v>
      </c>
      <c r="B51" s="7" t="str">
        <f>IFERROR(__xludf.DUMMYFUNCTION("INDEX(IFNA(REGEXEXTRACT(D51, ""([^ ]+)$"")))"),"KC")</f>
        <v>KC</v>
      </c>
      <c r="C51" s="7">
        <f>Pts_PA*G51+Pts_PC*H51+Pts_PY*I51+Pts_PTD*J51+Pts_PI*K51+Pts_P2*L51+Pts_RA*M51+Pts_RY*N51+Pts_RTD*O51+Pts_R2*P51+Pts_Res*Q51+Pts_ReY*R51+Pts_ReTD*S51+Pts_Re2*T51+Pts_FL*U51+Pts_FTD*V51</f>
        <v>18.9</v>
      </c>
      <c r="D51" s="7" t="s">
        <v>60</v>
      </c>
      <c r="E51" s="10" t="s">
        <v>425</v>
      </c>
      <c r="F51" s="9">
        <v>14.0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2.0</v>
      </c>
      <c r="N51" s="7">
        <v>10.0</v>
      </c>
      <c r="O51" s="7">
        <v>0.0</v>
      </c>
      <c r="P51" s="11">
        <v>0.0</v>
      </c>
      <c r="Q51" s="10">
        <v>8.0</v>
      </c>
      <c r="R51" s="7">
        <v>79.0</v>
      </c>
      <c r="S51" s="7">
        <v>1.0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Olamide Zaccheaus</v>
      </c>
      <c r="B52" s="7" t="str">
        <f>IFERROR(__xludf.DUMMYFUNCTION("INDEX(IFNA(REGEXEXTRACT(D52, ""([^ ]+)$"")))"),"WAS")</f>
        <v>WAS</v>
      </c>
      <c r="C52" s="7">
        <f>Pts_PA*G52+Pts_PC*H52+Pts_PY*I52+Pts_PTD*J52+Pts_PI*K52+Pts_P2*L52+Pts_RA*M52+Pts_RY*N52+Pts_RTD*O52+Pts_R2*P52+Pts_Res*Q52+Pts_ReY*R52+Pts_ReTD*S52+Pts_Re2*T52+Pts_FL*U52+Pts_FTD*V52</f>
        <v>19.3</v>
      </c>
      <c r="D52" s="7" t="s">
        <v>278</v>
      </c>
      <c r="E52" s="10" t="s">
        <v>339</v>
      </c>
      <c r="F52" s="9">
        <v>14.0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1.0</v>
      </c>
      <c r="N52" s="7">
        <v>8.0</v>
      </c>
      <c r="O52" s="7">
        <v>0.0</v>
      </c>
      <c r="P52" s="11">
        <v>0.0</v>
      </c>
      <c r="Q52" s="10">
        <v>8.0</v>
      </c>
      <c r="R52" s="7">
        <v>85.0</v>
      </c>
      <c r="S52" s="7">
        <v>1.0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Tyler Conklin</v>
      </c>
      <c r="B53" s="7" t="str">
        <f>IFERROR(__xludf.DUMMYFUNCTION("INDEX(IFNA(REGEXEXTRACT(D53, ""([^ ]+)$"")))"),"NYJ")</f>
        <v>NYJ</v>
      </c>
      <c r="C53" s="7">
        <f>Pts_PA*G53+Pts_PC*H53+Pts_PY*I53+Pts_PTD*J53+Pts_PI*K53+Pts_P2*L53+Pts_RA*M53+Pts_RY*N53+Pts_RTD*O53+Pts_R2*P53+Pts_Res*Q53+Pts_ReY*R53+Pts_ReTD*S53+Pts_Re2*T53+Pts_FL*U53+Pts_FTD*V53</f>
        <v>17.7</v>
      </c>
      <c r="D53" s="7" t="s">
        <v>288</v>
      </c>
      <c r="E53" s="10" t="s">
        <v>65</v>
      </c>
      <c r="F53" s="9">
        <v>13.0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0.0</v>
      </c>
      <c r="N53" s="7">
        <v>0.0</v>
      </c>
      <c r="O53" s="7">
        <v>0.0</v>
      </c>
      <c r="P53" s="11">
        <v>0.0</v>
      </c>
      <c r="Q53" s="10">
        <v>8.0</v>
      </c>
      <c r="R53" s="7">
        <v>57.0</v>
      </c>
      <c r="S53" s="7">
        <v>1.0</v>
      </c>
      <c r="T53" s="11">
        <v>1.0</v>
      </c>
      <c r="U53" s="10">
        <v>0.0</v>
      </c>
      <c r="V53" s="11">
        <v>0.0</v>
      </c>
    </row>
    <row r="54">
      <c r="A54" s="7" t="str">
        <f t="shared" si="1"/>
        <v>J.K. Dobbins</v>
      </c>
      <c r="B54" s="7" t="str">
        <f>IFERROR(__xludf.DUMMYFUNCTION("INDEX(IFNA(REGEXEXTRACT(D54, ""([^ ]+)$"")))"),"LAC")</f>
        <v>LAC</v>
      </c>
      <c r="C54" s="7">
        <f>Pts_PA*G54+Pts_PC*H54+Pts_PY*I54+Pts_PTD*J54+Pts_PI*K54+Pts_P2*L54+Pts_RA*M54+Pts_RY*N54+Pts_RTD*O54+Pts_R2*P54+Pts_Res*Q54+Pts_ReY*R54+Pts_ReTD*S54+Pts_Re2*T54+Pts_FL*U54+Pts_FTD*V54</f>
        <v>14.8</v>
      </c>
      <c r="D54" s="7" t="s">
        <v>45</v>
      </c>
      <c r="E54" s="10" t="s">
        <v>346</v>
      </c>
      <c r="F54" s="9">
        <v>13.0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19.0</v>
      </c>
      <c r="N54" s="7">
        <v>76.0</v>
      </c>
      <c r="O54" s="7">
        <v>1.0</v>
      </c>
      <c r="P54" s="11">
        <v>0.0</v>
      </c>
      <c r="Q54" s="10">
        <v>1.0</v>
      </c>
      <c r="R54" s="7">
        <v>7.0</v>
      </c>
      <c r="S54" s="7">
        <v>0.0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Wan'Dale Robinson</v>
      </c>
      <c r="B55" s="7" t="str">
        <f>IFERROR(__xludf.DUMMYFUNCTION("INDEX(IFNA(REGEXEXTRACT(D55, ""([^ ]+)$"")))"),"NYG")</f>
        <v>NYG</v>
      </c>
      <c r="C55" s="7">
        <f>Pts_PA*G55+Pts_PC*H55+Pts_PY*I55+Pts_PTD*J55+Pts_PI*K55+Pts_P2*L55+Pts_RA*M55+Pts_RY*N55+Pts_RTD*O55+Pts_R2*P55+Pts_Res*Q55+Pts_ReY*R55+Pts_ReTD*S55+Pts_Re2*T55+Pts_FL*U55+Pts_FTD*V55</f>
        <v>15.6</v>
      </c>
      <c r="D55" s="7" t="s">
        <v>169</v>
      </c>
      <c r="E55" s="10" t="s">
        <v>352</v>
      </c>
      <c r="F55" s="9">
        <v>13.0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0.0</v>
      </c>
      <c r="N55" s="7">
        <v>0.0</v>
      </c>
      <c r="O55" s="7">
        <v>0.0</v>
      </c>
      <c r="P55" s="11">
        <v>0.0</v>
      </c>
      <c r="Q55" s="10">
        <v>5.0</v>
      </c>
      <c r="R55" s="7">
        <v>71.0</v>
      </c>
      <c r="S55" s="7">
        <v>1.0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Mason Rudolph</v>
      </c>
      <c r="B56" s="7" t="str">
        <f>IFERROR(__xludf.DUMMYFUNCTION("INDEX(IFNA(REGEXEXTRACT(D56, ""([^ ]+)$"")))"),"TEN")</f>
        <v>TEN</v>
      </c>
      <c r="C56" s="7">
        <f>Pts_PA*G56+Pts_PC*H56+Pts_PY*I56+Pts_PTD*J56+Pts_PI*K56+Pts_P2*L56+Pts_RA*M56+Pts_RY*N56+Pts_RTD*O56+Pts_R2*P56+Pts_Res*Q56+Pts_ReY*R56+Pts_ReTD*S56+Pts_Re2*T56+Pts_FL*U56+Pts_FTD*V56</f>
        <v>12.02</v>
      </c>
      <c r="D56" s="7" t="s">
        <v>470</v>
      </c>
      <c r="E56" s="10" t="s">
        <v>351</v>
      </c>
      <c r="F56" s="9">
        <v>13.0</v>
      </c>
      <c r="G56" s="10">
        <v>31.0</v>
      </c>
      <c r="H56" s="7">
        <v>19.0</v>
      </c>
      <c r="I56" s="7">
        <v>193.0</v>
      </c>
      <c r="J56" s="7">
        <v>1.0</v>
      </c>
      <c r="K56" s="7">
        <v>1.0</v>
      </c>
      <c r="L56" s="11">
        <v>0.0</v>
      </c>
      <c r="M56" s="10">
        <v>5.0</v>
      </c>
      <c r="N56" s="7">
        <v>23.0</v>
      </c>
      <c r="O56" s="7">
        <v>0.0</v>
      </c>
      <c r="P56" s="11">
        <v>0.0</v>
      </c>
      <c r="Q56" s="10">
        <v>0.0</v>
      </c>
      <c r="R56" s="7">
        <v>0.0</v>
      </c>
      <c r="S56" s="7">
        <v>0.0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Jordan Addison</v>
      </c>
      <c r="B57" s="7" t="str">
        <f>IFERROR(__xludf.DUMMYFUNCTION("INDEX(IFNA(REGEXEXTRACT(D57, ""([^ ]+)$"")))"),"MIN")</f>
        <v>MIN</v>
      </c>
      <c r="C57" s="7">
        <f>Pts_PA*G57+Pts_PC*H57+Pts_PY*I57+Pts_PTD*J57+Pts_PI*K57+Pts_P2*L57+Pts_RA*M57+Pts_RY*N57+Pts_RTD*O57+Pts_R2*P57+Pts_Res*Q57+Pts_ReY*R57+Pts_ReTD*S57+Pts_Re2*T57+Pts_FL*U57+Pts_FTD*V57</f>
        <v>15.9</v>
      </c>
      <c r="D57" s="7" t="s">
        <v>185</v>
      </c>
      <c r="E57" s="10" t="s">
        <v>23</v>
      </c>
      <c r="F57" s="9">
        <v>12.0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0.0</v>
      </c>
      <c r="N57" s="7">
        <v>0.0</v>
      </c>
      <c r="O57" s="7">
        <v>0.0</v>
      </c>
      <c r="P57" s="11">
        <v>0.0</v>
      </c>
      <c r="Q57" s="10">
        <v>6.0</v>
      </c>
      <c r="R57" s="7">
        <v>69.0</v>
      </c>
      <c r="S57" s="7">
        <v>1.0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Mark Andrews</v>
      </c>
      <c r="B58" s="7" t="str">
        <f>IFERROR(__xludf.DUMMYFUNCTION("INDEX(IFNA(REGEXEXTRACT(D58, ""([^ ]+)$"")))"),"BAL")</f>
        <v>BAL</v>
      </c>
      <c r="C58" s="7">
        <f>Pts_PA*G58+Pts_PC*H58+Pts_PY*I58+Pts_PTD*J58+Pts_PI*K58+Pts_P2*L58+Pts_RA*M58+Pts_RY*N58+Pts_RTD*O58+Pts_R2*P58+Pts_Res*Q58+Pts_ReY*R58+Pts_ReTD*S58+Pts_Re2*T58+Pts_FL*U58+Pts_FTD*V58</f>
        <v>13.8</v>
      </c>
      <c r="D58" s="7" t="s">
        <v>229</v>
      </c>
      <c r="E58" s="10" t="s">
        <v>362</v>
      </c>
      <c r="F58" s="9">
        <v>12.0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0.0</v>
      </c>
      <c r="N58" s="7">
        <v>0.0</v>
      </c>
      <c r="O58" s="7">
        <v>0.0</v>
      </c>
      <c r="P58" s="11">
        <v>0.0</v>
      </c>
      <c r="Q58" s="10">
        <v>2.0</v>
      </c>
      <c r="R58" s="7">
        <v>68.0</v>
      </c>
      <c r="S58" s="7">
        <v>1.0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Sam LaPorta</v>
      </c>
      <c r="B59" s="7" t="str">
        <f>IFERROR(__xludf.DUMMYFUNCTION("INDEX(IFNA(REGEXEXTRACT(D59, ""([^ ]+)$"")))"),"DET")</f>
        <v>DET</v>
      </c>
      <c r="C59" s="7">
        <f>Pts_PA*G59+Pts_PC*H59+Pts_PY*I59+Pts_PTD*J59+Pts_PI*K59+Pts_P2*L59+Pts_RA*M59+Pts_RY*N59+Pts_RTD*O59+Pts_R2*P59+Pts_Res*Q59+Pts_ReY*R59+Pts_ReTD*S59+Pts_Re2*T59+Pts_FL*U59+Pts_FTD*V59</f>
        <v>15.4</v>
      </c>
      <c r="D59" s="7" t="s">
        <v>176</v>
      </c>
      <c r="E59" s="10" t="s">
        <v>39</v>
      </c>
      <c r="F59" s="9">
        <v>12.0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0.0</v>
      </c>
      <c r="N59" s="7">
        <v>0.0</v>
      </c>
      <c r="O59" s="7">
        <v>0.0</v>
      </c>
      <c r="P59" s="11">
        <v>0.0</v>
      </c>
      <c r="Q59" s="10">
        <v>6.0</v>
      </c>
      <c r="R59" s="7">
        <v>64.0</v>
      </c>
      <c r="S59" s="7">
        <v>1.0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Drake Maye</v>
      </c>
      <c r="B60" s="7" t="str">
        <f>IFERROR(__xludf.DUMMYFUNCTION("INDEX(IFNA(REGEXEXTRACT(D60, ""([^ ]+)$"")))"),"NE")</f>
        <v>NE</v>
      </c>
      <c r="C60" s="7">
        <f>Pts_PA*G60+Pts_PC*H60+Pts_PY*I60+Pts_PTD*J60+Pts_PI*K60+Pts_P2*L60+Pts_RA*M60+Pts_RY*N60+Pts_RTD*O60+Pts_R2*P60+Pts_Res*Q60+Pts_ReY*R60+Pts_ReTD*S60+Pts_Re2*T60+Pts_FL*U60+Pts_FTD*V60</f>
        <v>9.88</v>
      </c>
      <c r="D60" s="7" t="s">
        <v>442</v>
      </c>
      <c r="E60" s="10" t="s">
        <v>361</v>
      </c>
      <c r="F60" s="9">
        <v>12.0</v>
      </c>
      <c r="G60" s="10">
        <v>22.0</v>
      </c>
      <c r="H60" s="7">
        <v>12.0</v>
      </c>
      <c r="I60" s="7">
        <v>117.0</v>
      </c>
      <c r="J60" s="7">
        <v>1.0</v>
      </c>
      <c r="K60" s="7">
        <v>0.0</v>
      </c>
      <c r="L60" s="11">
        <v>0.0</v>
      </c>
      <c r="M60" s="10">
        <v>6.0</v>
      </c>
      <c r="N60" s="7">
        <v>32.0</v>
      </c>
      <c r="O60" s="7">
        <v>0.0</v>
      </c>
      <c r="P60" s="11">
        <v>0.0</v>
      </c>
      <c r="Q60" s="10">
        <v>0.0</v>
      </c>
      <c r="R60" s="7">
        <v>0.0</v>
      </c>
      <c r="S60" s="7">
        <v>0.0</v>
      </c>
      <c r="T60" s="11">
        <v>0.0</v>
      </c>
      <c r="U60" s="10">
        <v>1.0</v>
      </c>
      <c r="V60" s="11">
        <v>0.0</v>
      </c>
    </row>
    <row r="61">
      <c r="A61" s="7" t="str">
        <f t="shared" si="1"/>
        <v>Jakobi Meyers</v>
      </c>
      <c r="B61" s="7" t="str">
        <f>IFERROR(__xludf.DUMMYFUNCTION("INDEX(IFNA(REGEXEXTRACT(D61, ""([^ ]+)$"")))"),"LV")</f>
        <v>LV</v>
      </c>
      <c r="C61" s="7">
        <f>Pts_PA*G61+Pts_PC*H61+Pts_PY*I61+Pts_PTD*J61+Pts_PI*K61+Pts_P2*L61+Pts_RA*M61+Pts_RY*N61+Pts_RTD*O61+Pts_R2*P61+Pts_Res*Q61+Pts_ReY*R61+Pts_ReTD*S61+Pts_Re2*T61+Pts_FL*U61+Pts_FTD*V61</f>
        <v>14.6</v>
      </c>
      <c r="D61" s="7" t="s">
        <v>153</v>
      </c>
      <c r="E61" s="10" t="s">
        <v>129</v>
      </c>
      <c r="F61" s="9">
        <v>12.0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0.0</v>
      </c>
      <c r="N61" s="7">
        <v>0.0</v>
      </c>
      <c r="O61" s="7">
        <v>0.0</v>
      </c>
      <c r="P61" s="11">
        <v>0.0</v>
      </c>
      <c r="Q61" s="10">
        <v>5.0</v>
      </c>
      <c r="R61" s="7">
        <v>61.0</v>
      </c>
      <c r="S61" s="7">
        <v>1.0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Puka Nacua</v>
      </c>
      <c r="B62" s="7" t="str">
        <f>IFERROR(__xludf.DUMMYFUNCTION("INDEX(IFNA(REGEXEXTRACT(D62, ""([^ ]+)$"")))"),"LA")</f>
        <v>LA</v>
      </c>
      <c r="C62" s="7">
        <f>Pts_PA*G62+Pts_PC*H62+Pts_PY*I62+Pts_PTD*J62+Pts_PI*K62+Pts_P2*L62+Pts_RA*M62+Pts_RY*N62+Pts_RTD*O62+Pts_R2*P62+Pts_Res*Q62+Pts_ReY*R62+Pts_ReTD*S62+Pts_Re2*T62+Pts_FL*U62+Pts_FTD*V62</f>
        <v>17.9</v>
      </c>
      <c r="D62" s="7" t="s">
        <v>199</v>
      </c>
      <c r="E62" s="10" t="s">
        <v>21</v>
      </c>
      <c r="F62" s="9">
        <v>12.0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0.0</v>
      </c>
      <c r="N62" s="7">
        <v>0.0</v>
      </c>
      <c r="O62" s="7">
        <v>0.0</v>
      </c>
      <c r="P62" s="11">
        <v>0.0</v>
      </c>
      <c r="Q62" s="10">
        <v>10.0</v>
      </c>
      <c r="R62" s="7">
        <v>129.0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Michael Penix</v>
      </c>
      <c r="B63" s="7" t="str">
        <f>IFERROR(__xludf.DUMMYFUNCTION("INDEX(IFNA(REGEXEXTRACT(D63, ""([^ ]+)$"")))"),"ATL")</f>
        <v>ATL</v>
      </c>
      <c r="C63" s="7">
        <f>Pts_PA*G63+Pts_PC*H63+Pts_PY*I63+Pts_PTD*J63+Pts_PI*K63+Pts_P2*L63+Pts_RA*M63+Pts_RY*N63+Pts_RTD*O63+Pts_R2*P63+Pts_Res*Q63+Pts_ReY*R63+Pts_ReTD*S63+Pts_Re2*T63+Pts_FL*U63+Pts_FTD*V63</f>
        <v>11.22</v>
      </c>
      <c r="D63" s="7" t="s">
        <v>533</v>
      </c>
      <c r="E63" s="10" t="s">
        <v>341</v>
      </c>
      <c r="F63" s="9">
        <v>12.0</v>
      </c>
      <c r="G63" s="10">
        <v>35.0</v>
      </c>
      <c r="H63" s="7">
        <v>19.0</v>
      </c>
      <c r="I63" s="7">
        <v>223.0</v>
      </c>
      <c r="J63" s="7">
        <v>1.0</v>
      </c>
      <c r="K63" s="7">
        <v>1.0</v>
      </c>
      <c r="L63" s="11">
        <v>0.0</v>
      </c>
      <c r="M63" s="10">
        <v>2.0</v>
      </c>
      <c r="N63" s="7">
        <v>3.0</v>
      </c>
      <c r="O63" s="7">
        <v>0.0</v>
      </c>
      <c r="P63" s="11">
        <v>0.0</v>
      </c>
      <c r="Q63" s="10">
        <v>0.0</v>
      </c>
      <c r="R63" s="7">
        <v>0.0</v>
      </c>
      <c r="S63" s="7">
        <v>0.0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Tyrell Shavers</v>
      </c>
      <c r="B64" s="7" t="str">
        <f>IFERROR(__xludf.DUMMYFUNCTION("INDEX(IFNA(REGEXEXTRACT(D64, ""([^ ]+)$"")))"),"BUF")</f>
        <v>BUF</v>
      </c>
      <c r="C64" s="7">
        <f>Pts_PA*G64+Pts_PC*H64+Pts_PY*I64+Pts_PTD*J64+Pts_PI*K64+Pts_P2*L64+Pts_RA*M64+Pts_RY*N64+Pts_RTD*O64+Pts_R2*P64+Pts_Res*Q64+Pts_ReY*R64+Pts_ReTD*S64+Pts_Re2*T64+Pts_FL*U64+Pts_FTD*V64</f>
        <v>13.4</v>
      </c>
      <c r="D64" s="7" t="s">
        <v>577</v>
      </c>
      <c r="E64" s="10" t="s">
        <v>42</v>
      </c>
      <c r="F64" s="9">
        <v>12.0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0.0</v>
      </c>
      <c r="N64" s="7">
        <v>0.0</v>
      </c>
      <c r="O64" s="7">
        <v>0.0</v>
      </c>
      <c r="P64" s="11">
        <v>0.0</v>
      </c>
      <c r="Q64" s="10">
        <v>1.0</v>
      </c>
      <c r="R64" s="7">
        <v>69.0</v>
      </c>
      <c r="S64" s="7">
        <v>1.0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Amon-Ra St. Brown</v>
      </c>
      <c r="B65" s="7" t="str">
        <f>IFERROR(__xludf.DUMMYFUNCTION("INDEX(IFNA(REGEXEXTRACT(D65, ""([^ ]+)$"")))"),"DET")</f>
        <v>DET</v>
      </c>
      <c r="C65" s="7">
        <f>Pts_PA*G65+Pts_PC*H65+Pts_PY*I65+Pts_PTD*J65+Pts_PI*K65+Pts_P2*L65+Pts_RA*M65+Pts_RY*N65+Pts_RTD*O65+Pts_R2*P65+Pts_Res*Q65+Pts_ReY*R65+Pts_ReTD*S65+Pts_Re2*T65+Pts_FL*U65+Pts_FTD*V65</f>
        <v>16</v>
      </c>
      <c r="D65" s="7" t="s">
        <v>273</v>
      </c>
      <c r="E65" s="10" t="s">
        <v>39</v>
      </c>
      <c r="F65" s="9">
        <v>12.0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0.0</v>
      </c>
      <c r="N65" s="7">
        <v>0.0</v>
      </c>
      <c r="O65" s="7">
        <v>0.0</v>
      </c>
      <c r="P65" s="11">
        <v>0.0</v>
      </c>
      <c r="Q65" s="10">
        <v>8.0</v>
      </c>
      <c r="R65" s="7">
        <v>60.0</v>
      </c>
      <c r="S65" s="7">
        <v>1.0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Justin Watson</v>
      </c>
      <c r="B66" s="7" t="str">
        <f>IFERROR(__xludf.DUMMYFUNCTION("INDEX(IFNA(REGEXEXTRACT(D66, ""([^ ]+)$"")))"),"KC")</f>
        <v>KC</v>
      </c>
      <c r="C66" s="7">
        <f>Pts_PA*G66+Pts_PC*H66+Pts_PY*I66+Pts_PTD*J66+Pts_PI*K66+Pts_P2*L66+Pts_RA*M66+Pts_RY*N66+Pts_RTD*O66+Pts_R2*P66+Pts_Res*Q66+Pts_ReY*R66+Pts_ReTD*S66+Pts_Re2*T66+Pts_FL*U66+Pts_FTD*V66</f>
        <v>13</v>
      </c>
      <c r="D66" s="7" t="s">
        <v>226</v>
      </c>
      <c r="E66" s="10" t="s">
        <v>425</v>
      </c>
      <c r="F66" s="9">
        <v>12.0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0.0</v>
      </c>
      <c r="N66" s="7">
        <v>0.0</v>
      </c>
      <c r="O66" s="7">
        <v>0.0</v>
      </c>
      <c r="P66" s="11">
        <v>0.0</v>
      </c>
      <c r="Q66" s="10">
        <v>2.0</v>
      </c>
      <c r="R66" s="7">
        <v>60.0</v>
      </c>
      <c r="S66" s="7">
        <v>1.0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Kyren Williams</v>
      </c>
      <c r="B67" s="7" t="str">
        <f>IFERROR(__xludf.DUMMYFUNCTION("INDEX(IFNA(REGEXEXTRACT(D67, ""([^ ]+)$"")))"),"LA")</f>
        <v>LA</v>
      </c>
      <c r="C67" s="7">
        <f>Pts_PA*G67+Pts_PC*H67+Pts_PY*I67+Pts_PTD*J67+Pts_PI*K67+Pts_P2*L67+Pts_RA*M67+Pts_RY*N67+Pts_RTD*O67+Pts_R2*P67+Pts_Res*Q67+Pts_ReY*R67+Pts_ReTD*S67+Pts_Re2*T67+Pts_FL*U67+Pts_FTD*V67</f>
        <v>14.7</v>
      </c>
      <c r="D67" s="7" t="s">
        <v>103</v>
      </c>
      <c r="E67" s="10" t="s">
        <v>21</v>
      </c>
      <c r="F67" s="9">
        <v>12.0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13.0</v>
      </c>
      <c r="N67" s="7">
        <v>56.0</v>
      </c>
      <c r="O67" s="7">
        <v>1.0</v>
      </c>
      <c r="P67" s="11">
        <v>0.0</v>
      </c>
      <c r="Q67" s="10">
        <v>3.0</v>
      </c>
      <c r="R67" s="7">
        <v>16.0</v>
      </c>
      <c r="S67" s="7">
        <v>0.0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James Cook</v>
      </c>
      <c r="B68" s="7" t="str">
        <f>IFERROR(__xludf.DUMMYFUNCTION("INDEX(IFNA(REGEXEXTRACT(D68, ""([^ ]+)$"")))"),"BUF")</f>
        <v>BUF</v>
      </c>
      <c r="C68" s="7">
        <f>Pts_PA*G68+Pts_PC*H68+Pts_PY*I68+Pts_PTD*J68+Pts_PI*K68+Pts_P2*L68+Pts_RA*M68+Pts_RY*N68+Pts_RTD*O68+Pts_R2*P68+Pts_Res*Q68+Pts_ReY*R68+Pts_ReTD*S68+Pts_Re2*T68+Pts_FL*U68+Pts_FTD*V68</f>
        <v>11.3</v>
      </c>
      <c r="D68" s="7" t="s">
        <v>104</v>
      </c>
      <c r="E68" s="10" t="s">
        <v>42</v>
      </c>
      <c r="F68" s="9">
        <v>11.0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15.0</v>
      </c>
      <c r="N68" s="7">
        <v>53.0</v>
      </c>
      <c r="O68" s="7">
        <v>1.0</v>
      </c>
      <c r="P68" s="11">
        <v>0.0</v>
      </c>
      <c r="Q68" s="10">
        <v>0.0</v>
      </c>
      <c r="R68" s="7">
        <v>0.0</v>
      </c>
      <c r="S68" s="7">
        <v>0.0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Amari Cooper</v>
      </c>
      <c r="B69" s="7" t="str">
        <f>IFERROR(__xludf.DUMMYFUNCTION("INDEX(IFNA(REGEXEXTRACT(D69, ""([^ ]+)$"")))"),"BUF")</f>
        <v>BUF</v>
      </c>
      <c r="C69" s="7">
        <f>Pts_PA*G69+Pts_PC*H69+Pts_PY*I69+Pts_PTD*J69+Pts_PI*K69+Pts_P2*L69+Pts_RA*M69+Pts_RY*N69+Pts_RTD*O69+Pts_R2*P69+Pts_Res*Q69+Pts_ReY*R69+Pts_ReTD*S69+Pts_Re2*T69+Pts_FL*U69+Pts_FTD*V69</f>
        <v>13.1</v>
      </c>
      <c r="D69" s="7" t="s">
        <v>234</v>
      </c>
      <c r="E69" s="10" t="s">
        <v>42</v>
      </c>
      <c r="F69" s="9">
        <v>11.0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0.0</v>
      </c>
      <c r="N69" s="7">
        <v>0.0</v>
      </c>
      <c r="O69" s="7">
        <v>0.0</v>
      </c>
      <c r="P69" s="11">
        <v>0.0</v>
      </c>
      <c r="Q69" s="10">
        <v>3.0</v>
      </c>
      <c r="R69" s="7">
        <v>56.0</v>
      </c>
      <c r="S69" s="7">
        <v>1.0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Josh Jacobs</v>
      </c>
      <c r="B70" s="7" t="str">
        <f>IFERROR(__xludf.DUMMYFUNCTION("INDEX(IFNA(REGEXEXTRACT(D70, ""([^ ]+)$"")))"),"GB")</f>
        <v>GB</v>
      </c>
      <c r="C70" s="7">
        <f>Pts_PA*G70+Pts_PC*H70+Pts_PY*I70+Pts_PTD*J70+Pts_PI*K70+Pts_P2*L70+Pts_RA*M70+Pts_RY*N70+Pts_RTD*O70+Pts_R2*P70+Pts_Res*Q70+Pts_ReY*R70+Pts_ReTD*S70+Pts_Re2*T70+Pts_FL*U70+Pts_FTD*V70</f>
        <v>10.9</v>
      </c>
      <c r="D70" s="7" t="s">
        <v>109</v>
      </c>
      <c r="E70" s="10" t="s">
        <v>349</v>
      </c>
      <c r="F70" s="9">
        <v>11.0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17.0</v>
      </c>
      <c r="N70" s="7">
        <v>69.0</v>
      </c>
      <c r="O70" s="7">
        <v>1.0</v>
      </c>
      <c r="P70" s="11">
        <v>0.0</v>
      </c>
      <c r="Q70" s="10">
        <v>0.0</v>
      </c>
      <c r="R70" s="7">
        <v>0.0</v>
      </c>
      <c r="S70" s="7">
        <v>0.0</v>
      </c>
      <c r="T70" s="11">
        <v>0.0</v>
      </c>
      <c r="U70" s="10">
        <v>1.0</v>
      </c>
      <c r="V70" s="11">
        <v>0.0</v>
      </c>
    </row>
    <row r="71">
      <c r="A71" s="7" t="str">
        <f t="shared" si="1"/>
        <v>George Kittle</v>
      </c>
      <c r="B71" s="7" t="str">
        <f>IFERROR(__xludf.DUMMYFUNCTION("INDEX(IFNA(REGEXEXTRACT(D71, ""([^ ]+)$"")))"),"SF")</f>
        <v>SF</v>
      </c>
      <c r="C71" s="7">
        <f>Pts_PA*G71+Pts_PC*H71+Pts_PY*I71+Pts_PTD*J71+Pts_PI*K71+Pts_P2*L71+Pts_RA*M71+Pts_RY*N71+Pts_RTD*O71+Pts_R2*P71+Pts_Res*Q71+Pts_ReY*R71+Pts_ReTD*S71+Pts_Re2*T71+Pts_FL*U71+Pts_FTD*V71</f>
        <v>15.2</v>
      </c>
      <c r="D71" s="7" t="s">
        <v>175</v>
      </c>
      <c r="E71" s="10" t="s">
        <v>422</v>
      </c>
      <c r="F71" s="9">
        <v>11.0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0.0</v>
      </c>
      <c r="N71" s="7">
        <v>0.0</v>
      </c>
      <c r="O71" s="7">
        <v>0.0</v>
      </c>
      <c r="P71" s="11">
        <v>0.0</v>
      </c>
      <c r="Q71" s="10">
        <v>8.0</v>
      </c>
      <c r="R71" s="7">
        <v>112.0</v>
      </c>
      <c r="S71" s="7">
        <v>0.0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Courtland Sutton</v>
      </c>
      <c r="B72" s="7" t="str">
        <f>IFERROR(__xludf.DUMMYFUNCTION("INDEX(IFNA(REGEXEXTRACT(D72, ""([^ ]+)$"")))"),"DEN")</f>
        <v>DEN</v>
      </c>
      <c r="C72" s="7">
        <f>Pts_PA*G72+Pts_PC*H72+Pts_PY*I72+Pts_PTD*J72+Pts_PI*K72+Pts_P2*L72+Pts_RA*M72+Pts_RY*N72+Pts_RTD*O72+Pts_R2*P72+Pts_Res*Q72+Pts_ReY*R72+Pts_ReTD*S72+Pts_Re2*T72+Pts_FL*U72+Pts_FTD*V72</f>
        <v>14</v>
      </c>
      <c r="D72" s="7" t="s">
        <v>203</v>
      </c>
      <c r="E72" s="10" t="s">
        <v>59</v>
      </c>
      <c r="F72" s="9">
        <v>11.0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0.0</v>
      </c>
      <c r="N72" s="7">
        <v>0.0</v>
      </c>
      <c r="O72" s="7">
        <v>0.0</v>
      </c>
      <c r="P72" s="11">
        <v>0.0</v>
      </c>
      <c r="Q72" s="10">
        <v>5.0</v>
      </c>
      <c r="R72" s="7">
        <v>55.0</v>
      </c>
      <c r="S72" s="7">
        <v>1.0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Jaylen Warren</v>
      </c>
      <c r="B73" s="7" t="str">
        <f>IFERROR(__xludf.DUMMYFUNCTION("INDEX(IFNA(REGEXEXTRACT(D73, ""([^ ]+)$"")))"),"PIT")</f>
        <v>PIT</v>
      </c>
      <c r="C73" s="7">
        <f>Pts_PA*G73+Pts_PC*H73+Pts_PY*I73+Pts_PTD*J73+Pts_PI*K73+Pts_P2*L73+Pts_RA*M73+Pts_RY*N73+Pts_RTD*O73+Pts_R2*P73+Pts_Res*Q73+Pts_ReY*R73+Pts_ReTD*S73+Pts_Re2*T73+Pts_FL*U73+Pts_FTD*V73</f>
        <v>13.7</v>
      </c>
      <c r="D73" s="7" t="s">
        <v>277</v>
      </c>
      <c r="E73" s="10" t="s">
        <v>424</v>
      </c>
      <c r="F73" s="9">
        <v>11.0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11.0</v>
      </c>
      <c r="N73" s="7">
        <v>71.0</v>
      </c>
      <c r="O73" s="7">
        <v>0.0</v>
      </c>
      <c r="P73" s="11">
        <v>0.0</v>
      </c>
      <c r="Q73" s="10">
        <v>5.0</v>
      </c>
      <c r="R73" s="7">
        <v>41.0</v>
      </c>
      <c r="S73" s="7">
        <v>0.0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Garrett Wilson</v>
      </c>
      <c r="B74" s="7" t="str">
        <f>IFERROR(__xludf.DUMMYFUNCTION("INDEX(IFNA(REGEXEXTRACT(D74, ""([^ ]+)$"")))"),"NYJ")</f>
        <v>NYJ</v>
      </c>
      <c r="C74" s="7">
        <f>Pts_PA*G74+Pts_PC*H74+Pts_PY*I74+Pts_PTD*J74+Pts_PI*K74+Pts_P2*L74+Pts_RA*M74+Pts_RY*N74+Pts_RTD*O74+Pts_R2*P74+Pts_Res*Q74+Pts_ReY*R74+Pts_ReTD*S74+Pts_Re2*T74+Pts_FL*U74+Pts_FTD*V74</f>
        <v>14.1</v>
      </c>
      <c r="D74" s="7" t="s">
        <v>158</v>
      </c>
      <c r="E74" s="10" t="s">
        <v>65</v>
      </c>
      <c r="F74" s="9">
        <v>11.0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0.0</v>
      </c>
      <c r="N74" s="7">
        <v>0.0</v>
      </c>
      <c r="O74" s="7">
        <v>0.0</v>
      </c>
      <c r="P74" s="11">
        <v>0.0</v>
      </c>
      <c r="Q74" s="10">
        <v>7.0</v>
      </c>
      <c r="R74" s="7">
        <v>66.0</v>
      </c>
      <c r="S74" s="7">
        <v>1.0</v>
      </c>
      <c r="T74" s="11">
        <v>0.0</v>
      </c>
      <c r="U74" s="10">
        <v>1.0</v>
      </c>
      <c r="V74" s="11">
        <v>0.0</v>
      </c>
    </row>
    <row r="75">
      <c r="A75" s="7" t="str">
        <f t="shared" si="1"/>
        <v>Ja'Marr Chase</v>
      </c>
      <c r="B75" s="7" t="str">
        <f>IFERROR(__xludf.DUMMYFUNCTION("INDEX(IFNA(REGEXEXTRACT(D75, ""([^ ]+)$"")))"),"CIN")</f>
        <v>CIN</v>
      </c>
      <c r="C75" s="7">
        <f>Pts_PA*G75+Pts_PC*H75+Pts_PY*I75+Pts_PTD*J75+Pts_PI*K75+Pts_P2*L75+Pts_RA*M75+Pts_RY*N75+Pts_RTD*O75+Pts_R2*P75+Pts_Res*Q75+Pts_ReY*R75+Pts_ReTD*S75+Pts_Re2*T75+Pts_FL*U75+Pts_FTD*V75</f>
        <v>14.7</v>
      </c>
      <c r="D75" s="7" t="s">
        <v>149</v>
      </c>
      <c r="E75" s="10" t="s">
        <v>49</v>
      </c>
      <c r="F75" s="9">
        <v>10.0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9.0</v>
      </c>
      <c r="R75" s="7">
        <v>102.0</v>
      </c>
      <c r="S75" s="7">
        <v>0.0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Demario Douglas</v>
      </c>
      <c r="B76" s="7" t="str">
        <f>IFERROR(__xludf.DUMMYFUNCTION("INDEX(IFNA(REGEXEXTRACT(D76, ""([^ ]+)$"")))"),"NE")</f>
        <v>NE</v>
      </c>
      <c r="C76" s="7">
        <f>Pts_PA*G76+Pts_PC*H76+Pts_PY*I76+Pts_PTD*J76+Pts_PI*K76+Pts_P2*L76+Pts_RA*M76+Pts_RY*N76+Pts_RTD*O76+Pts_R2*P76+Pts_Res*Q76+Pts_ReY*R76+Pts_ReTD*S76+Pts_Re2*T76+Pts_FL*U76+Pts_FTD*V76</f>
        <v>12.6</v>
      </c>
      <c r="D76" s="7" t="s">
        <v>236</v>
      </c>
      <c r="E76" s="10" t="s">
        <v>361</v>
      </c>
      <c r="F76" s="9">
        <v>10.0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0.0</v>
      </c>
      <c r="N76" s="7">
        <v>0.0</v>
      </c>
      <c r="O76" s="7">
        <v>0.0</v>
      </c>
      <c r="P76" s="11">
        <v>0.0</v>
      </c>
      <c r="Q76" s="10">
        <v>4.0</v>
      </c>
      <c r="R76" s="7">
        <v>46.0</v>
      </c>
      <c r="S76" s="7">
        <v>1.0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Tyreek Hill</v>
      </c>
      <c r="B77" s="7" t="str">
        <f>IFERROR(__xludf.DUMMYFUNCTION("INDEX(IFNA(REGEXEXTRACT(D77, ""([^ ]+)$"")))"),"MIA")</f>
        <v>MIA</v>
      </c>
      <c r="C77" s="7">
        <f>Pts_PA*G77+Pts_PC*H77+Pts_PY*I77+Pts_PTD*J77+Pts_PI*K77+Pts_P2*L77+Pts_RA*M77+Pts_RY*N77+Pts_RTD*O77+Pts_R2*P77+Pts_Res*Q77+Pts_ReY*R77+Pts_ReTD*S77+Pts_Re2*T77+Pts_FL*U77+Pts_FTD*V77</f>
        <v>15</v>
      </c>
      <c r="D77" s="7" t="s">
        <v>47</v>
      </c>
      <c r="E77" s="10" t="s">
        <v>85</v>
      </c>
      <c r="F77" s="9">
        <v>10.0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0.0</v>
      </c>
      <c r="N77" s="7">
        <v>0.0</v>
      </c>
      <c r="O77" s="7">
        <v>0.0</v>
      </c>
      <c r="P77" s="11">
        <v>0.0</v>
      </c>
      <c r="Q77" s="10">
        <v>9.0</v>
      </c>
      <c r="R77" s="7">
        <v>105.0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Drake London</v>
      </c>
      <c r="B78" s="7" t="str">
        <f>IFERROR(__xludf.DUMMYFUNCTION("INDEX(IFNA(REGEXEXTRACT(D78, ""([^ ]+)$"")))"),"ATL")</f>
        <v>ATL</v>
      </c>
      <c r="C78" s="7">
        <f>Pts_PA*G78+Pts_PC*H78+Pts_PY*I78+Pts_PTD*J78+Pts_PI*K78+Pts_P2*L78+Pts_RA*M78+Pts_RY*N78+Pts_RTD*O78+Pts_R2*P78+Pts_Res*Q78+Pts_ReY*R78+Pts_ReTD*S78+Pts_Re2*T78+Pts_FL*U78+Pts_FTD*V78</f>
        <v>14.1</v>
      </c>
      <c r="D78" s="7" t="s">
        <v>251</v>
      </c>
      <c r="E78" s="10" t="s">
        <v>341</v>
      </c>
      <c r="F78" s="9">
        <v>10.0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0.0</v>
      </c>
      <c r="N78" s="7">
        <v>0.0</v>
      </c>
      <c r="O78" s="7">
        <v>0.0</v>
      </c>
      <c r="P78" s="11">
        <v>0.0</v>
      </c>
      <c r="Q78" s="10">
        <v>7.0</v>
      </c>
      <c r="R78" s="7">
        <v>106.0</v>
      </c>
      <c r="S78" s="7">
        <v>0.0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Foster Moreau</v>
      </c>
      <c r="B79" s="7" t="str">
        <f>IFERROR(__xludf.DUMMYFUNCTION("INDEX(IFNA(REGEXEXTRACT(D79, ""([^ ]+)$"")))"),"NO")</f>
        <v>NO</v>
      </c>
      <c r="C79" s="7">
        <f>Pts_PA*G79+Pts_PC*H79+Pts_PY*I79+Pts_PTD*J79+Pts_PI*K79+Pts_P2*L79+Pts_RA*M79+Pts_RY*N79+Pts_RTD*O79+Pts_R2*P79+Pts_Res*Q79+Pts_ReY*R79+Pts_ReTD*S79+Pts_Re2*T79+Pts_FL*U79+Pts_FTD*V79</f>
        <v>12.2</v>
      </c>
      <c r="D79" s="7" t="s">
        <v>110</v>
      </c>
      <c r="E79" s="10" t="s">
        <v>46</v>
      </c>
      <c r="F79" s="9">
        <v>10.0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0.0</v>
      </c>
      <c r="N79" s="7">
        <v>0.0</v>
      </c>
      <c r="O79" s="7">
        <v>0.0</v>
      </c>
      <c r="P79" s="11">
        <v>0.0</v>
      </c>
      <c r="Q79" s="10">
        <v>3.0</v>
      </c>
      <c r="R79" s="7">
        <v>47.0</v>
      </c>
      <c r="S79" s="7">
        <v>1.0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Kyle Pitts</v>
      </c>
      <c r="B80" s="7" t="str">
        <f>IFERROR(__xludf.DUMMYFUNCTION("INDEX(IFNA(REGEXEXTRACT(D80, ""([^ ]+)$"")))"),"ATL")</f>
        <v>ATL</v>
      </c>
      <c r="C80" s="7">
        <f>Pts_PA*G80+Pts_PC*H80+Pts_PY*I80+Pts_PTD*J80+Pts_PI*K80+Pts_P2*L80+Pts_RA*M80+Pts_RY*N80+Pts_RTD*O80+Pts_R2*P80+Pts_Res*Q80+Pts_ReY*R80+Pts_ReTD*S80+Pts_Re2*T80+Pts_FL*U80+Pts_FTD*V80</f>
        <v>12.4</v>
      </c>
      <c r="D80" s="7" t="s">
        <v>137</v>
      </c>
      <c r="E80" s="10" t="s">
        <v>341</v>
      </c>
      <c r="F80" s="9">
        <v>10.0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0.0</v>
      </c>
      <c r="N80" s="7">
        <v>0.0</v>
      </c>
      <c r="O80" s="7">
        <v>0.0</v>
      </c>
      <c r="P80" s="11">
        <v>0.0</v>
      </c>
      <c r="Q80" s="10">
        <v>4.0</v>
      </c>
      <c r="R80" s="7">
        <v>44.0</v>
      </c>
      <c r="S80" s="7">
        <v>1.0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A.J. Brown</v>
      </c>
      <c r="B81" s="7" t="str">
        <f>IFERROR(__xludf.DUMMYFUNCTION("INDEX(IFNA(REGEXEXTRACT(D81, ""([^ ]+)$"")))"),"PHI")</f>
        <v>PHI</v>
      </c>
      <c r="C81" s="7">
        <f>Pts_PA*G81+Pts_PC*H81+Pts_PY*I81+Pts_PTD*J81+Pts_PI*K81+Pts_P2*L81+Pts_RA*M81+Pts_RY*N81+Pts_RTD*O81+Pts_R2*P81+Pts_Res*Q81+Pts_ReY*R81+Pts_ReTD*S81+Pts_Re2*T81+Pts_FL*U81+Pts_FTD*V81</f>
        <v>11.1</v>
      </c>
      <c r="D81" s="7" t="s">
        <v>62</v>
      </c>
      <c r="E81" s="10" t="s">
        <v>89</v>
      </c>
      <c r="F81" s="9">
        <v>9.0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3.0</v>
      </c>
      <c r="R81" s="7">
        <v>36.0</v>
      </c>
      <c r="S81" s="7">
        <v>1.0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Rico Dowdle</v>
      </c>
      <c r="B82" s="7" t="str">
        <f>IFERROR(__xludf.DUMMYFUNCTION("INDEX(IFNA(REGEXEXTRACT(D82, ""([^ ]+)$"")))"),"DAL")</f>
        <v>DAL</v>
      </c>
      <c r="C82" s="7">
        <f>Pts_PA*G82+Pts_PC*H82+Pts_PY*I82+Pts_PTD*J82+Pts_PI*K82+Pts_P2*L82+Pts_RA*M82+Pts_RY*N82+Pts_RTD*O82+Pts_R2*P82+Pts_Res*Q82+Pts_ReY*R82+Pts_ReTD*S82+Pts_Re2*T82+Pts_FL*U82+Pts_FTD*V82</f>
        <v>9.3</v>
      </c>
      <c r="D82" s="7" t="s">
        <v>213</v>
      </c>
      <c r="E82" s="10" t="s">
        <v>27</v>
      </c>
      <c r="F82" s="9">
        <v>9.0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23.0</v>
      </c>
      <c r="N82" s="7">
        <v>104.0</v>
      </c>
      <c r="O82" s="7">
        <v>0.0</v>
      </c>
      <c r="P82" s="11">
        <v>0.0</v>
      </c>
      <c r="Q82" s="10">
        <v>1.0</v>
      </c>
      <c r="R82" s="7">
        <v>4.0</v>
      </c>
      <c r="S82" s="7">
        <v>0.0</v>
      </c>
      <c r="T82" s="11">
        <v>0.0</v>
      </c>
      <c r="U82" s="10">
        <v>1.0</v>
      </c>
      <c r="V82" s="11">
        <v>0.0</v>
      </c>
    </row>
    <row r="83">
      <c r="A83" s="7" t="str">
        <f t="shared" si="1"/>
        <v>Payne Durham</v>
      </c>
      <c r="B83" s="7" t="str">
        <f>IFERROR(__xludf.DUMMYFUNCTION("INDEX(IFNA(REGEXEXTRACT(D83, ""([^ ]+)$"")))"),"TB")</f>
        <v>TB</v>
      </c>
      <c r="C83" s="7">
        <f>Pts_PA*G83+Pts_PC*H83+Pts_PY*I83+Pts_PTD*J83+Pts_PI*K83+Pts_P2*L83+Pts_RA*M83+Pts_RY*N83+Pts_RTD*O83+Pts_R2*P83+Pts_Res*Q83+Pts_ReY*R83+Pts_ReTD*S83+Pts_Re2*T83+Pts_FL*U83+Pts_FTD*V83</f>
        <v>10.6</v>
      </c>
      <c r="D83" s="7" t="s">
        <v>455</v>
      </c>
      <c r="E83" s="10" t="s">
        <v>29</v>
      </c>
      <c r="F83" s="9">
        <v>9.0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0.0</v>
      </c>
      <c r="N83" s="7">
        <v>0.0</v>
      </c>
      <c r="O83" s="7">
        <v>0.0</v>
      </c>
      <c r="P83" s="11">
        <v>0.0</v>
      </c>
      <c r="Q83" s="10">
        <v>2.0</v>
      </c>
      <c r="R83" s="7">
        <v>36.0</v>
      </c>
      <c r="S83" s="7">
        <v>1.0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Isaac Guerendo</v>
      </c>
      <c r="B84" s="7" t="str">
        <f>IFERROR(__xludf.DUMMYFUNCTION("INDEX(IFNA(REGEXEXTRACT(D84, ""([^ ]+)$"")))"),"SF")</f>
        <v>SF</v>
      </c>
      <c r="C84" s="7">
        <f>Pts_PA*G84+Pts_PC*H84+Pts_PY*I84+Pts_PTD*J84+Pts_PI*K84+Pts_P2*L84+Pts_RA*M84+Pts_RY*N84+Pts_RTD*O84+Pts_R2*P84+Pts_Res*Q84+Pts_ReY*R84+Pts_ReTD*S84+Pts_Re2*T84+Pts_FL*U84+Pts_FTD*V84</f>
        <v>11.9</v>
      </c>
      <c r="D84" s="7" t="s">
        <v>406</v>
      </c>
      <c r="E84" s="10" t="s">
        <v>422</v>
      </c>
      <c r="F84" s="9">
        <v>9.0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9.0</v>
      </c>
      <c r="N84" s="7">
        <v>34.0</v>
      </c>
      <c r="O84" s="7">
        <v>0.0</v>
      </c>
      <c r="P84" s="11">
        <v>0.0</v>
      </c>
      <c r="Q84" s="10">
        <v>4.0</v>
      </c>
      <c r="R84" s="7">
        <v>65.0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Marvin Harrison</v>
      </c>
      <c r="B85" s="7" t="str">
        <f>IFERROR(__xludf.DUMMYFUNCTION("INDEX(IFNA(REGEXEXTRACT(D85, ""([^ ]+)$"")))"),"ARI")</f>
        <v>ARI</v>
      </c>
      <c r="C85" s="7">
        <f>Pts_PA*G85+Pts_PC*H85+Pts_PY*I85+Pts_PTD*J85+Pts_PI*K85+Pts_P2*L85+Pts_RA*M85+Pts_RY*N85+Pts_RTD*O85+Pts_R2*P85+Pts_Res*Q85+Pts_ReY*R85+Pts_ReTD*S85+Pts_Re2*T85+Pts_FL*U85+Pts_FTD*V85</f>
        <v>12.6</v>
      </c>
      <c r="D85" s="7" t="s">
        <v>299</v>
      </c>
      <c r="E85" s="10" t="s">
        <v>419</v>
      </c>
      <c r="F85" s="9">
        <v>9.0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0.0</v>
      </c>
      <c r="N85" s="7">
        <v>0.0</v>
      </c>
      <c r="O85" s="7">
        <v>0.0</v>
      </c>
      <c r="P85" s="11">
        <v>0.0</v>
      </c>
      <c r="Q85" s="10">
        <v>6.0</v>
      </c>
      <c r="R85" s="7">
        <v>96.0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Justin Jefferson</v>
      </c>
      <c r="B86" s="7" t="str">
        <f>IFERROR(__xludf.DUMMYFUNCTION("INDEX(IFNA(REGEXEXTRACT(D86, ""([^ ]+)$"")))"),"MIN")</f>
        <v>MIN</v>
      </c>
      <c r="C86" s="7">
        <f>Pts_PA*G86+Pts_PC*H86+Pts_PY*I86+Pts_PTD*J86+Pts_PI*K86+Pts_P2*L86+Pts_RA*M86+Pts_RY*N86+Pts_RTD*O86+Pts_R2*P86+Pts_Res*Q86+Pts_ReY*R86+Pts_ReTD*S86+Pts_Re2*T86+Pts_FL*U86+Pts_FTD*V86</f>
        <v>13.2</v>
      </c>
      <c r="D86" s="7" t="s">
        <v>98</v>
      </c>
      <c r="E86" s="10" t="s">
        <v>23</v>
      </c>
      <c r="F86" s="9">
        <v>9.0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0.0</v>
      </c>
      <c r="N86" s="7">
        <v>0.0</v>
      </c>
      <c r="O86" s="7">
        <v>0.0</v>
      </c>
      <c r="P86" s="11">
        <v>0.0</v>
      </c>
      <c r="Q86" s="10">
        <v>8.0</v>
      </c>
      <c r="R86" s="7">
        <v>92.0</v>
      </c>
      <c r="S86" s="7">
        <v>0.0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Jerry Jeudy</v>
      </c>
      <c r="B87" s="7" t="str">
        <f>IFERROR(__xludf.DUMMYFUNCTION("INDEX(IFNA(REGEXEXTRACT(D87, ""([^ ]+)$"")))"),"CLE")</f>
        <v>CLE</v>
      </c>
      <c r="C87" s="7">
        <f>Pts_PA*G87+Pts_PC*H87+Pts_PY*I87+Pts_PTD*J87+Pts_PI*K87+Pts_P2*L87+Pts_RA*M87+Pts_RY*N87+Pts_RTD*O87+Pts_R2*P87+Pts_Res*Q87+Pts_ReY*R87+Pts_ReTD*S87+Pts_Re2*T87+Pts_FL*U87+Pts_FTD*V87</f>
        <v>15.4</v>
      </c>
      <c r="D87" s="7" t="s">
        <v>132</v>
      </c>
      <c r="E87" s="10" t="s">
        <v>421</v>
      </c>
      <c r="F87" s="9">
        <v>9.0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0.0</v>
      </c>
      <c r="N87" s="7">
        <v>0.0</v>
      </c>
      <c r="O87" s="7">
        <v>0.0</v>
      </c>
      <c r="P87" s="11">
        <v>0.0</v>
      </c>
      <c r="Q87" s="10">
        <v>12.0</v>
      </c>
      <c r="R87" s="7">
        <v>94.0</v>
      </c>
      <c r="S87" s="7">
        <v>0.0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Darius Slayton</v>
      </c>
      <c r="B88" s="7" t="str">
        <f>IFERROR(__xludf.DUMMYFUNCTION("INDEX(IFNA(REGEXEXTRACT(D88, ""([^ ]+)$"")))"),"NYG")</f>
        <v>NYG</v>
      </c>
      <c r="C88" s="7">
        <f>Pts_PA*G88+Pts_PC*H88+Pts_PY*I88+Pts_PTD*J88+Pts_PI*K88+Pts_P2*L88+Pts_RA*M88+Pts_RY*N88+Pts_RTD*O88+Pts_R2*P88+Pts_Res*Q88+Pts_ReY*R88+Pts_ReTD*S88+Pts_Re2*T88+Pts_FL*U88+Pts_FTD*V88</f>
        <v>9.7</v>
      </c>
      <c r="D88" s="7" t="s">
        <v>223</v>
      </c>
      <c r="E88" s="10" t="s">
        <v>352</v>
      </c>
      <c r="F88" s="9">
        <v>9.0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0.0</v>
      </c>
      <c r="N88" s="7">
        <v>0.0</v>
      </c>
      <c r="O88" s="7">
        <v>0.0</v>
      </c>
      <c r="P88" s="11">
        <v>0.0</v>
      </c>
      <c r="Q88" s="10">
        <v>1.0</v>
      </c>
      <c r="R88" s="7">
        <v>32.0</v>
      </c>
      <c r="S88" s="7">
        <v>1.0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Tyjae Spears</v>
      </c>
      <c r="B89" s="7" t="str">
        <f>IFERROR(__xludf.DUMMYFUNCTION("INDEX(IFNA(REGEXEXTRACT(D89, ""([^ ]+)$"")))"),"TEN")</f>
        <v>TEN</v>
      </c>
      <c r="C89" s="7">
        <f>Pts_PA*G89+Pts_PC*H89+Pts_PY*I89+Pts_PTD*J89+Pts_PI*K89+Pts_P2*L89+Pts_RA*M89+Pts_RY*N89+Pts_RTD*O89+Pts_R2*P89+Pts_Res*Q89+Pts_ReY*R89+Pts_ReTD*S89+Pts_Re2*T89+Pts_FL*U89+Pts_FTD*V89</f>
        <v>11.8</v>
      </c>
      <c r="D89" s="7" t="s">
        <v>201</v>
      </c>
      <c r="E89" s="10" t="s">
        <v>351</v>
      </c>
      <c r="F89" s="9">
        <v>9.0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20.0</v>
      </c>
      <c r="N89" s="7">
        <v>95.0</v>
      </c>
      <c r="O89" s="7">
        <v>0.0</v>
      </c>
      <c r="P89" s="11">
        <v>0.0</v>
      </c>
      <c r="Q89" s="10">
        <v>3.0</v>
      </c>
      <c r="R89" s="7">
        <v>8.0</v>
      </c>
      <c r="S89" s="7">
        <v>0.0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Jalen Tolbert</v>
      </c>
      <c r="B90" s="7" t="str">
        <f>IFERROR(__xludf.DUMMYFUNCTION("INDEX(IFNA(REGEXEXTRACT(D90, ""([^ ]+)$"")))"),"DAL")</f>
        <v>DAL</v>
      </c>
      <c r="C90" s="7">
        <f>Pts_PA*G90+Pts_PC*H90+Pts_PY*I90+Pts_PTD*J90+Pts_PI*K90+Pts_P2*L90+Pts_RA*M90+Pts_RY*N90+Pts_RTD*O90+Pts_R2*P90+Pts_Res*Q90+Pts_ReY*R90+Pts_ReTD*S90+Pts_Re2*T90+Pts_FL*U90+Pts_FTD*V90</f>
        <v>10.5</v>
      </c>
      <c r="D90" s="7" t="s">
        <v>274</v>
      </c>
      <c r="E90" s="10" t="s">
        <v>27</v>
      </c>
      <c r="F90" s="9">
        <v>9.0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0.0</v>
      </c>
      <c r="N90" s="7">
        <v>0.0</v>
      </c>
      <c r="O90" s="7">
        <v>0.0</v>
      </c>
      <c r="P90" s="11">
        <v>0.0</v>
      </c>
      <c r="Q90" s="10">
        <v>3.0</v>
      </c>
      <c r="R90" s="7">
        <v>30.0</v>
      </c>
      <c r="S90" s="7">
        <v>1.0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Parker Washington</v>
      </c>
      <c r="B91" s="7" t="str">
        <f>IFERROR(__xludf.DUMMYFUNCTION("INDEX(IFNA(REGEXEXTRACT(D91, ""([^ ]+)$"")))"),"JAX")</f>
        <v>JAX</v>
      </c>
      <c r="C91" s="7">
        <f>Pts_PA*G91+Pts_PC*H91+Pts_PY*I91+Pts_PTD*J91+Pts_PI*K91+Pts_P2*L91+Pts_RA*M91+Pts_RY*N91+Pts_RTD*O91+Pts_R2*P91+Pts_Res*Q91+Pts_ReY*R91+Pts_ReTD*S91+Pts_Re2*T91+Pts_FL*U91+Pts_FTD*V91</f>
        <v>10.6</v>
      </c>
      <c r="D91" s="7" t="s">
        <v>332</v>
      </c>
      <c r="E91" s="10" t="s">
        <v>157</v>
      </c>
      <c r="F91" s="9">
        <v>9.0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3.0</v>
      </c>
      <c r="R91" s="7">
        <v>31.0</v>
      </c>
      <c r="S91" s="7">
        <v>1.0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Cam Akers</v>
      </c>
      <c r="B92" s="7" t="str">
        <f>IFERROR(__xludf.DUMMYFUNCTION("INDEX(IFNA(REGEXEXTRACT(D92, ""([^ ]+)$"")))"),"MIN")</f>
        <v>MIN</v>
      </c>
      <c r="C92" s="7">
        <f>Pts_PA*G92+Pts_PC*H92+Pts_PY*I92+Pts_PTD*J92+Pts_PI*K92+Pts_P2*L92+Pts_RA*M92+Pts_RY*N92+Pts_RTD*O92+Pts_R2*P92+Pts_Res*Q92+Pts_ReY*R92+Pts_ReTD*S92+Pts_Re2*T92+Pts_FL*U92+Pts_FTD*V92</f>
        <v>10.3</v>
      </c>
      <c r="D92" s="7" t="s">
        <v>372</v>
      </c>
      <c r="E92" s="10" t="s">
        <v>23</v>
      </c>
      <c r="F92" s="9">
        <v>8.0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6.0</v>
      </c>
      <c r="N92" s="7">
        <v>18.0</v>
      </c>
      <c r="O92" s="7">
        <v>0.0</v>
      </c>
      <c r="P92" s="11">
        <v>0.0</v>
      </c>
      <c r="Q92" s="10">
        <v>2.0</v>
      </c>
      <c r="R92" s="7">
        <v>15.0</v>
      </c>
      <c r="S92" s="7">
        <v>1.0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Chase Brown</v>
      </c>
      <c r="B93" s="7" t="str">
        <f>IFERROR(__xludf.DUMMYFUNCTION("INDEX(IFNA(REGEXEXTRACT(D93, ""([^ ]+)$"")))"),"CIN")</f>
        <v>CIN</v>
      </c>
      <c r="C93" s="7">
        <f>Pts_PA*G93+Pts_PC*H93+Pts_PY*I93+Pts_PTD*J93+Pts_PI*K93+Pts_P2*L93+Pts_RA*M93+Pts_RY*N93+Pts_RTD*O93+Pts_R2*P93+Pts_Res*Q93+Pts_ReY*R93+Pts_ReTD*S93+Pts_Re2*T93+Pts_FL*U93+Pts_FTD*V93</f>
        <v>11.1</v>
      </c>
      <c r="D93" s="7" t="s">
        <v>210</v>
      </c>
      <c r="E93" s="10" t="s">
        <v>49</v>
      </c>
      <c r="F93" s="9">
        <v>8.0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20.0</v>
      </c>
      <c r="N93" s="7">
        <v>67.0</v>
      </c>
      <c r="O93" s="7">
        <v>0.0</v>
      </c>
      <c r="P93" s="11">
        <v>0.0</v>
      </c>
      <c r="Q93" s="10">
        <v>4.0</v>
      </c>
      <c r="R93" s="7">
        <v>24.0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Michael Carter</v>
      </c>
      <c r="B94" s="7" t="str">
        <f>IFERROR(__xludf.DUMMYFUNCTION("INDEX(IFNA(REGEXEXTRACT(D94, ""([^ ]+)$"")))"),"ARI")</f>
        <v>ARI</v>
      </c>
      <c r="C94" s="7">
        <f>Pts_PA*G94+Pts_PC*H94+Pts_PY*I94+Pts_PTD*J94+Pts_PI*K94+Pts_P2*L94+Pts_RA*M94+Pts_RY*N94+Pts_RTD*O94+Pts_R2*P94+Pts_Res*Q94+Pts_ReY*R94+Pts_ReTD*S94+Pts_Re2*T94+Pts_FL*U94+Pts_FTD*V94</f>
        <v>9.1</v>
      </c>
      <c r="D94" s="7" t="s">
        <v>566</v>
      </c>
      <c r="E94" s="10" t="s">
        <v>419</v>
      </c>
      <c r="F94" s="9">
        <v>8.0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13.0</v>
      </c>
      <c r="N94" s="7">
        <v>70.0</v>
      </c>
      <c r="O94" s="7">
        <v>0.0</v>
      </c>
      <c r="P94" s="11">
        <v>0.0</v>
      </c>
      <c r="Q94" s="10">
        <v>2.0</v>
      </c>
      <c r="R94" s="7">
        <v>11.0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Keon Coleman</v>
      </c>
      <c r="B95" s="7" t="str">
        <f>IFERROR(__xludf.DUMMYFUNCTION("INDEX(IFNA(REGEXEXTRACT(D95, ""([^ ]+)$"")))"),"BUF")</f>
        <v>BUF</v>
      </c>
      <c r="C95" s="7">
        <f>Pts_PA*G95+Pts_PC*H95+Pts_PY*I95+Pts_PTD*J95+Pts_PI*K95+Pts_P2*L95+Pts_RA*M95+Pts_RY*N95+Pts_RTD*O95+Pts_R2*P95+Pts_Res*Q95+Pts_ReY*R95+Pts_ReTD*S95+Pts_Re2*T95+Pts_FL*U95+Pts_FTD*V95</f>
        <v>10.2</v>
      </c>
      <c r="D95" s="7" t="s">
        <v>163</v>
      </c>
      <c r="E95" s="10" t="s">
        <v>42</v>
      </c>
      <c r="F95" s="9">
        <v>8.0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0.0</v>
      </c>
      <c r="N95" s="7">
        <v>0.0</v>
      </c>
      <c r="O95" s="7">
        <v>0.0</v>
      </c>
      <c r="P95" s="11">
        <v>0.0</v>
      </c>
      <c r="Q95" s="10">
        <v>3.0</v>
      </c>
      <c r="R95" s="7">
        <v>27.0</v>
      </c>
      <c r="S95" s="7">
        <v>1.0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Derius Davis</v>
      </c>
      <c r="B96" s="7" t="str">
        <f>IFERROR(__xludf.DUMMYFUNCTION("INDEX(IFNA(REGEXEXTRACT(D96, ""([^ ]+)$"")))"),"LAC")</f>
        <v>LAC</v>
      </c>
      <c r="C96" s="7">
        <f>Pts_PA*G96+Pts_PC*H96+Pts_PY*I96+Pts_PTD*J96+Pts_PI*K96+Pts_P2*L96+Pts_RA*M96+Pts_RY*N96+Pts_RTD*O96+Pts_R2*P96+Pts_Res*Q96+Pts_ReY*R96+Pts_ReTD*S96+Pts_Re2*T96+Pts_FL*U96+Pts_FTD*V96</f>
        <v>9.6</v>
      </c>
      <c r="D96" s="7" t="s">
        <v>291</v>
      </c>
      <c r="E96" s="10" t="s">
        <v>346</v>
      </c>
      <c r="F96" s="9">
        <v>8.0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1.0</v>
      </c>
      <c r="N96" s="7">
        <v>-3.0</v>
      </c>
      <c r="O96" s="7">
        <v>0.0</v>
      </c>
      <c r="P96" s="11">
        <v>0.0</v>
      </c>
      <c r="Q96" s="10">
        <v>2.0</v>
      </c>
      <c r="R96" s="7">
        <v>29.0</v>
      </c>
      <c r="S96" s="7">
        <v>1.0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Mike Gesicki</v>
      </c>
      <c r="B97" s="7" t="str">
        <f>IFERROR(__xludf.DUMMYFUNCTION("INDEX(IFNA(REGEXEXTRACT(D97, ""([^ ]+)$"")))"),"CIN")</f>
        <v>CIN</v>
      </c>
      <c r="C97" s="7">
        <f>Pts_PA*G97+Pts_PC*H97+Pts_PY*I97+Pts_PTD*J97+Pts_PI*K97+Pts_P2*L97+Pts_RA*M97+Pts_RY*N97+Pts_RTD*O97+Pts_R2*P97+Pts_Res*Q97+Pts_ReY*R97+Pts_ReTD*S97+Pts_Re2*T97+Pts_FL*U97+Pts_FTD*V97</f>
        <v>13.6</v>
      </c>
      <c r="D97" s="7" t="s">
        <v>242</v>
      </c>
      <c r="E97" s="10" t="s">
        <v>49</v>
      </c>
      <c r="F97" s="9">
        <v>8.0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0.0</v>
      </c>
      <c r="N97" s="7">
        <v>0.0</v>
      </c>
      <c r="O97" s="7">
        <v>0.0</v>
      </c>
      <c r="P97" s="11">
        <v>0.0</v>
      </c>
      <c r="Q97" s="10">
        <v>10.0</v>
      </c>
      <c r="R97" s="7">
        <v>86.0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Kareem Hunt</v>
      </c>
      <c r="B98" s="7" t="str">
        <f>IFERROR(__xludf.DUMMYFUNCTION("INDEX(IFNA(REGEXEXTRACT(D98, ""([^ ]+)$"")))"),"KC")</f>
        <v>KC</v>
      </c>
      <c r="C98" s="7">
        <f>Pts_PA*G98+Pts_PC*H98+Pts_PY*I98+Pts_PTD*J98+Pts_PI*K98+Pts_P2*L98+Pts_RA*M98+Pts_RY*N98+Pts_RTD*O98+Pts_R2*P98+Pts_Res*Q98+Pts_ReY*R98+Pts_ReTD*S98+Pts_Re2*T98+Pts_FL*U98+Pts_FTD*V98</f>
        <v>8</v>
      </c>
      <c r="D98" s="7" t="s">
        <v>466</v>
      </c>
      <c r="E98" s="10" t="s">
        <v>425</v>
      </c>
      <c r="F98" s="9">
        <v>8.0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9.0</v>
      </c>
      <c r="N98" s="7">
        <v>20.0</v>
      </c>
      <c r="O98" s="7">
        <v>1.0</v>
      </c>
      <c r="P98" s="11">
        <v>0.0</v>
      </c>
      <c r="Q98" s="10">
        <v>0.0</v>
      </c>
      <c r="R98" s="7">
        <v>0.0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Calvin Ridley</v>
      </c>
      <c r="B99" s="7" t="str">
        <f>IFERROR(__xludf.DUMMYFUNCTION("INDEX(IFNA(REGEXEXTRACT(D99, ""([^ ]+)$"")))"),"TEN")</f>
        <v>TEN</v>
      </c>
      <c r="C99" s="7">
        <f>Pts_PA*G99+Pts_PC*H99+Pts_PY*I99+Pts_PTD*J99+Pts_PI*K99+Pts_P2*L99+Pts_RA*M99+Pts_RY*N99+Pts_RTD*O99+Pts_R2*P99+Pts_Res*Q99+Pts_ReY*R99+Pts_ReTD*S99+Pts_Re2*T99+Pts_FL*U99+Pts_FTD*V99</f>
        <v>11.6</v>
      </c>
      <c r="D99" s="7" t="s">
        <v>168</v>
      </c>
      <c r="E99" s="10" t="s">
        <v>351</v>
      </c>
      <c r="F99" s="9">
        <v>8.0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1.0</v>
      </c>
      <c r="N99" s="7">
        <v>7.0</v>
      </c>
      <c r="O99" s="7">
        <v>0.0</v>
      </c>
      <c r="P99" s="11">
        <v>0.0</v>
      </c>
      <c r="Q99" s="10">
        <v>5.0</v>
      </c>
      <c r="R99" s="7">
        <v>84.0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Christopher Rodriguez</v>
      </c>
      <c r="B100" s="7" t="str">
        <f>IFERROR(__xludf.DUMMYFUNCTION("INDEX(IFNA(REGEXEXTRACT(D100, ""([^ ]+)$"")))"),"WAS")</f>
        <v>WAS</v>
      </c>
      <c r="C100" s="7">
        <f>Pts_PA*G100+Pts_PC*H100+Pts_PY*I100+Pts_PTD*J100+Pts_PI*K100+Pts_P2*L100+Pts_RA*M100+Pts_RY*N100+Pts_RTD*O100+Pts_R2*P100+Pts_Res*Q100+Pts_ReY*R100+Pts_ReTD*S100+Pts_Re2*T100+Pts_FL*U100+Pts_FTD*V100</f>
        <v>9.3</v>
      </c>
      <c r="D100" s="7" t="s">
        <v>559</v>
      </c>
      <c r="E100" s="10" t="s">
        <v>339</v>
      </c>
      <c r="F100" s="9">
        <v>8.0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5.0</v>
      </c>
      <c r="N100" s="7">
        <v>16.0</v>
      </c>
      <c r="O100" s="7">
        <v>1.0</v>
      </c>
      <c r="P100" s="11">
        <v>0.0</v>
      </c>
      <c r="Q100" s="10">
        <v>1.0</v>
      </c>
      <c r="R100" s="7">
        <v>12.0</v>
      </c>
      <c r="S100" s="7">
        <v>0.0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Jonnu Smith</v>
      </c>
      <c r="B101" s="7" t="str">
        <f>IFERROR(__xludf.DUMMYFUNCTION("INDEX(IFNA(REGEXEXTRACT(D101, ""([^ ]+)$"")))"),"MIA")</f>
        <v>MIA</v>
      </c>
      <c r="C101" s="7">
        <f>Pts_PA*G101+Pts_PC*H101+Pts_PY*I101+Pts_PTD*J101+Pts_PI*K101+Pts_P2*L101+Pts_RA*M101+Pts_RY*N101+Pts_RTD*O101+Pts_R2*P101+Pts_Res*Q101+Pts_ReY*R101+Pts_ReTD*S101+Pts_Re2*T101+Pts_FL*U101+Pts_FTD*V101</f>
        <v>10.1</v>
      </c>
      <c r="D101" s="7" t="s">
        <v>323</v>
      </c>
      <c r="E101" s="10" t="s">
        <v>85</v>
      </c>
      <c r="F101" s="9">
        <v>8.0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0.0</v>
      </c>
      <c r="N101" s="7">
        <v>0.0</v>
      </c>
      <c r="O101" s="7">
        <v>0.0</v>
      </c>
      <c r="P101" s="11">
        <v>0.0</v>
      </c>
      <c r="Q101" s="10">
        <v>3.0</v>
      </c>
      <c r="R101" s="7">
        <v>26.0</v>
      </c>
      <c r="S101" s="7">
        <v>1.0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Matthew Stafford</v>
      </c>
      <c r="B102" s="7" t="str">
        <f>IFERROR(__xludf.DUMMYFUNCTION("INDEX(IFNA(REGEXEXTRACT(D102, ""([^ ]+)$"")))"),"LA")</f>
        <v>LA</v>
      </c>
      <c r="C102" s="7">
        <f>Pts_PA*G102+Pts_PC*H102+Pts_PY*I102+Pts_PTD*J102+Pts_PI*K102+Pts_P2*L102+Pts_RA*M102+Pts_RY*N102+Pts_RTD*O102+Pts_R2*P102+Pts_Res*Q102+Pts_ReY*R102+Pts_ReTD*S102+Pts_Re2*T102+Pts_FL*U102+Pts_FTD*V102</f>
        <v>9.16</v>
      </c>
      <c r="D102" s="7" t="s">
        <v>69</v>
      </c>
      <c r="E102" s="10" t="s">
        <v>21</v>
      </c>
      <c r="F102" s="9">
        <v>8.0</v>
      </c>
      <c r="G102" s="10">
        <v>32.0</v>
      </c>
      <c r="H102" s="7">
        <v>17.0</v>
      </c>
      <c r="I102" s="7">
        <v>189.0</v>
      </c>
      <c r="J102" s="7">
        <v>0.0</v>
      </c>
      <c r="K102" s="7">
        <v>0.0</v>
      </c>
      <c r="L102" s="11">
        <v>0.0</v>
      </c>
      <c r="M102" s="10">
        <v>6.0</v>
      </c>
      <c r="N102" s="7">
        <v>16.0</v>
      </c>
      <c r="O102" s="7">
        <v>0.0</v>
      </c>
      <c r="P102" s="11">
        <v>0.0</v>
      </c>
      <c r="Q102" s="10">
        <v>0.0</v>
      </c>
      <c r="R102" s="7">
        <v>0.0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Mitchell Trubisky</v>
      </c>
      <c r="B103" s="7" t="str">
        <f>IFERROR(__xludf.DUMMYFUNCTION("INDEX(IFNA(REGEXEXTRACT(D103, ""([^ ]+)$"")))"),"BUF")</f>
        <v>BUF</v>
      </c>
      <c r="C103" s="7">
        <f>Pts_PA*G103+Pts_PC*H103+Pts_PY*I103+Pts_PTD*J103+Pts_PI*K103+Pts_P2*L103+Pts_RA*M103+Pts_RY*N103+Pts_RTD*O103+Pts_R2*P103+Pts_Res*Q103+Pts_ReY*R103+Pts_ReTD*S103+Pts_Re2*T103+Pts_FL*U103+Pts_FTD*V103</f>
        <v>6.66</v>
      </c>
      <c r="D103" s="7" t="s">
        <v>413</v>
      </c>
      <c r="E103" s="10" t="s">
        <v>42</v>
      </c>
      <c r="F103" s="9">
        <v>8.0</v>
      </c>
      <c r="G103" s="10">
        <v>1.0</v>
      </c>
      <c r="H103" s="7">
        <v>1.0</v>
      </c>
      <c r="I103" s="7">
        <v>69.0</v>
      </c>
      <c r="J103" s="7">
        <v>1.0</v>
      </c>
      <c r="K103" s="7">
        <v>0.0</v>
      </c>
      <c r="L103" s="11">
        <v>0.0</v>
      </c>
      <c r="M103" s="10">
        <v>2.0</v>
      </c>
      <c r="N103" s="7">
        <v>-1.0</v>
      </c>
      <c r="O103" s="7">
        <v>0.0</v>
      </c>
      <c r="P103" s="11">
        <v>0.0</v>
      </c>
      <c r="Q103" s="10">
        <v>0.0</v>
      </c>
      <c r="R103" s="7">
        <v>0.0</v>
      </c>
      <c r="S103" s="7">
        <v>0.0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Tre Tucker</v>
      </c>
      <c r="B104" s="7" t="str">
        <f>IFERROR(__xludf.DUMMYFUNCTION("INDEX(IFNA(REGEXEXTRACT(D104, ""([^ ]+)$"")))"),"LV")</f>
        <v>LV</v>
      </c>
      <c r="C104" s="7">
        <f>Pts_PA*G104+Pts_PC*H104+Pts_PY*I104+Pts_PTD*J104+Pts_PI*K104+Pts_P2*L104+Pts_RA*M104+Pts_RY*N104+Pts_RTD*O104+Pts_R2*P104+Pts_Res*Q104+Pts_ReY*R104+Pts_ReTD*S104+Pts_Re2*T104+Pts_FL*U104+Pts_FTD*V104</f>
        <v>9.9</v>
      </c>
      <c r="D104" s="7" t="s">
        <v>225</v>
      </c>
      <c r="E104" s="10" t="s">
        <v>129</v>
      </c>
      <c r="F104" s="9">
        <v>8.0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1.0</v>
      </c>
      <c r="N104" s="7">
        <v>5.0</v>
      </c>
      <c r="O104" s="7">
        <v>0.0</v>
      </c>
      <c r="P104" s="11">
        <v>0.0</v>
      </c>
      <c r="Q104" s="10">
        <v>2.0</v>
      </c>
      <c r="R104" s="7">
        <v>24.0</v>
      </c>
      <c r="S104" s="7">
        <v>1.0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Emanuel Wilson</v>
      </c>
      <c r="B105" s="7" t="str">
        <f>IFERROR(__xludf.DUMMYFUNCTION("INDEX(IFNA(REGEXEXTRACT(D105, ""([^ ]+)$"")))"),"GB")</f>
        <v>GB</v>
      </c>
      <c r="C105" s="7">
        <f>Pts_PA*G105+Pts_PC*H105+Pts_PY*I105+Pts_PTD*J105+Pts_PI*K105+Pts_P2*L105+Pts_RA*M105+Pts_RY*N105+Pts_RTD*O105+Pts_R2*P105+Pts_Res*Q105+Pts_ReY*R105+Pts_ReTD*S105+Pts_Re2*T105+Pts_FL*U105+Pts_FTD*V105</f>
        <v>8.9</v>
      </c>
      <c r="D105" s="7" t="s">
        <v>184</v>
      </c>
      <c r="E105" s="10" t="s">
        <v>349</v>
      </c>
      <c r="F105" s="9">
        <v>8.0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6.0</v>
      </c>
      <c r="N105" s="7">
        <v>29.0</v>
      </c>
      <c r="O105" s="7">
        <v>1.0</v>
      </c>
      <c r="P105" s="11">
        <v>0.0</v>
      </c>
      <c r="Q105" s="10">
        <v>0.0</v>
      </c>
      <c r="R105" s="7">
        <v>0.0</v>
      </c>
      <c r="S105" s="7">
        <v>0.0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Brock Bowers</v>
      </c>
      <c r="B106" s="7" t="str">
        <f>IFERROR(__xludf.DUMMYFUNCTION("INDEX(IFNA(REGEXEXTRACT(D106, ""([^ ]+)$"")))"),"LV")</f>
        <v>LV</v>
      </c>
      <c r="C106" s="7">
        <f>Pts_PA*G106+Pts_PC*H106+Pts_PY*I106+Pts_PTD*J106+Pts_PI*K106+Pts_P2*L106+Pts_RA*M106+Pts_RY*N106+Pts_RTD*O106+Pts_R2*P106+Pts_Res*Q106+Pts_ReY*R106+Pts_ReTD*S106+Pts_Re2*T106+Pts_FL*U106+Pts_FTD*V106</f>
        <v>11.1</v>
      </c>
      <c r="D106" s="7" t="s">
        <v>162</v>
      </c>
      <c r="E106" s="10" t="s">
        <v>129</v>
      </c>
      <c r="F106" s="9">
        <v>7.0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1.0</v>
      </c>
      <c r="N106" s="7">
        <v>-1.0</v>
      </c>
      <c r="O106" s="7">
        <v>0.0</v>
      </c>
      <c r="P106" s="11">
        <v>0.0</v>
      </c>
      <c r="Q106" s="10">
        <v>7.0</v>
      </c>
      <c r="R106" s="7">
        <v>77.0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Joshua Dobbs</v>
      </c>
      <c r="B107" s="7" t="str">
        <f>IFERROR(__xludf.DUMMYFUNCTION("INDEX(IFNA(REGEXEXTRACT(D107, ""([^ ]+)$"")))"),"SF")</f>
        <v>SF</v>
      </c>
      <c r="C107" s="7">
        <f>Pts_PA*G107+Pts_PC*H107+Pts_PY*I107+Pts_PTD*J107+Pts_PI*K107+Pts_P2*L107+Pts_RA*M107+Pts_RY*N107+Pts_RTD*O107+Pts_R2*P107+Pts_Res*Q107+Pts_ReY*R107+Pts_ReTD*S107+Pts_Re2*T107+Pts_FL*U107+Pts_FTD*V107</f>
        <v>8.1</v>
      </c>
      <c r="D107" s="7" t="s">
        <v>578</v>
      </c>
      <c r="E107" s="10" t="s">
        <v>422</v>
      </c>
      <c r="F107" s="9">
        <v>7.0</v>
      </c>
      <c r="G107" s="10">
        <v>4.0</v>
      </c>
      <c r="H107" s="7">
        <v>3.0</v>
      </c>
      <c r="I107" s="7">
        <v>35.0</v>
      </c>
      <c r="J107" s="7">
        <v>0.0</v>
      </c>
      <c r="K107" s="7">
        <v>0.0</v>
      </c>
      <c r="L107" s="11">
        <v>0.0</v>
      </c>
      <c r="M107" s="10">
        <v>1.0</v>
      </c>
      <c r="N107" s="7">
        <v>7.0</v>
      </c>
      <c r="O107" s="7">
        <v>1.0</v>
      </c>
      <c r="P107" s="11">
        <v>0.0</v>
      </c>
      <c r="Q107" s="10">
        <v>0.0</v>
      </c>
      <c r="R107" s="7">
        <v>0.0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Romeo Doubs</v>
      </c>
      <c r="B108" s="7" t="str">
        <f>IFERROR(__xludf.DUMMYFUNCTION("INDEX(IFNA(REGEXEXTRACT(D108, ""([^ ]+)$"")))"),"GB")</f>
        <v>GB</v>
      </c>
      <c r="C108" s="7">
        <f>Pts_PA*G108+Pts_PC*H108+Pts_PY*I108+Pts_PTD*J108+Pts_PI*K108+Pts_P2*L108+Pts_RA*M108+Pts_RY*N108+Pts_RTD*O108+Pts_R2*P108+Pts_Res*Q108+Pts_ReY*R108+Pts_ReTD*S108+Pts_Re2*T108+Pts_FL*U108+Pts_FTD*V108</f>
        <v>11.3</v>
      </c>
      <c r="D108" s="7" t="s">
        <v>165</v>
      </c>
      <c r="E108" s="10" t="s">
        <v>349</v>
      </c>
      <c r="F108" s="9">
        <v>7.0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0.0</v>
      </c>
      <c r="N108" s="7">
        <v>0.0</v>
      </c>
      <c r="O108" s="7">
        <v>0.0</v>
      </c>
      <c r="P108" s="11">
        <v>0.0</v>
      </c>
      <c r="Q108" s="10">
        <v>7.0</v>
      </c>
      <c r="R108" s="7">
        <v>58.0</v>
      </c>
      <c r="S108" s="7">
        <v>0.0</v>
      </c>
      <c r="T108" s="11">
        <v>1.0</v>
      </c>
      <c r="U108" s="10">
        <v>0.0</v>
      </c>
      <c r="V108" s="11">
        <v>0.0</v>
      </c>
    </row>
    <row r="109">
      <c r="A109" s="7" t="str">
        <f t="shared" si="1"/>
        <v>Najee Harris</v>
      </c>
      <c r="B109" s="7" t="str">
        <f>IFERROR(__xludf.DUMMYFUNCTION("INDEX(IFNA(REGEXEXTRACT(D109, ""([^ ]+)$"")))"),"PIT")</f>
        <v>PIT</v>
      </c>
      <c r="C109" s="7">
        <f>Pts_PA*G109+Pts_PC*H109+Pts_PY*I109+Pts_PTD*J109+Pts_PI*K109+Pts_P2*L109+Pts_RA*M109+Pts_RY*N109+Pts_RTD*O109+Pts_R2*P109+Pts_Res*Q109+Pts_ReY*R109+Pts_ReTD*S109+Pts_Re2*T109+Pts_FL*U109+Pts_FTD*V109</f>
        <v>9.1</v>
      </c>
      <c r="D109" s="7" t="s">
        <v>142</v>
      </c>
      <c r="E109" s="10" t="s">
        <v>424</v>
      </c>
      <c r="F109" s="9">
        <v>7.0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13.0</v>
      </c>
      <c r="N109" s="7">
        <v>74.0</v>
      </c>
      <c r="O109" s="7">
        <v>0.0</v>
      </c>
      <c r="P109" s="11">
        <v>0.0</v>
      </c>
      <c r="Q109" s="10">
        <v>2.0</v>
      </c>
      <c r="R109" s="7">
        <v>7.0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Aaron Jones</v>
      </c>
      <c r="B110" s="7" t="str">
        <f>IFERROR(__xludf.DUMMYFUNCTION("INDEX(IFNA(REGEXEXTRACT(D110, ""([^ ]+)$"")))"),"MIN")</f>
        <v>MIN</v>
      </c>
      <c r="C110" s="7">
        <f>Pts_PA*G110+Pts_PC*H110+Pts_PY*I110+Pts_PTD*J110+Pts_PI*K110+Pts_P2*L110+Pts_RA*M110+Pts_RY*N110+Pts_RTD*O110+Pts_R2*P110+Pts_Res*Q110+Pts_ReY*R110+Pts_ReTD*S110+Pts_Re2*T110+Pts_FL*U110+Pts_FTD*V110</f>
        <v>9.7</v>
      </c>
      <c r="D110" s="7" t="s">
        <v>66</v>
      </c>
      <c r="E110" s="10" t="s">
        <v>23</v>
      </c>
      <c r="F110" s="9">
        <v>7.0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12.0</v>
      </c>
      <c r="N110" s="7">
        <v>47.0</v>
      </c>
      <c r="O110" s="7">
        <v>0.0</v>
      </c>
      <c r="P110" s="11">
        <v>0.0</v>
      </c>
      <c r="Q110" s="10">
        <v>4.0</v>
      </c>
      <c r="R110" s="7">
        <v>30.0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Cooper Rush</v>
      </c>
      <c r="B111" s="7" t="str">
        <f>IFERROR(__xludf.DUMMYFUNCTION("INDEX(IFNA(REGEXEXTRACT(D111, ""([^ ]+)$"")))"),"DAL")</f>
        <v>DAL</v>
      </c>
      <c r="C111" s="7">
        <f>Pts_PA*G111+Pts_PC*H111+Pts_PY*I111+Pts_PTD*J111+Pts_PI*K111+Pts_P2*L111+Pts_RA*M111+Pts_RY*N111+Pts_RTD*O111+Pts_R2*P111+Pts_Res*Q111+Pts_ReY*R111+Pts_ReTD*S111+Pts_Re2*T111+Pts_FL*U111+Pts_FTD*V111</f>
        <v>6.08</v>
      </c>
      <c r="D111" s="7" t="s">
        <v>320</v>
      </c>
      <c r="E111" s="10" t="s">
        <v>27</v>
      </c>
      <c r="F111" s="9">
        <v>7.0</v>
      </c>
      <c r="G111" s="10">
        <v>28.0</v>
      </c>
      <c r="H111" s="7">
        <v>15.0</v>
      </c>
      <c r="I111" s="7">
        <v>147.0</v>
      </c>
      <c r="J111" s="7">
        <v>1.0</v>
      </c>
      <c r="K111" s="7">
        <v>2.0</v>
      </c>
      <c r="L111" s="11">
        <v>0.0</v>
      </c>
      <c r="M111" s="10">
        <v>1.0</v>
      </c>
      <c r="N111" s="7">
        <v>2.0</v>
      </c>
      <c r="O111" s="7">
        <v>0.0</v>
      </c>
      <c r="P111" s="11">
        <v>0.0</v>
      </c>
      <c r="Q111" s="10">
        <v>0.0</v>
      </c>
      <c r="R111" s="7">
        <v>0.0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Deebo Samuel</v>
      </c>
      <c r="B112" s="7" t="str">
        <f>IFERROR(__xludf.DUMMYFUNCTION("INDEX(IFNA(REGEXEXTRACT(D112, ""([^ ]+)$"")))"),"SF")</f>
        <v>SF</v>
      </c>
      <c r="C112" s="7">
        <f>Pts_PA*G112+Pts_PC*H112+Pts_PY*I112+Pts_PTD*J112+Pts_PI*K112+Pts_P2*L112+Pts_RA*M112+Pts_RY*N112+Pts_RTD*O112+Pts_R2*P112+Pts_Res*Q112+Pts_ReY*R112+Pts_ReTD*S112+Pts_Re2*T112+Pts_FL*U112+Pts_FTD*V112</f>
        <v>8.6</v>
      </c>
      <c r="D112" s="7" t="s">
        <v>86</v>
      </c>
      <c r="E112" s="10" t="s">
        <v>422</v>
      </c>
      <c r="F112" s="9">
        <v>7.0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3.0</v>
      </c>
      <c r="N112" s="7">
        <v>16.0</v>
      </c>
      <c r="O112" s="7">
        <v>0.0</v>
      </c>
      <c r="P112" s="11">
        <v>0.0</v>
      </c>
      <c r="Q112" s="10">
        <v>1.0</v>
      </c>
      <c r="R112" s="7">
        <v>5.0</v>
      </c>
      <c r="S112" s="7">
        <v>1.0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Geno Smith</v>
      </c>
      <c r="B113" s="7" t="str">
        <f>IFERROR(__xludf.DUMMYFUNCTION("INDEX(IFNA(REGEXEXTRACT(D113, ""([^ ]+)$"")))"),"SEA")</f>
        <v>SEA</v>
      </c>
      <c r="C113" s="7">
        <f>Pts_PA*G113+Pts_PC*H113+Pts_PY*I113+Pts_PTD*J113+Pts_PI*K113+Pts_P2*L113+Pts_RA*M113+Pts_RY*N113+Pts_RTD*O113+Pts_R2*P113+Pts_Res*Q113+Pts_ReY*R113+Pts_ReTD*S113+Pts_Re2*T113+Pts_FL*U113+Pts_FTD*V113</f>
        <v>8.3</v>
      </c>
      <c r="D113" s="7" t="s">
        <v>48</v>
      </c>
      <c r="E113" s="10" t="s">
        <v>76</v>
      </c>
      <c r="F113" s="9">
        <v>7.0</v>
      </c>
      <c r="G113" s="10">
        <v>23.0</v>
      </c>
      <c r="H113" s="7">
        <v>17.0</v>
      </c>
      <c r="I113" s="7">
        <v>160.0</v>
      </c>
      <c r="J113" s="7">
        <v>0.0</v>
      </c>
      <c r="K113" s="7">
        <v>0.0</v>
      </c>
      <c r="L113" s="11">
        <v>0.0</v>
      </c>
      <c r="M113" s="10">
        <v>3.0</v>
      </c>
      <c r="N113" s="7">
        <v>19.0</v>
      </c>
      <c r="O113" s="7">
        <v>0.0</v>
      </c>
      <c r="P113" s="11">
        <v>0.0</v>
      </c>
      <c r="Q113" s="10">
        <v>0.0</v>
      </c>
      <c r="R113" s="7">
        <v>0.0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D'Andre Swift</v>
      </c>
      <c r="B114" s="7" t="str">
        <f>IFERROR(__xludf.DUMMYFUNCTION("INDEX(IFNA(REGEXEXTRACT(D114, ""([^ ]+)$"")))"),"CHI")</f>
        <v>CHI</v>
      </c>
      <c r="C114" s="7">
        <f>Pts_PA*G114+Pts_PC*H114+Pts_PY*I114+Pts_PTD*J114+Pts_PI*K114+Pts_P2*L114+Pts_RA*M114+Pts_RY*N114+Pts_RTD*O114+Pts_R2*P114+Pts_Res*Q114+Pts_ReY*R114+Pts_ReTD*S114+Pts_Re2*T114+Pts_FL*U114+Pts_FTD*V114</f>
        <v>10.1</v>
      </c>
      <c r="D114" s="7" t="s">
        <v>170</v>
      </c>
      <c r="E114" s="10" t="s">
        <v>353</v>
      </c>
      <c r="F114" s="9">
        <v>7.0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12.0</v>
      </c>
      <c r="N114" s="7">
        <v>53.0</v>
      </c>
      <c r="O114" s="7">
        <v>0.0</v>
      </c>
      <c r="P114" s="11">
        <v>0.0</v>
      </c>
      <c r="Q114" s="10">
        <v>4.0</v>
      </c>
      <c r="R114" s="7">
        <v>28.0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Zach Charbonnet</v>
      </c>
      <c r="B115" s="7" t="str">
        <f>IFERROR(__xludf.DUMMYFUNCTION("INDEX(IFNA(REGEXEXTRACT(D115, ""([^ ]+)$"")))"),"SEA")</f>
        <v>SEA</v>
      </c>
      <c r="C115" s="7">
        <f>Pts_PA*G115+Pts_PC*H115+Pts_PY*I115+Pts_PTD*J115+Pts_PI*K115+Pts_P2*L115+Pts_RA*M115+Pts_RY*N115+Pts_RTD*O115+Pts_R2*P115+Pts_Res*Q115+Pts_ReY*R115+Pts_ReTD*S115+Pts_Re2*T115+Pts_FL*U115+Pts_FTD*V115</f>
        <v>9.1</v>
      </c>
      <c r="D115" s="7" t="s">
        <v>124</v>
      </c>
      <c r="E115" s="10" t="s">
        <v>76</v>
      </c>
      <c r="F115" s="9">
        <v>6.0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15.0</v>
      </c>
      <c r="N115" s="7">
        <v>57.0</v>
      </c>
      <c r="O115" s="7">
        <v>0.0</v>
      </c>
      <c r="P115" s="11">
        <v>0.0</v>
      </c>
      <c r="Q115" s="10">
        <v>3.0</v>
      </c>
      <c r="R115" s="7">
        <v>19.0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Travis Etienne</v>
      </c>
      <c r="B116" s="7" t="str">
        <f>IFERROR(__xludf.DUMMYFUNCTION("INDEX(IFNA(REGEXEXTRACT(D116, ""([^ ]+)$"")))"),"JAX")</f>
        <v>JAX</v>
      </c>
      <c r="C116" s="7">
        <f>Pts_PA*G116+Pts_PC*H116+Pts_PY*I116+Pts_PTD*J116+Pts_PI*K116+Pts_P2*L116+Pts_RA*M116+Pts_RY*N116+Pts_RTD*O116+Pts_R2*P116+Pts_Res*Q116+Pts_ReY*R116+Pts_ReTD*S116+Pts_Re2*T116+Pts_FL*U116+Pts_FTD*V116</f>
        <v>8</v>
      </c>
      <c r="D116" s="7" t="s">
        <v>107</v>
      </c>
      <c r="E116" s="10" t="s">
        <v>157</v>
      </c>
      <c r="F116" s="9">
        <v>6.0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15.0</v>
      </c>
      <c r="N116" s="7">
        <v>49.0</v>
      </c>
      <c r="O116" s="7">
        <v>0.0</v>
      </c>
      <c r="P116" s="11">
        <v>0.0</v>
      </c>
      <c r="Q116" s="10">
        <v>1.0</v>
      </c>
      <c r="R116" s="7">
        <v>26.0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Antonio Gibson</v>
      </c>
      <c r="B117" s="7" t="str">
        <f>IFERROR(__xludf.DUMMYFUNCTION("INDEX(IFNA(REGEXEXTRACT(D117, ""([^ ]+)$"")))"),"NE")</f>
        <v>NE</v>
      </c>
      <c r="C117" s="7">
        <f>Pts_PA*G117+Pts_PC*H117+Pts_PY*I117+Pts_PTD*J117+Pts_PI*K117+Pts_P2*L117+Pts_RA*M117+Pts_RY*N117+Pts_RTD*O117+Pts_R2*P117+Pts_Res*Q117+Pts_ReY*R117+Pts_ReTD*S117+Pts_Re2*T117+Pts_FL*U117+Pts_FTD*V117</f>
        <v>6.3</v>
      </c>
      <c r="D117" s="7" t="s">
        <v>243</v>
      </c>
      <c r="E117" s="10" t="s">
        <v>361</v>
      </c>
      <c r="F117" s="9">
        <v>6.0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12.0</v>
      </c>
      <c r="N117" s="7">
        <v>63.0</v>
      </c>
      <c r="O117" s="7">
        <v>0.0</v>
      </c>
      <c r="P117" s="11">
        <v>0.0</v>
      </c>
      <c r="Q117" s="10">
        <v>0.0</v>
      </c>
      <c r="R117" s="7">
        <v>0.0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Malik Heath</v>
      </c>
      <c r="B118" s="7" t="str">
        <f>IFERROR(__xludf.DUMMYFUNCTION("INDEX(IFNA(REGEXEXTRACT(D118, ""([^ ]+)$"")))"),"GB")</f>
        <v>GB</v>
      </c>
      <c r="C118" s="7">
        <f>Pts_PA*G118+Pts_PC*H118+Pts_PY*I118+Pts_PTD*J118+Pts_PI*K118+Pts_P2*L118+Pts_RA*M118+Pts_RY*N118+Pts_RTD*O118+Pts_R2*P118+Pts_Res*Q118+Pts_ReY*R118+Pts_ReTD*S118+Pts_Re2*T118+Pts_FL*U118+Pts_FTD*V118</f>
        <v>6.8</v>
      </c>
      <c r="D118" s="7" t="s">
        <v>472</v>
      </c>
      <c r="E118" s="10" t="s">
        <v>349</v>
      </c>
      <c r="F118" s="9">
        <v>6.0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1.0</v>
      </c>
      <c r="R118" s="7">
        <v>3.0</v>
      </c>
      <c r="S118" s="7">
        <v>1.0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T.J. Hockenson</v>
      </c>
      <c r="B119" s="7" t="str">
        <f>IFERROR(__xludf.DUMMYFUNCTION("INDEX(IFNA(REGEXEXTRACT(D119, ""([^ ]+)$"")))"),"MIN")</f>
        <v>MIN</v>
      </c>
      <c r="C119" s="7">
        <f>Pts_PA*G119+Pts_PC*H119+Pts_PY*I119+Pts_PTD*J119+Pts_PI*K119+Pts_P2*L119+Pts_RA*M119+Pts_RY*N119+Pts_RTD*O119+Pts_R2*P119+Pts_Res*Q119+Pts_ReY*R119+Pts_ReTD*S119+Pts_Re2*T119+Pts_FL*U119+Pts_FTD*V119</f>
        <v>9.3</v>
      </c>
      <c r="D119" s="7" t="s">
        <v>541</v>
      </c>
      <c r="E119" s="10" t="s">
        <v>23</v>
      </c>
      <c r="F119" s="9">
        <v>6.0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0.0</v>
      </c>
      <c r="N119" s="7">
        <v>0.0</v>
      </c>
      <c r="O119" s="7">
        <v>0.0</v>
      </c>
      <c r="P119" s="11">
        <v>0.0</v>
      </c>
      <c r="Q119" s="10">
        <v>5.0</v>
      </c>
      <c r="R119" s="7">
        <v>68.0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Jauan Jennings</v>
      </c>
      <c r="B120" s="7" t="str">
        <f>IFERROR(__xludf.DUMMYFUNCTION("INDEX(IFNA(REGEXEXTRACT(D120, ""([^ ]+)$"")))"),"SF")</f>
        <v>SF</v>
      </c>
      <c r="C120" s="7">
        <f>Pts_PA*G120+Pts_PC*H120+Pts_PY*I120+Pts_PTD*J120+Pts_PI*K120+Pts_P2*L120+Pts_RA*M120+Pts_RY*N120+Pts_RTD*O120+Pts_R2*P120+Pts_Res*Q120+Pts_ReY*R120+Pts_ReTD*S120+Pts_Re2*T120+Pts_FL*U120+Pts_FTD*V120</f>
        <v>10.2</v>
      </c>
      <c r="D120" s="7" t="s">
        <v>152</v>
      </c>
      <c r="E120" s="10" t="s">
        <v>422</v>
      </c>
      <c r="F120" s="9">
        <v>6.0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7.0</v>
      </c>
      <c r="R120" s="7">
        <v>67.0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Juwan Johnson</v>
      </c>
      <c r="B121" s="7" t="str">
        <f>IFERROR(__xludf.DUMMYFUNCTION("INDEX(IFNA(REGEXEXTRACT(D121, ""([^ ]+)$"")))"),"NO")</f>
        <v>NO</v>
      </c>
      <c r="C121" s="7">
        <f>Pts_PA*G121+Pts_PC*H121+Pts_PY*I121+Pts_PTD*J121+Pts_PI*K121+Pts_P2*L121+Pts_RA*M121+Pts_RY*N121+Pts_RTD*O121+Pts_R2*P121+Pts_Res*Q121+Pts_ReY*R121+Pts_ReTD*S121+Pts_Re2*T121+Pts_FL*U121+Pts_FTD*V121</f>
        <v>9.6</v>
      </c>
      <c r="D121" s="7" t="s">
        <v>133</v>
      </c>
      <c r="E121" s="10" t="s">
        <v>46</v>
      </c>
      <c r="F121" s="9">
        <v>6.0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6.0</v>
      </c>
      <c r="R121" s="7">
        <v>66.0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Kyle Juszczyk</v>
      </c>
      <c r="B122" s="7" t="str">
        <f>IFERROR(__xludf.DUMMYFUNCTION("INDEX(IFNA(REGEXEXTRACT(D122, ""([^ ]+)$"")))"),"SF")</f>
        <v>SF</v>
      </c>
      <c r="C122" s="7">
        <f>Pts_PA*G122+Pts_PC*H122+Pts_PY*I122+Pts_PTD*J122+Pts_PI*K122+Pts_P2*L122+Pts_RA*M122+Pts_RY*N122+Pts_RTD*O122+Pts_R2*P122+Pts_Res*Q122+Pts_ReY*R122+Pts_ReTD*S122+Pts_Re2*T122+Pts_FL*U122+Pts_FTD*V122</f>
        <v>7.4</v>
      </c>
      <c r="D122" s="7" t="s">
        <v>174</v>
      </c>
      <c r="E122" s="10" t="s">
        <v>422</v>
      </c>
      <c r="F122" s="9">
        <v>6.0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1.0</v>
      </c>
      <c r="R122" s="7">
        <v>9.0</v>
      </c>
      <c r="S122" s="7">
        <v>1.0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Isaiah Likely</v>
      </c>
      <c r="B123" s="7" t="str">
        <f>IFERROR(__xludf.DUMMYFUNCTION("INDEX(IFNA(REGEXEXTRACT(D123, ""([^ ]+)$"")))"),"BAL")</f>
        <v>BAL</v>
      </c>
      <c r="C123" s="7">
        <f>Pts_PA*G123+Pts_PC*H123+Pts_PY*I123+Pts_PTD*J123+Pts_PI*K123+Pts_P2*L123+Pts_RA*M123+Pts_RY*N123+Pts_RTD*O123+Pts_R2*P123+Pts_Res*Q123+Pts_ReY*R123+Pts_ReTD*S123+Pts_Re2*T123+Pts_FL*U123+Pts_FTD*V123</f>
        <v>7.4</v>
      </c>
      <c r="D123" s="7" t="s">
        <v>63</v>
      </c>
      <c r="E123" s="10" t="s">
        <v>362</v>
      </c>
      <c r="F123" s="9">
        <v>6.0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1.0</v>
      </c>
      <c r="R123" s="7">
        <v>9.0</v>
      </c>
      <c r="S123" s="7">
        <v>1.0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Jaleel McLaughlin</v>
      </c>
      <c r="B124" s="7" t="str">
        <f>IFERROR(__xludf.DUMMYFUNCTION("INDEX(IFNA(REGEXEXTRACT(D124, ""([^ ]+)$"")))"),"DEN")</f>
        <v>DEN</v>
      </c>
      <c r="C124" s="7">
        <f>Pts_PA*G124+Pts_PC*H124+Pts_PY*I124+Pts_PTD*J124+Pts_PI*K124+Pts_P2*L124+Pts_RA*M124+Pts_RY*N124+Pts_RTD*O124+Pts_R2*P124+Pts_Res*Q124+Pts_ReY*R124+Pts_ReTD*S124+Pts_Re2*T124+Pts_FL*U124+Pts_FTD*V124</f>
        <v>8.6</v>
      </c>
      <c r="D124" s="7" t="s">
        <v>254</v>
      </c>
      <c r="E124" s="10" t="s">
        <v>59</v>
      </c>
      <c r="F124" s="9">
        <v>6.0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10.0</v>
      </c>
      <c r="N124" s="7">
        <v>69.0</v>
      </c>
      <c r="O124" s="7">
        <v>0.0</v>
      </c>
      <c r="P124" s="11">
        <v>0.0</v>
      </c>
      <c r="Q124" s="10">
        <v>2.0</v>
      </c>
      <c r="R124" s="7">
        <v>7.0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Craig Reynolds</v>
      </c>
      <c r="B125" s="7" t="str">
        <f>IFERROR(__xludf.DUMMYFUNCTION("INDEX(IFNA(REGEXEXTRACT(D125, ""([^ ]+)$"")))"),"DET")</f>
        <v>DET</v>
      </c>
      <c r="C125" s="7">
        <f>Pts_PA*G125+Pts_PC*H125+Pts_PY*I125+Pts_PTD*J125+Pts_PI*K125+Pts_P2*L125+Pts_RA*M125+Pts_RY*N125+Pts_RTD*O125+Pts_R2*P125+Pts_Res*Q125+Pts_ReY*R125+Pts_ReTD*S125+Pts_Re2*T125+Pts_FL*U125+Pts_FTD*V125</f>
        <v>7.6</v>
      </c>
      <c r="D125" s="7" t="s">
        <v>509</v>
      </c>
      <c r="E125" s="10" t="s">
        <v>39</v>
      </c>
      <c r="F125" s="9">
        <v>6.0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7.0</v>
      </c>
      <c r="N125" s="7">
        <v>31.0</v>
      </c>
      <c r="O125" s="7">
        <v>0.0</v>
      </c>
      <c r="P125" s="11">
        <v>0.0</v>
      </c>
      <c r="Q125" s="10">
        <v>2.0</v>
      </c>
      <c r="R125" s="7">
        <v>35.0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Brian Robinson</v>
      </c>
      <c r="B126" s="7" t="str">
        <f>IFERROR(__xludf.DUMMYFUNCTION("INDEX(IFNA(REGEXEXTRACT(D126, ""([^ ]+)$"")))"),"WAS")</f>
        <v>WAS</v>
      </c>
      <c r="C126" s="7">
        <f>Pts_PA*G126+Pts_PC*H126+Pts_PY*I126+Pts_PTD*J126+Pts_PI*K126+Pts_P2*L126+Pts_RA*M126+Pts_RY*N126+Pts_RTD*O126+Pts_R2*P126+Pts_Res*Q126+Pts_ReY*R126+Pts_ReTD*S126+Pts_Re2*T126+Pts_FL*U126+Pts_FTD*V126</f>
        <v>7.9</v>
      </c>
      <c r="D126" s="7" t="s">
        <v>78</v>
      </c>
      <c r="E126" s="10" t="s">
        <v>339</v>
      </c>
      <c r="F126" s="9">
        <v>6.0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13.0</v>
      </c>
      <c r="N126" s="7">
        <v>60.0</v>
      </c>
      <c r="O126" s="7">
        <v>0.0</v>
      </c>
      <c r="P126" s="11">
        <v>0.0</v>
      </c>
      <c r="Q126" s="10">
        <v>2.0</v>
      </c>
      <c r="R126" s="7">
        <v>9.0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Tyrone Tracy</v>
      </c>
      <c r="B127" s="7" t="str">
        <f>IFERROR(__xludf.DUMMYFUNCTION("INDEX(IFNA(REGEXEXTRACT(D127, ""([^ ]+)$"")))"),"NYG")</f>
        <v>NYG</v>
      </c>
      <c r="C127" s="7">
        <f>Pts_PA*G127+Pts_PC*H127+Pts_PY*I127+Pts_PTD*J127+Pts_PI*K127+Pts_P2*L127+Pts_RA*M127+Pts_RY*N127+Pts_RTD*O127+Pts_R2*P127+Pts_Res*Q127+Pts_ReY*R127+Pts_ReTD*S127+Pts_Re2*T127+Pts_FL*U127+Pts_FTD*V127</f>
        <v>8.3</v>
      </c>
      <c r="D127" s="7" t="s">
        <v>327</v>
      </c>
      <c r="E127" s="10" t="s">
        <v>352</v>
      </c>
      <c r="F127" s="9">
        <v>6.0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20.0</v>
      </c>
      <c r="N127" s="7">
        <v>59.0</v>
      </c>
      <c r="O127" s="7">
        <v>0.0</v>
      </c>
      <c r="P127" s="11">
        <v>0.0</v>
      </c>
      <c r="Q127" s="10">
        <v>2.0</v>
      </c>
      <c r="R127" s="7">
        <v>14.0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Nick Vannett</v>
      </c>
      <c r="B128" s="7" t="str">
        <f>IFERROR(__xludf.DUMMYFUNCTION("INDEX(IFNA(REGEXEXTRACT(D128, ""([^ ]+)$"")))"),"TEN")</f>
        <v>TEN</v>
      </c>
      <c r="C128" s="7">
        <f>Pts_PA*G128+Pts_PC*H128+Pts_PY*I128+Pts_PTD*J128+Pts_PI*K128+Pts_P2*L128+Pts_RA*M128+Pts_RY*N128+Pts_RTD*O128+Pts_R2*P128+Pts_Res*Q128+Pts_ReY*R128+Pts_ReTD*S128+Pts_Re2*T128+Pts_FL*U128+Pts_FTD*V128</f>
        <v>7.3</v>
      </c>
      <c r="D128" s="7" t="s">
        <v>276</v>
      </c>
      <c r="E128" s="10" t="s">
        <v>351</v>
      </c>
      <c r="F128" s="9">
        <v>6.0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0.0</v>
      </c>
      <c r="N128" s="7">
        <v>0.0</v>
      </c>
      <c r="O128" s="7">
        <v>0.0</v>
      </c>
      <c r="P128" s="11">
        <v>0.0</v>
      </c>
      <c r="Q128" s="10">
        <v>1.0</v>
      </c>
      <c r="R128" s="7">
        <v>8.0</v>
      </c>
      <c r="S128" s="7">
        <v>1.0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Nico Collins</v>
      </c>
      <c r="B129" s="7" t="str">
        <f>IFERROR(__xludf.DUMMYFUNCTION("INDEX(IFNA(REGEXEXTRACT(D129, ""([^ ]+)$"")))"),"HOU")</f>
        <v>HOU</v>
      </c>
      <c r="C129" s="7">
        <f>Pts_PA*G129+Pts_PC*H129+Pts_PY*I129+Pts_PTD*J129+Pts_PI*K129+Pts_P2*L129+Pts_RA*M129+Pts_RY*N129+Pts_RTD*O129+Pts_R2*P129+Pts_Res*Q129+Pts_ReY*R129+Pts_ReTD*S129+Pts_Re2*T129+Pts_FL*U129+Pts_FTD*V129</f>
        <v>7.4</v>
      </c>
      <c r="D129" s="7" t="s">
        <v>93</v>
      </c>
      <c r="E129" s="10" t="s">
        <v>61</v>
      </c>
      <c r="F129" s="9">
        <v>5.0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3.0</v>
      </c>
      <c r="R129" s="7">
        <v>59.0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Brandin Cooks</v>
      </c>
      <c r="B130" s="7" t="str">
        <f>IFERROR(__xludf.DUMMYFUNCTION("INDEX(IFNA(REGEXEXTRACT(D130, ""([^ ]+)$"")))"),"DAL")</f>
        <v>DAL</v>
      </c>
      <c r="C130" s="7">
        <f>Pts_PA*G130+Pts_PC*H130+Pts_PY*I130+Pts_PTD*J130+Pts_PI*K130+Pts_P2*L130+Pts_RA*M130+Pts_RY*N130+Pts_RTD*O130+Pts_R2*P130+Pts_Res*Q130+Pts_ReY*R130+Pts_ReTD*S130+Pts_Re2*T130+Pts_FL*U130+Pts_FTD*V130</f>
        <v>7.2</v>
      </c>
      <c r="D130" s="7" t="s">
        <v>105</v>
      </c>
      <c r="E130" s="10" t="s">
        <v>27</v>
      </c>
      <c r="F130" s="9">
        <v>5.0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0.0</v>
      </c>
      <c r="N130" s="7">
        <v>0.0</v>
      </c>
      <c r="O130" s="7">
        <v>0.0</v>
      </c>
      <c r="P130" s="11">
        <v>0.0</v>
      </c>
      <c r="Q130" s="10">
        <v>4.0</v>
      </c>
      <c r="R130" s="7">
        <v>52.0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Devin Culp</v>
      </c>
      <c r="B131" s="7" t="str">
        <f>IFERROR(__xludf.DUMMYFUNCTION("INDEX(IFNA(REGEXEXTRACT(D131, ""([^ ]+)$"")))"),"TB")</f>
        <v>TB</v>
      </c>
      <c r="C131" s="7">
        <f>Pts_PA*G131+Pts_PC*H131+Pts_PY*I131+Pts_PTD*J131+Pts_PI*K131+Pts_P2*L131+Pts_RA*M131+Pts_RY*N131+Pts_RTD*O131+Pts_R2*P131+Pts_Res*Q131+Pts_ReY*R131+Pts_ReTD*S131+Pts_Re2*T131+Pts_FL*U131+Pts_FTD*V131</f>
        <v>6.7</v>
      </c>
      <c r="D131" s="7" t="s">
        <v>579</v>
      </c>
      <c r="E131" s="10" t="s">
        <v>29</v>
      </c>
      <c r="F131" s="9">
        <v>5.0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3.0</v>
      </c>
      <c r="R131" s="7">
        <v>52.0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Pat Freiermuth</v>
      </c>
      <c r="B132" s="7" t="str">
        <f>IFERROR(__xludf.DUMMYFUNCTION("INDEX(IFNA(REGEXEXTRACT(D132, ""([^ ]+)$"")))"),"PIT")</f>
        <v>PIT</v>
      </c>
      <c r="C132" s="7">
        <f>Pts_PA*G132+Pts_PC*H132+Pts_PY*I132+Pts_PTD*J132+Pts_PI*K132+Pts_P2*L132+Pts_RA*M132+Pts_RY*N132+Pts_RTD*O132+Pts_R2*P132+Pts_Res*Q132+Pts_ReY*R132+Pts_ReTD*S132+Pts_Re2*T132+Pts_FL*U132+Pts_FTD*V132</f>
        <v>7.5</v>
      </c>
      <c r="D132" s="7" t="s">
        <v>216</v>
      </c>
      <c r="E132" s="10" t="s">
        <v>424</v>
      </c>
      <c r="F132" s="9">
        <v>5.0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7.0</v>
      </c>
      <c r="R132" s="7">
        <v>60.0</v>
      </c>
      <c r="S132" s="7">
        <v>0.0</v>
      </c>
      <c r="T132" s="11">
        <v>0.0</v>
      </c>
      <c r="U132" s="10">
        <v>1.0</v>
      </c>
      <c r="V132" s="11">
        <v>0.0</v>
      </c>
    </row>
    <row r="133">
      <c r="A133" s="7" t="str">
        <f t="shared" si="1"/>
        <v>Andrei Iosivas</v>
      </c>
      <c r="B133" s="7" t="str">
        <f>IFERROR(__xludf.DUMMYFUNCTION("INDEX(IFNA(REGEXEXTRACT(D133, ""([^ ]+)$"")))"),"CIN")</f>
        <v>CIN</v>
      </c>
      <c r="C133" s="7">
        <f>Pts_PA*G133+Pts_PC*H133+Pts_PY*I133+Pts_PTD*J133+Pts_PI*K133+Pts_P2*L133+Pts_RA*M133+Pts_RY*N133+Pts_RTD*O133+Pts_R2*P133+Pts_Res*Q133+Pts_ReY*R133+Pts_ReTD*S133+Pts_Re2*T133+Pts_FL*U133+Pts_FTD*V133</f>
        <v>7.4</v>
      </c>
      <c r="D133" s="7" t="s">
        <v>217</v>
      </c>
      <c r="E133" s="10" t="s">
        <v>49</v>
      </c>
      <c r="F133" s="9">
        <v>5.0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0.0</v>
      </c>
      <c r="N133" s="7">
        <v>0.0</v>
      </c>
      <c r="O133" s="7">
        <v>0.0</v>
      </c>
      <c r="P133" s="11">
        <v>0.0</v>
      </c>
      <c r="Q133" s="10">
        <v>3.0</v>
      </c>
      <c r="R133" s="7">
        <v>59.0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Tucker Kraft</v>
      </c>
      <c r="B134" s="7" t="str">
        <f>IFERROR(__xludf.DUMMYFUNCTION("INDEX(IFNA(REGEXEXTRACT(D134, ""([^ ]+)$"")))"),"GB")</f>
        <v>GB</v>
      </c>
      <c r="C134" s="7">
        <f>Pts_PA*G134+Pts_PC*H134+Pts_PY*I134+Pts_PTD*J134+Pts_PI*K134+Pts_P2*L134+Pts_RA*M134+Pts_RY*N134+Pts_RTD*O134+Pts_R2*P134+Pts_Res*Q134+Pts_ReY*R134+Pts_ReTD*S134+Pts_Re2*T134+Pts_FL*U134+Pts_FTD*V134</f>
        <v>6.3</v>
      </c>
      <c r="D134" s="7" t="s">
        <v>195</v>
      </c>
      <c r="E134" s="10" t="s">
        <v>349</v>
      </c>
      <c r="F134" s="9">
        <v>5.0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2.0</v>
      </c>
      <c r="R134" s="7">
        <v>53.0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D.J. Moore</v>
      </c>
      <c r="B135" s="7" t="str">
        <f>IFERROR(__xludf.DUMMYFUNCTION("INDEX(IFNA(REGEXEXTRACT(D135, ""([^ ]+)$"")))"),"CHI")</f>
        <v>CHI</v>
      </c>
      <c r="C135" s="7">
        <f>Pts_PA*G135+Pts_PC*H135+Pts_PY*I135+Pts_PTD*J135+Pts_PI*K135+Pts_P2*L135+Pts_RA*M135+Pts_RY*N135+Pts_RTD*O135+Pts_R2*P135+Pts_Res*Q135+Pts_ReY*R135+Pts_ReTD*S135+Pts_Re2*T135+Pts_FL*U135+Pts_FTD*V135</f>
        <v>9.2</v>
      </c>
      <c r="D135" s="7" t="s">
        <v>177</v>
      </c>
      <c r="E135" s="10" t="s">
        <v>353</v>
      </c>
      <c r="F135" s="9">
        <v>5.0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2.0</v>
      </c>
      <c r="N135" s="7">
        <v>8.0</v>
      </c>
      <c r="O135" s="7">
        <v>0.0</v>
      </c>
      <c r="P135" s="11">
        <v>0.0</v>
      </c>
      <c r="Q135" s="10">
        <v>6.0</v>
      </c>
      <c r="R135" s="7">
        <v>54.0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Chigoziem Okonkwo</v>
      </c>
      <c r="B136" s="7" t="str">
        <f>IFERROR(__xludf.DUMMYFUNCTION("INDEX(IFNA(REGEXEXTRACT(D136, ""([^ ]+)$"")))"),"TEN")</f>
        <v>TEN</v>
      </c>
      <c r="C136" s="7">
        <f>Pts_PA*G136+Pts_PC*H136+Pts_PY*I136+Pts_PTD*J136+Pts_PI*K136+Pts_P2*L136+Pts_RA*M136+Pts_RY*N136+Pts_RTD*O136+Pts_R2*P136+Pts_Res*Q136+Pts_ReY*R136+Pts_ReTD*S136+Pts_Re2*T136+Pts_FL*U136+Pts_FTD*V136</f>
        <v>8.4</v>
      </c>
      <c r="D136" s="7" t="s">
        <v>146</v>
      </c>
      <c r="E136" s="10" t="s">
        <v>351</v>
      </c>
      <c r="F136" s="9">
        <v>5.0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1.0</v>
      </c>
      <c r="N136" s="7">
        <v>17.0</v>
      </c>
      <c r="O136" s="7">
        <v>0.0</v>
      </c>
      <c r="P136" s="11">
        <v>0.0</v>
      </c>
      <c r="Q136" s="10">
        <v>5.0</v>
      </c>
      <c r="R136" s="7">
        <v>42.0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George Pickens</v>
      </c>
      <c r="B137" s="7" t="str">
        <f>IFERROR(__xludf.DUMMYFUNCTION("INDEX(IFNA(REGEXEXTRACT(D137, ""([^ ]+)$"")))"),"PIT")</f>
        <v>PIT</v>
      </c>
      <c r="C137" s="7">
        <f>Pts_PA*G137+Pts_PC*H137+Pts_PY*I137+Pts_PTD*J137+Pts_PI*K137+Pts_P2*L137+Pts_RA*M137+Pts_RY*N137+Pts_RTD*O137+Pts_R2*P137+Pts_Res*Q137+Pts_ReY*R137+Pts_ReTD*S137+Pts_Re2*T137+Pts_FL*U137+Pts_FTD*V137</f>
        <v>6.5</v>
      </c>
      <c r="D137" s="7" t="s">
        <v>136</v>
      </c>
      <c r="E137" s="10" t="s">
        <v>424</v>
      </c>
      <c r="F137" s="9">
        <v>5.0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0.0</v>
      </c>
      <c r="N137" s="7">
        <v>0.0</v>
      </c>
      <c r="O137" s="7">
        <v>0.0</v>
      </c>
      <c r="P137" s="11">
        <v>0.0</v>
      </c>
      <c r="Q137" s="10">
        <v>3.0</v>
      </c>
      <c r="R137" s="7">
        <v>50.0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C.J. Stroud</v>
      </c>
      <c r="B138" s="7" t="str">
        <f>IFERROR(__xludf.DUMMYFUNCTION("INDEX(IFNA(REGEXEXTRACT(D138, ""([^ ]+)$"")))"),"HOU")</f>
        <v>HOU</v>
      </c>
      <c r="C138" s="7">
        <f>Pts_PA*G138+Pts_PC*H138+Pts_PY*I138+Pts_PTD*J138+Pts_PI*K138+Pts_P2*L138+Pts_RA*M138+Pts_RY*N138+Pts_RTD*O138+Pts_R2*P138+Pts_Res*Q138+Pts_ReY*R138+Pts_ReTD*S138+Pts_Re2*T138+Pts_FL*U138+Pts_FTD*V138</f>
        <v>6.1</v>
      </c>
      <c r="D138" s="7" t="s">
        <v>36</v>
      </c>
      <c r="E138" s="10" t="s">
        <v>61</v>
      </c>
      <c r="F138" s="9">
        <v>5.0</v>
      </c>
      <c r="G138" s="10">
        <v>31.0</v>
      </c>
      <c r="H138" s="7">
        <v>17.0</v>
      </c>
      <c r="I138" s="7">
        <v>185.0</v>
      </c>
      <c r="J138" s="7">
        <v>0.0</v>
      </c>
      <c r="K138" s="7">
        <v>1.0</v>
      </c>
      <c r="L138" s="11">
        <v>0.0</v>
      </c>
      <c r="M138" s="10">
        <v>1.0</v>
      </c>
      <c r="N138" s="7">
        <v>7.0</v>
      </c>
      <c r="O138" s="7">
        <v>0.0</v>
      </c>
      <c r="P138" s="11">
        <v>0.0</v>
      </c>
      <c r="Q138" s="10">
        <v>0.0</v>
      </c>
      <c r="R138" s="7">
        <v>0.0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Caleb Williams</v>
      </c>
      <c r="B139" s="7" t="str">
        <f>IFERROR(__xludf.DUMMYFUNCTION("INDEX(IFNA(REGEXEXTRACT(D139, ""([^ ]+)$"")))"),"CHI")</f>
        <v>CHI</v>
      </c>
      <c r="C139" s="7">
        <f>Pts_PA*G139+Pts_PC*H139+Pts_PY*I139+Pts_PTD*J139+Pts_PI*K139+Pts_P2*L139+Pts_RA*M139+Pts_RY*N139+Pts_RTD*O139+Pts_R2*P139+Pts_Res*Q139+Pts_ReY*R139+Pts_ReTD*S139+Pts_Re2*T139+Pts_FL*U139+Pts_FTD*V139</f>
        <v>6.58</v>
      </c>
      <c r="D139" s="7" t="s">
        <v>156</v>
      </c>
      <c r="E139" s="10" t="s">
        <v>353</v>
      </c>
      <c r="F139" s="9">
        <v>5.0</v>
      </c>
      <c r="G139" s="10">
        <v>28.0</v>
      </c>
      <c r="H139" s="7">
        <v>16.0</v>
      </c>
      <c r="I139" s="7">
        <v>122.0</v>
      </c>
      <c r="J139" s="7">
        <v>0.0</v>
      </c>
      <c r="K139" s="7">
        <v>1.0</v>
      </c>
      <c r="L139" s="11">
        <v>0.0</v>
      </c>
      <c r="M139" s="10">
        <v>5.0</v>
      </c>
      <c r="N139" s="7">
        <v>37.0</v>
      </c>
      <c r="O139" s="7">
        <v>0.0</v>
      </c>
      <c r="P139" s="11">
        <v>0.0</v>
      </c>
      <c r="Q139" s="10">
        <v>0.0</v>
      </c>
      <c r="R139" s="7">
        <v>0.0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Davante Adams</v>
      </c>
      <c r="B140" s="7" t="str">
        <f>IFERROR(__xludf.DUMMYFUNCTION("INDEX(IFNA(REGEXEXTRACT(D140, ""([^ ]+)$"")))"),"NYJ")</f>
        <v>NYJ</v>
      </c>
      <c r="C140" s="7">
        <f>Pts_PA*G140+Pts_PC*H140+Pts_PY*I140+Pts_PTD*J140+Pts_PI*K140+Pts_P2*L140+Pts_RA*M140+Pts_RY*N140+Pts_RTD*O140+Pts_R2*P140+Pts_Res*Q140+Pts_ReY*R140+Pts_ReTD*S140+Pts_Re2*T140+Pts_FL*U140+Pts_FTD*V140</f>
        <v>7.2</v>
      </c>
      <c r="D140" s="7" t="s">
        <v>160</v>
      </c>
      <c r="E140" s="10" t="s">
        <v>65</v>
      </c>
      <c r="F140" s="9">
        <v>4.0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5.0</v>
      </c>
      <c r="R140" s="7">
        <v>47.0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Jordan Akins</v>
      </c>
      <c r="B141" s="7" t="str">
        <f>IFERROR(__xludf.DUMMYFUNCTION("INDEX(IFNA(REGEXEXTRACT(D141, ""([^ ]+)$"")))"),"CLE")</f>
        <v>CLE</v>
      </c>
      <c r="C141" s="7">
        <f>Pts_PA*G141+Pts_PC*H141+Pts_PY*I141+Pts_PTD*J141+Pts_PI*K141+Pts_P2*L141+Pts_RA*M141+Pts_RY*N141+Pts_RTD*O141+Pts_R2*P141+Pts_Res*Q141+Pts_ReY*R141+Pts_ReTD*S141+Pts_Re2*T141+Pts_FL*U141+Pts_FTD*V141</f>
        <v>7.9</v>
      </c>
      <c r="D141" s="7" t="s">
        <v>207</v>
      </c>
      <c r="E141" s="10" t="s">
        <v>421</v>
      </c>
      <c r="F141" s="9">
        <v>4.0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0.0</v>
      </c>
      <c r="N141" s="7">
        <v>0.0</v>
      </c>
      <c r="O141" s="7">
        <v>0.0</v>
      </c>
      <c r="P141" s="11">
        <v>0.0</v>
      </c>
      <c r="Q141" s="10">
        <v>6.0</v>
      </c>
      <c r="R141" s="7">
        <v>49.0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Marquise Brown</v>
      </c>
      <c r="B142" s="7" t="str">
        <f>IFERROR(__xludf.DUMMYFUNCTION("INDEX(IFNA(REGEXEXTRACT(D142, ""([^ ]+)$"")))"),"KC")</f>
        <v>KC</v>
      </c>
      <c r="C142" s="7">
        <f>Pts_PA*G142+Pts_PC*H142+Pts_PY*I142+Pts_PTD*J142+Pts_PI*K142+Pts_P2*L142+Pts_RA*M142+Pts_RY*N142+Pts_RTD*O142+Pts_R2*P142+Pts_Res*Q142+Pts_ReY*R142+Pts_ReTD*S142+Pts_Re2*T142+Pts_FL*U142+Pts_FTD*V142</f>
        <v>6.6</v>
      </c>
      <c r="D142" s="7" t="s">
        <v>565</v>
      </c>
      <c r="E142" s="10" t="s">
        <v>425</v>
      </c>
      <c r="F142" s="9">
        <v>4.0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0.0</v>
      </c>
      <c r="N142" s="7">
        <v>0.0</v>
      </c>
      <c r="O142" s="7">
        <v>0.0</v>
      </c>
      <c r="P142" s="11">
        <v>0.0</v>
      </c>
      <c r="Q142" s="10">
        <v>4.0</v>
      </c>
      <c r="R142" s="7">
        <v>46.0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Noah Fant</v>
      </c>
      <c r="B143" s="7" t="str">
        <f>IFERROR(__xludf.DUMMYFUNCTION("INDEX(IFNA(REGEXEXTRACT(D143, ""([^ ]+)$"")))"),"SEA")</f>
        <v>SEA</v>
      </c>
      <c r="C143" s="7">
        <f>Pts_PA*G143+Pts_PC*H143+Pts_PY*I143+Pts_PTD*J143+Pts_PI*K143+Pts_P2*L143+Pts_RA*M143+Pts_RY*N143+Pts_RTD*O143+Pts_R2*P143+Pts_Res*Q143+Pts_ReY*R143+Pts_ReTD*S143+Pts_Re2*T143+Pts_FL*U143+Pts_FTD*V143</f>
        <v>6.3</v>
      </c>
      <c r="D143" s="7" t="s">
        <v>239</v>
      </c>
      <c r="E143" s="10" t="s">
        <v>76</v>
      </c>
      <c r="F143" s="9">
        <v>4.0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0.0</v>
      </c>
      <c r="N143" s="7">
        <v>0.0</v>
      </c>
      <c r="O143" s="7">
        <v>0.0</v>
      </c>
      <c r="P143" s="11">
        <v>0.0</v>
      </c>
      <c r="Q143" s="10">
        <v>4.0</v>
      </c>
      <c r="R143" s="7">
        <v>43.0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D'Onta Foreman</v>
      </c>
      <c r="B144" s="7" t="str">
        <f>IFERROR(__xludf.DUMMYFUNCTION("INDEX(IFNA(REGEXEXTRACT(D144, ""([^ ]+)$"")))"),"CLE")</f>
        <v>CLE</v>
      </c>
      <c r="C144" s="7">
        <f>Pts_PA*G144+Pts_PC*H144+Pts_PY*I144+Pts_PTD*J144+Pts_PI*K144+Pts_P2*L144+Pts_RA*M144+Pts_RY*N144+Pts_RTD*O144+Pts_R2*P144+Pts_Res*Q144+Pts_ReY*R144+Pts_ReTD*S144+Pts_Re2*T144+Pts_FL*U144+Pts_FTD*V144</f>
        <v>4.9</v>
      </c>
      <c r="D144" s="7" t="s">
        <v>368</v>
      </c>
      <c r="E144" s="10" t="s">
        <v>421</v>
      </c>
      <c r="F144" s="9">
        <v>4.0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13.0</v>
      </c>
      <c r="N144" s="7">
        <v>49.0</v>
      </c>
      <c r="O144" s="7">
        <v>0.0</v>
      </c>
      <c r="P144" s="11">
        <v>0.0</v>
      </c>
      <c r="Q144" s="10">
        <v>0.0</v>
      </c>
      <c r="R144" s="7">
        <v>0.0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Breece Hall</v>
      </c>
      <c r="B145" s="7" t="str">
        <f>IFERROR(__xludf.DUMMYFUNCTION("INDEX(IFNA(REGEXEXTRACT(D145, ""([^ ]+)$"")))"),"NYJ")</f>
        <v>NYJ</v>
      </c>
      <c r="C145" s="7">
        <f>Pts_PA*G145+Pts_PC*H145+Pts_PY*I145+Pts_PTD*J145+Pts_PI*K145+Pts_P2*L145+Pts_RA*M145+Pts_RY*N145+Pts_RTD*O145+Pts_R2*P145+Pts_Res*Q145+Pts_ReY*R145+Pts_ReTD*S145+Pts_Re2*T145+Pts_FL*U145+Pts_FTD*V145</f>
        <v>5.8</v>
      </c>
      <c r="D145" s="7" t="s">
        <v>80</v>
      </c>
      <c r="E145" s="10" t="s">
        <v>65</v>
      </c>
      <c r="F145" s="9">
        <v>4.0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10.0</v>
      </c>
      <c r="N145" s="7">
        <v>45.0</v>
      </c>
      <c r="O145" s="7">
        <v>0.0</v>
      </c>
      <c r="P145" s="11">
        <v>0.0</v>
      </c>
      <c r="Q145" s="10">
        <v>1.0</v>
      </c>
      <c r="R145" s="7">
        <v>8.0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Hassan Haskins</v>
      </c>
      <c r="B146" s="7" t="str">
        <f>IFERROR(__xludf.DUMMYFUNCTION("INDEX(IFNA(REGEXEXTRACT(D146, ""([^ ]+)$"")))"),"LAC")</f>
        <v>LAC</v>
      </c>
      <c r="C146" s="7">
        <f>Pts_PA*G146+Pts_PC*H146+Pts_PY*I146+Pts_PTD*J146+Pts_PI*K146+Pts_P2*L146+Pts_RA*M146+Pts_RY*N146+Pts_RTD*O146+Pts_R2*P146+Pts_Res*Q146+Pts_ReY*R146+Pts_ReTD*S146+Pts_Re2*T146+Pts_FL*U146+Pts_FTD*V146</f>
        <v>4.5</v>
      </c>
      <c r="D146" s="7" t="s">
        <v>387</v>
      </c>
      <c r="E146" s="10" t="s">
        <v>346</v>
      </c>
      <c r="F146" s="9">
        <v>4.0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8.0</v>
      </c>
      <c r="N146" s="7">
        <v>30.0</v>
      </c>
      <c r="O146" s="7">
        <v>0.0</v>
      </c>
      <c r="P146" s="11">
        <v>0.0</v>
      </c>
      <c r="Q146" s="10">
        <v>1.0</v>
      </c>
      <c r="R146" s="7">
        <v>10.0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Quentin Johnston</v>
      </c>
      <c r="B147" s="7" t="str">
        <f>IFERROR(__xludf.DUMMYFUNCTION("INDEX(IFNA(REGEXEXTRACT(D147, ""([^ ]+)$"")))"),"LAC")</f>
        <v>LAC</v>
      </c>
      <c r="C147" s="7">
        <f>Pts_PA*G147+Pts_PC*H147+Pts_PY*I147+Pts_PTD*J147+Pts_PI*K147+Pts_P2*L147+Pts_RA*M147+Pts_RY*N147+Pts_RTD*O147+Pts_R2*P147+Pts_Res*Q147+Pts_ReY*R147+Pts_ReTD*S147+Pts_Re2*T147+Pts_FL*U147+Pts_FTD*V147</f>
        <v>7.3</v>
      </c>
      <c r="D147" s="7" t="s">
        <v>192</v>
      </c>
      <c r="E147" s="10" t="s">
        <v>346</v>
      </c>
      <c r="F147" s="9">
        <v>4.0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5.0</v>
      </c>
      <c r="R147" s="7">
        <v>48.0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Kenny McIntosh</v>
      </c>
      <c r="B148" s="7" t="str">
        <f>IFERROR(__xludf.DUMMYFUNCTION("INDEX(IFNA(REGEXEXTRACT(D148, ""([^ ]+)$"")))"),"SEA")</f>
        <v>SEA</v>
      </c>
      <c r="C148" s="7">
        <f>Pts_PA*G148+Pts_PC*H148+Pts_PY*I148+Pts_PTD*J148+Pts_PI*K148+Pts_P2*L148+Pts_RA*M148+Pts_RY*N148+Pts_RTD*O148+Pts_R2*P148+Pts_Res*Q148+Pts_ReY*R148+Pts_ReTD*S148+Pts_Re2*T148+Pts_FL*U148+Pts_FTD*V148</f>
        <v>4.6</v>
      </c>
      <c r="D148" s="7" t="s">
        <v>443</v>
      </c>
      <c r="E148" s="10" t="s">
        <v>76</v>
      </c>
      <c r="F148" s="9">
        <v>4.0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7.0</v>
      </c>
      <c r="N148" s="7">
        <v>46.0</v>
      </c>
      <c r="O148" s="7">
        <v>0.0</v>
      </c>
      <c r="P148" s="11">
        <v>0.0</v>
      </c>
      <c r="Q148" s="10">
        <v>0.0</v>
      </c>
      <c r="R148" s="7">
        <v>0.0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D.K. Metcalf</v>
      </c>
      <c r="B149" s="7" t="str">
        <f>IFERROR(__xludf.DUMMYFUNCTION("INDEX(IFNA(REGEXEXTRACT(D149, ""([^ ]+)$"")))"),"SEA")</f>
        <v>SEA</v>
      </c>
      <c r="C149" s="7">
        <f>Pts_PA*G149+Pts_PC*H149+Pts_PY*I149+Pts_PTD*J149+Pts_PI*K149+Pts_P2*L149+Pts_RA*M149+Pts_RY*N149+Pts_RTD*O149+Pts_R2*P149+Pts_Res*Q149+Pts_ReY*R149+Pts_ReTD*S149+Pts_Re2*T149+Pts_FL*U149+Pts_FTD*V149</f>
        <v>5.7</v>
      </c>
      <c r="D149" s="7" t="s">
        <v>219</v>
      </c>
      <c r="E149" s="10" t="s">
        <v>76</v>
      </c>
      <c r="F149" s="9">
        <v>4.0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3.0</v>
      </c>
      <c r="R149" s="7">
        <v>42.0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John Metchie</v>
      </c>
      <c r="B150" s="7" t="str">
        <f>IFERROR(__xludf.DUMMYFUNCTION("INDEX(IFNA(REGEXEXTRACT(D150, ""([^ ]+)$"")))"),"HOU")</f>
        <v>HOU</v>
      </c>
      <c r="C150" s="7">
        <f>Pts_PA*G150+Pts_PC*H150+Pts_PY*I150+Pts_PTD*J150+Pts_PI*K150+Pts_P2*L150+Pts_RA*M150+Pts_RY*N150+Pts_RTD*O150+Pts_R2*P150+Pts_Res*Q150+Pts_ReY*R150+Pts_ReTD*S150+Pts_Re2*T150+Pts_FL*U150+Pts_FTD*V150</f>
        <v>7.3</v>
      </c>
      <c r="D150" s="7" t="s">
        <v>476</v>
      </c>
      <c r="E150" s="10" t="s">
        <v>61</v>
      </c>
      <c r="F150" s="9">
        <v>4.0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5.0</v>
      </c>
      <c r="R150" s="7">
        <v>48.0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Keaton Mitchell</v>
      </c>
      <c r="B151" s="7" t="str">
        <f>IFERROR(__xludf.DUMMYFUNCTION("INDEX(IFNA(REGEXEXTRACT(D151, ""([^ ]+)$"")))"),"BAL")</f>
        <v>BAL</v>
      </c>
      <c r="C151" s="7">
        <f>Pts_PA*G151+Pts_PC*H151+Pts_PY*I151+Pts_PTD*J151+Pts_PI*K151+Pts_P2*L151+Pts_RA*M151+Pts_RY*N151+Pts_RTD*O151+Pts_R2*P151+Pts_Res*Q151+Pts_ReY*R151+Pts_ReTD*S151+Pts_Re2*T151+Pts_FL*U151+Pts_FTD*V151</f>
        <v>5.3</v>
      </c>
      <c r="D151" s="7" t="s">
        <v>580</v>
      </c>
      <c r="E151" s="10" t="s">
        <v>362</v>
      </c>
      <c r="F151" s="9">
        <v>4.0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11.0</v>
      </c>
      <c r="N151" s="7">
        <v>20.0</v>
      </c>
      <c r="O151" s="7">
        <v>0.0</v>
      </c>
      <c r="P151" s="11">
        <v>0.0</v>
      </c>
      <c r="Q151" s="10">
        <v>1.0</v>
      </c>
      <c r="R151" s="7">
        <v>28.0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Josh Palmer</v>
      </c>
      <c r="B152" s="7" t="str">
        <f>IFERROR(__xludf.DUMMYFUNCTION("INDEX(IFNA(REGEXEXTRACT(D152, ""([^ ]+)$"")))"),"LAC")</f>
        <v>LAC</v>
      </c>
      <c r="C152" s="7">
        <f>Pts_PA*G152+Pts_PC*H152+Pts_PY*I152+Pts_PTD*J152+Pts_PI*K152+Pts_P2*L152+Pts_RA*M152+Pts_RY*N152+Pts_RTD*O152+Pts_R2*P152+Pts_Res*Q152+Pts_ReY*R152+Pts_ReTD*S152+Pts_Re2*T152+Pts_FL*U152+Pts_FTD*V152</f>
        <v>6.1</v>
      </c>
      <c r="D152" s="7" t="s">
        <v>263</v>
      </c>
      <c r="E152" s="10" t="s">
        <v>346</v>
      </c>
      <c r="F152" s="9">
        <v>4.0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0.0</v>
      </c>
      <c r="N152" s="7">
        <v>0.0</v>
      </c>
      <c r="O152" s="7">
        <v>0.0</v>
      </c>
      <c r="P152" s="11">
        <v>0.0</v>
      </c>
      <c r="Q152" s="10">
        <v>4.0</v>
      </c>
      <c r="R152" s="7">
        <v>41.0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Pierre Strong</v>
      </c>
      <c r="B153" s="7" t="str">
        <f>IFERROR(__xludf.DUMMYFUNCTION("INDEX(IFNA(REGEXEXTRACT(D153, ""([^ ]+)$"")))"),"CLE")</f>
        <v>CLE</v>
      </c>
      <c r="C153" s="7">
        <f>Pts_PA*G153+Pts_PC*H153+Pts_PY*I153+Pts_PTD*J153+Pts_PI*K153+Pts_P2*L153+Pts_RA*M153+Pts_RY*N153+Pts_RTD*O153+Pts_R2*P153+Pts_Res*Q153+Pts_ReY*R153+Pts_ReTD*S153+Pts_Re2*T153+Pts_FL*U153+Pts_FTD*V153</f>
        <v>6.3</v>
      </c>
      <c r="D153" s="7" t="s">
        <v>202</v>
      </c>
      <c r="E153" s="10" t="s">
        <v>421</v>
      </c>
      <c r="F153" s="9">
        <v>4.0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5.0</v>
      </c>
      <c r="N153" s="7">
        <v>33.0</v>
      </c>
      <c r="O153" s="7">
        <v>0.0</v>
      </c>
      <c r="P153" s="11">
        <v>0.0</v>
      </c>
      <c r="Q153" s="10">
        <v>3.0</v>
      </c>
      <c r="R153" s="7">
        <v>15.0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Dorian Thompson-Robinson</v>
      </c>
      <c r="B154" s="7" t="str">
        <f>IFERROR(__xludf.DUMMYFUNCTION("INDEX(IFNA(REGEXEXTRACT(D154, ""([^ ]+)$"")))"),"CLE")</f>
        <v>CLE</v>
      </c>
      <c r="C154" s="7">
        <f>Pts_PA*G154+Pts_PC*H154+Pts_PY*I154+Pts_PTD*J154+Pts_PI*K154+Pts_P2*L154+Pts_RA*M154+Pts_RY*N154+Pts_RTD*O154+Pts_R2*P154+Pts_Res*Q154+Pts_ReY*R154+Pts_ReTD*S154+Pts_Re2*T154+Pts_FL*U154+Pts_FTD*V154</f>
        <v>3.8</v>
      </c>
      <c r="D154" s="7" t="s">
        <v>527</v>
      </c>
      <c r="E154" s="10" t="s">
        <v>421</v>
      </c>
      <c r="F154" s="9">
        <v>4.0</v>
      </c>
      <c r="G154" s="10">
        <v>47.0</v>
      </c>
      <c r="H154" s="7">
        <v>24.0</v>
      </c>
      <c r="I154" s="7">
        <v>170.0</v>
      </c>
      <c r="J154" s="7">
        <v>0.0</v>
      </c>
      <c r="K154" s="7">
        <v>1.0</v>
      </c>
      <c r="L154" s="11">
        <v>0.0</v>
      </c>
      <c r="M154" s="10">
        <v>4.0</v>
      </c>
      <c r="N154" s="7">
        <v>10.0</v>
      </c>
      <c r="O154" s="7">
        <v>0.0</v>
      </c>
      <c r="P154" s="11">
        <v>0.0</v>
      </c>
      <c r="Q154" s="10">
        <v>0.0</v>
      </c>
      <c r="R154" s="7">
        <v>0.0</v>
      </c>
      <c r="S154" s="7">
        <v>0.0</v>
      </c>
      <c r="T154" s="11">
        <v>0.0</v>
      </c>
      <c r="U154" s="10">
        <v>1.0</v>
      </c>
      <c r="V154" s="11">
        <v>0.0</v>
      </c>
    </row>
    <row r="155">
      <c r="A155" s="7" t="str">
        <f t="shared" si="1"/>
        <v>Malik Washington</v>
      </c>
      <c r="B155" s="7" t="str">
        <f>IFERROR(__xludf.DUMMYFUNCTION("INDEX(IFNA(REGEXEXTRACT(D155, ""([^ ]+)$"")))"),"MIA")</f>
        <v>MIA</v>
      </c>
      <c r="C155" s="7">
        <f>Pts_PA*G155+Pts_PC*H155+Pts_PY*I155+Pts_PTD*J155+Pts_PI*K155+Pts_P2*L155+Pts_RA*M155+Pts_RY*N155+Pts_RTD*O155+Pts_R2*P155+Pts_Res*Q155+Pts_ReY*R155+Pts_ReTD*S155+Pts_Re2*T155+Pts_FL*U155+Pts_FTD*V155</f>
        <v>5</v>
      </c>
      <c r="D155" s="7" t="s">
        <v>481</v>
      </c>
      <c r="E155" s="10" t="s">
        <v>85</v>
      </c>
      <c r="F155" s="9">
        <v>4.0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1.0</v>
      </c>
      <c r="N155" s="7">
        <v>-11.0</v>
      </c>
      <c r="O155" s="7">
        <v>0.0</v>
      </c>
      <c r="P155" s="11">
        <v>0.0</v>
      </c>
      <c r="Q155" s="10">
        <v>4.0</v>
      </c>
      <c r="R155" s="7">
        <v>41.0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Dontayvion Wicks</v>
      </c>
      <c r="B156" s="7" t="str">
        <f>IFERROR(__xludf.DUMMYFUNCTION("INDEX(IFNA(REGEXEXTRACT(D156, ""([^ ]+)$"")))"),"GB")</f>
        <v>GB</v>
      </c>
      <c r="C156" s="7">
        <f>Pts_PA*G156+Pts_PC*H156+Pts_PY*I156+Pts_PTD*J156+Pts_PI*K156+Pts_P2*L156+Pts_RA*M156+Pts_RY*N156+Pts_RTD*O156+Pts_R2*P156+Pts_Res*Q156+Pts_ReY*R156+Pts_ReTD*S156+Pts_Re2*T156+Pts_FL*U156+Pts_FTD*V156</f>
        <v>6.3</v>
      </c>
      <c r="D156" s="7" t="s">
        <v>360</v>
      </c>
      <c r="E156" s="10" t="s">
        <v>349</v>
      </c>
      <c r="F156" s="9">
        <v>4.0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4.0</v>
      </c>
      <c r="R156" s="7">
        <v>43.0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De'Von Achane</v>
      </c>
      <c r="B157" s="7" t="str">
        <f>IFERROR(__xludf.DUMMYFUNCTION("INDEX(IFNA(REGEXEXTRACT(D157, ""([^ ]+)$"")))"),"MIA")</f>
        <v>MIA</v>
      </c>
      <c r="C157" s="7">
        <f>Pts_PA*G157+Pts_PC*H157+Pts_PY*I157+Pts_PTD*J157+Pts_PI*K157+Pts_P2*L157+Pts_RA*M157+Pts_RY*N157+Pts_RTD*O157+Pts_R2*P157+Pts_Res*Q157+Pts_ReY*R157+Pts_ReTD*S157+Pts_Re2*T157+Pts_FL*U157+Pts_FTD*V157</f>
        <v>4.8</v>
      </c>
      <c r="D157" s="7" t="s">
        <v>71</v>
      </c>
      <c r="E157" s="10" t="s">
        <v>85</v>
      </c>
      <c r="F157" s="9">
        <v>3.0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10.0</v>
      </c>
      <c r="N157" s="7">
        <v>25.0</v>
      </c>
      <c r="O157" s="7">
        <v>0.0</v>
      </c>
      <c r="P157" s="11">
        <v>0.0</v>
      </c>
      <c r="Q157" s="10">
        <v>2.0</v>
      </c>
      <c r="R157" s="7">
        <v>13.0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Calvin Austin</v>
      </c>
      <c r="B158" s="7" t="str">
        <f>IFERROR(__xludf.DUMMYFUNCTION("INDEX(IFNA(REGEXEXTRACT(D158, ""([^ ]+)$"")))"),"PIT")</f>
        <v>PIT</v>
      </c>
      <c r="C158" s="7">
        <f>Pts_PA*G158+Pts_PC*H158+Pts_PY*I158+Pts_PTD*J158+Pts_PI*K158+Pts_P2*L158+Pts_RA*M158+Pts_RY*N158+Pts_RTD*O158+Pts_R2*P158+Pts_Res*Q158+Pts_ReY*R158+Pts_ReTD*S158+Pts_Re2*T158+Pts_FL*U158+Pts_FTD*V158</f>
        <v>5.1</v>
      </c>
      <c r="D158" s="7" t="s">
        <v>282</v>
      </c>
      <c r="E158" s="10" t="s">
        <v>424</v>
      </c>
      <c r="F158" s="9">
        <v>3.0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0.0</v>
      </c>
      <c r="N158" s="7">
        <v>0.0</v>
      </c>
      <c r="O158" s="7">
        <v>0.0</v>
      </c>
      <c r="P158" s="11">
        <v>0.0</v>
      </c>
      <c r="Q158" s="10">
        <v>4.0</v>
      </c>
      <c r="R158" s="7">
        <v>31.0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Cartavious Bigsby</v>
      </c>
      <c r="B159" s="7" t="str">
        <f>IFERROR(__xludf.DUMMYFUNCTION("INDEX(IFNA(REGEXEXTRACT(D159, ""([^ ]+)$"")))"),"JAX")</f>
        <v>JAX</v>
      </c>
      <c r="C159" s="7">
        <f>Pts_PA*G159+Pts_PC*H159+Pts_PY*I159+Pts_PTD*J159+Pts_PI*K159+Pts_P2*L159+Pts_RA*M159+Pts_RY*N159+Pts_RTD*O159+Pts_R2*P159+Pts_Res*Q159+Pts_ReY*R159+Pts_ReTD*S159+Pts_Re2*T159+Pts_FL*U159+Pts_FTD*V159</f>
        <v>3.3</v>
      </c>
      <c r="D159" s="7" t="s">
        <v>139</v>
      </c>
      <c r="E159" s="10" t="s">
        <v>157</v>
      </c>
      <c r="F159" s="9">
        <v>3.0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11.0</v>
      </c>
      <c r="N159" s="7">
        <v>33.0</v>
      </c>
      <c r="O159" s="7">
        <v>0.0</v>
      </c>
      <c r="P159" s="11">
        <v>0.0</v>
      </c>
      <c r="Q159" s="10">
        <v>0.0</v>
      </c>
      <c r="R159" s="7">
        <v>0.0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Grant Calcaterra</v>
      </c>
      <c r="B160" s="7" t="str">
        <f>IFERROR(__xludf.DUMMYFUNCTION("INDEX(IFNA(REGEXEXTRACT(D160, ""([^ ]+)$"")))"),"PHI")</f>
        <v>PHI</v>
      </c>
      <c r="C160" s="7">
        <f>Pts_PA*G160+Pts_PC*H160+Pts_PY*I160+Pts_PTD*J160+Pts_PI*K160+Pts_P2*L160+Pts_RA*M160+Pts_RY*N160+Pts_RTD*O160+Pts_R2*P160+Pts_Res*Q160+Pts_ReY*R160+Pts_ReTD*S160+Pts_Re2*T160+Pts_FL*U160+Pts_FTD*V160</f>
        <v>3.9</v>
      </c>
      <c r="D160" s="7" t="s">
        <v>233</v>
      </c>
      <c r="E160" s="10" t="s">
        <v>89</v>
      </c>
      <c r="F160" s="9">
        <v>3.0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1.0</v>
      </c>
      <c r="R160" s="7">
        <v>34.0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Jalen Coker</v>
      </c>
      <c r="B161" s="7" t="str">
        <f>IFERROR(__xludf.DUMMYFUNCTION("INDEX(IFNA(REGEXEXTRACT(D161, ""([^ ]+)$"")))"),"CAR")</f>
        <v>CAR</v>
      </c>
      <c r="C161" s="7">
        <f>Pts_PA*G161+Pts_PC*H161+Pts_PY*I161+Pts_PTD*J161+Pts_PI*K161+Pts_P2*L161+Pts_RA*M161+Pts_RY*N161+Pts_RTD*O161+Pts_R2*P161+Pts_Res*Q161+Pts_ReY*R161+Pts_ReTD*S161+Pts_Re2*T161+Pts_FL*U161+Pts_FTD*V161</f>
        <v>4.5</v>
      </c>
      <c r="D161" s="7" t="s">
        <v>484</v>
      </c>
      <c r="E161" s="10" t="s">
        <v>31</v>
      </c>
      <c r="F161" s="9">
        <v>3.0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2.0</v>
      </c>
      <c r="R161" s="7">
        <v>35.0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Isaiah Davis</v>
      </c>
      <c r="B162" s="7" t="str">
        <f>IFERROR(__xludf.DUMMYFUNCTION("INDEX(IFNA(REGEXEXTRACT(D162, ""([^ ]+)$"")))"),"NYJ")</f>
        <v>NYJ</v>
      </c>
      <c r="C162" s="7">
        <f>Pts_PA*G162+Pts_PC*H162+Pts_PY*I162+Pts_PTD*J162+Pts_PI*K162+Pts_P2*L162+Pts_RA*M162+Pts_RY*N162+Pts_RTD*O162+Pts_R2*P162+Pts_Res*Q162+Pts_ReY*R162+Pts_ReTD*S162+Pts_Re2*T162+Pts_FL*U162+Pts_FTD*V162</f>
        <v>4.8</v>
      </c>
      <c r="D162" s="7" t="s">
        <v>453</v>
      </c>
      <c r="E162" s="10" t="s">
        <v>65</v>
      </c>
      <c r="F162" s="9">
        <v>3.0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3.0</v>
      </c>
      <c r="N162" s="7">
        <v>35.0</v>
      </c>
      <c r="O162" s="7">
        <v>0.0</v>
      </c>
      <c r="P162" s="11">
        <v>0.0</v>
      </c>
      <c r="Q162" s="10">
        <v>1.0</v>
      </c>
      <c r="R162" s="7">
        <v>8.0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Clyde Edwards-Helaire</v>
      </c>
      <c r="B163" s="7" t="str">
        <f>IFERROR(__xludf.DUMMYFUNCTION("INDEX(IFNA(REGEXEXTRACT(D163, ""([^ ]+)$"")))"),"NO")</f>
        <v>NO</v>
      </c>
      <c r="C163" s="7">
        <f>Pts_PA*G163+Pts_PC*H163+Pts_PY*I163+Pts_PTD*J163+Pts_PI*K163+Pts_P2*L163+Pts_RA*M163+Pts_RY*N163+Pts_RTD*O163+Pts_R2*P163+Pts_Res*Q163+Pts_ReY*R163+Pts_ReTD*S163+Pts_Re2*T163+Pts_FL*U163+Pts_FTD*V163</f>
        <v>4</v>
      </c>
      <c r="D163" s="7" t="s">
        <v>581</v>
      </c>
      <c r="E163" s="10" t="s">
        <v>46</v>
      </c>
      <c r="F163" s="9">
        <v>3.0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5.0</v>
      </c>
      <c r="N163" s="7">
        <v>20.0</v>
      </c>
      <c r="O163" s="7">
        <v>0.0</v>
      </c>
      <c r="P163" s="11">
        <v>0.0</v>
      </c>
      <c r="Q163" s="10">
        <v>2.0</v>
      </c>
      <c r="R163" s="7">
        <v>10.0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Audric Estime</v>
      </c>
      <c r="B164" s="7" t="str">
        <f>IFERROR(__xludf.DUMMYFUNCTION("INDEX(IFNA(REGEXEXTRACT(D164, ""([^ ]+)$"")))"),"DEN")</f>
        <v>DEN</v>
      </c>
      <c r="C164" s="7">
        <f>Pts_PA*G164+Pts_PC*H164+Pts_PY*I164+Pts_PTD*J164+Pts_PI*K164+Pts_P2*L164+Pts_RA*M164+Pts_RY*N164+Pts_RTD*O164+Pts_R2*P164+Pts_Res*Q164+Pts_ReY*R164+Pts_ReTD*S164+Pts_Re2*T164+Pts_FL*U164+Pts_FTD*V164</f>
        <v>4.2</v>
      </c>
      <c r="D164" s="7" t="s">
        <v>238</v>
      </c>
      <c r="E164" s="10" t="s">
        <v>59</v>
      </c>
      <c r="F164" s="9">
        <v>3.0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9.0</v>
      </c>
      <c r="N164" s="7">
        <v>24.0</v>
      </c>
      <c r="O164" s="7">
        <v>0.0</v>
      </c>
      <c r="P164" s="11">
        <v>0.0</v>
      </c>
      <c r="Q164" s="10">
        <v>1.0</v>
      </c>
      <c r="R164" s="7">
        <v>13.0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Zay Flowers</v>
      </c>
      <c r="B165" s="7" t="str">
        <f>IFERROR(__xludf.DUMMYFUNCTION("INDEX(IFNA(REGEXEXTRACT(D165, ""([^ ]+)$"")))"),"BAL")</f>
        <v>BAL</v>
      </c>
      <c r="C165" s="7">
        <f>Pts_PA*G165+Pts_PC*H165+Pts_PY*I165+Pts_PTD*J165+Pts_PI*K165+Pts_P2*L165+Pts_RA*M165+Pts_RY*N165+Pts_RTD*O165+Pts_R2*P165+Pts_Res*Q165+Pts_ReY*R165+Pts_ReTD*S165+Pts_Re2*T165+Pts_FL*U165+Pts_FTD*V165</f>
        <v>4.1</v>
      </c>
      <c r="D165" s="7" t="s">
        <v>172</v>
      </c>
      <c r="E165" s="10" t="s">
        <v>362</v>
      </c>
      <c r="F165" s="9">
        <v>3.0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0.0</v>
      </c>
      <c r="N165" s="7">
        <v>0.0</v>
      </c>
      <c r="O165" s="7">
        <v>0.0</v>
      </c>
      <c r="P165" s="11">
        <v>0.0</v>
      </c>
      <c r="Q165" s="10">
        <v>2.0</v>
      </c>
      <c r="R165" s="7">
        <v>31.0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Kylen Granson</v>
      </c>
      <c r="B166" s="7" t="str">
        <f>IFERROR(__xludf.DUMMYFUNCTION("INDEX(IFNA(REGEXEXTRACT(D166, ""([^ ]+)$"")))"),"IND")</f>
        <v>IND</v>
      </c>
      <c r="C166" s="7">
        <f>Pts_PA*G166+Pts_PC*H166+Pts_PY*I166+Pts_PTD*J166+Pts_PI*K166+Pts_P2*L166+Pts_RA*M166+Pts_RY*N166+Pts_RTD*O166+Pts_R2*P166+Pts_Res*Q166+Pts_ReY*R166+Pts_ReTD*S166+Pts_Re2*T166+Pts_FL*U166+Pts_FTD*V166</f>
        <v>4.9</v>
      </c>
      <c r="D166" s="7" t="s">
        <v>405</v>
      </c>
      <c r="E166" s="10" t="s">
        <v>53</v>
      </c>
      <c r="F166" s="9">
        <v>3.0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0.0</v>
      </c>
      <c r="N166" s="7">
        <v>0.0</v>
      </c>
      <c r="O166" s="7">
        <v>0.0</v>
      </c>
      <c r="P166" s="11">
        <v>0.0</v>
      </c>
      <c r="Q166" s="10">
        <v>3.0</v>
      </c>
      <c r="R166" s="7">
        <v>34.0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Mack Hollins</v>
      </c>
      <c r="B167" s="7" t="str">
        <f>IFERROR(__xludf.DUMMYFUNCTION("INDEX(IFNA(REGEXEXTRACT(D167, ""([^ ]+)$"")))"),"BUF")</f>
        <v>BUF</v>
      </c>
      <c r="C167" s="7">
        <f>Pts_PA*G167+Pts_PC*H167+Pts_PY*I167+Pts_PTD*J167+Pts_PI*K167+Pts_P2*L167+Pts_RA*M167+Pts_RY*N167+Pts_RTD*O167+Pts_R2*P167+Pts_Res*Q167+Pts_ReY*R167+Pts_ReTD*S167+Pts_Re2*T167+Pts_FL*U167+Pts_FTD*V167</f>
        <v>4.3</v>
      </c>
      <c r="D167" s="7" t="s">
        <v>131</v>
      </c>
      <c r="E167" s="10" t="s">
        <v>42</v>
      </c>
      <c r="F167" s="9">
        <v>3.0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2.0</v>
      </c>
      <c r="R167" s="7">
        <v>33.0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Alexander Mattison</v>
      </c>
      <c r="B168" s="7" t="str">
        <f>IFERROR(__xludf.DUMMYFUNCTION("INDEX(IFNA(REGEXEXTRACT(D168, ""([^ ]+)$"")))"),"LV")</f>
        <v>LV</v>
      </c>
      <c r="C168" s="7">
        <f>Pts_PA*G168+Pts_PC*H168+Pts_PY*I168+Pts_PTD*J168+Pts_PI*K168+Pts_P2*L168+Pts_RA*M168+Pts_RY*N168+Pts_RTD*O168+Pts_R2*P168+Pts_Res*Q168+Pts_ReY*R168+Pts_ReTD*S168+Pts_Re2*T168+Pts_FL*U168+Pts_FTD*V168</f>
        <v>4.3</v>
      </c>
      <c r="D168" s="7" t="s">
        <v>99</v>
      </c>
      <c r="E168" s="10" t="s">
        <v>129</v>
      </c>
      <c r="F168" s="9">
        <v>3.0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10.0</v>
      </c>
      <c r="N168" s="7">
        <v>32.0</v>
      </c>
      <c r="O168" s="7">
        <v>0.0</v>
      </c>
      <c r="P168" s="11">
        <v>0.0</v>
      </c>
      <c r="Q168" s="10">
        <v>1.0</v>
      </c>
      <c r="R168" s="7">
        <v>6.0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Joe Mixon</v>
      </c>
      <c r="B169" s="7" t="str">
        <f>IFERROR(__xludf.DUMMYFUNCTION("INDEX(IFNA(REGEXEXTRACT(D169, ""([^ ]+)$"")))"),"HOU")</f>
        <v>HOU</v>
      </c>
      <c r="C169" s="7">
        <f>Pts_PA*G169+Pts_PC*H169+Pts_PY*I169+Pts_PTD*J169+Pts_PI*K169+Pts_P2*L169+Pts_RA*M169+Pts_RY*N169+Pts_RTD*O169+Pts_R2*P169+Pts_Res*Q169+Pts_ReY*R169+Pts_ReTD*S169+Pts_Re2*T169+Pts_FL*U169+Pts_FTD*V169</f>
        <v>4.9</v>
      </c>
      <c r="D169" s="7" t="s">
        <v>34</v>
      </c>
      <c r="E169" s="10" t="s">
        <v>61</v>
      </c>
      <c r="F169" s="9">
        <v>3.0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9.0</v>
      </c>
      <c r="N169" s="7">
        <v>26.0</v>
      </c>
      <c r="O169" s="7">
        <v>0.0</v>
      </c>
      <c r="P169" s="11">
        <v>0.0</v>
      </c>
      <c r="Q169" s="10">
        <v>2.0</v>
      </c>
      <c r="R169" s="7">
        <v>13.0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Darnell Mooney</v>
      </c>
      <c r="B170" s="7" t="str">
        <f>IFERROR(__xludf.DUMMYFUNCTION("INDEX(IFNA(REGEXEXTRACT(D170, ""([^ ]+)$"")))"),"ATL")</f>
        <v>ATL</v>
      </c>
      <c r="C170" s="7">
        <f>Pts_PA*G170+Pts_PC*H170+Pts_PY*I170+Pts_PTD*J170+Pts_PI*K170+Pts_P2*L170+Pts_RA*M170+Pts_RY*N170+Pts_RTD*O170+Pts_R2*P170+Pts_Res*Q170+Pts_ReY*R170+Pts_ReTD*S170+Pts_Re2*T170+Pts_FL*U170+Pts_FTD*V170</f>
        <v>4.7</v>
      </c>
      <c r="D170" s="7" t="s">
        <v>257</v>
      </c>
      <c r="E170" s="10" t="s">
        <v>341</v>
      </c>
      <c r="F170" s="9">
        <v>3.0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0.0</v>
      </c>
      <c r="N170" s="7">
        <v>0.0</v>
      </c>
      <c r="O170" s="7">
        <v>0.0</v>
      </c>
      <c r="P170" s="11">
        <v>0.0</v>
      </c>
      <c r="Q170" s="10">
        <v>2.0</v>
      </c>
      <c r="R170" s="7">
        <v>37.0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Jaxon Smith-Njigba</v>
      </c>
      <c r="B171" s="7" t="str">
        <f>IFERROR(__xludf.DUMMYFUNCTION("INDEX(IFNA(REGEXEXTRACT(D171, ""([^ ]+)$"")))"),"SEA")</f>
        <v>SEA</v>
      </c>
      <c r="C171" s="7">
        <f>Pts_PA*G171+Pts_PC*H171+Pts_PY*I171+Pts_PTD*J171+Pts_PI*K171+Pts_P2*L171+Pts_RA*M171+Pts_RY*N171+Pts_RTD*O171+Pts_R2*P171+Pts_Res*Q171+Pts_ReY*R171+Pts_ReTD*S171+Pts_Re2*T171+Pts_FL*U171+Pts_FTD*V171</f>
        <v>4.7</v>
      </c>
      <c r="D171" s="7" t="s">
        <v>272</v>
      </c>
      <c r="E171" s="10" t="s">
        <v>76</v>
      </c>
      <c r="F171" s="9">
        <v>3.0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0.0</v>
      </c>
      <c r="N171" s="7">
        <v>0.0</v>
      </c>
      <c r="O171" s="7">
        <v>0.0</v>
      </c>
      <c r="P171" s="11">
        <v>0.0</v>
      </c>
      <c r="Q171" s="10">
        <v>3.0</v>
      </c>
      <c r="R171" s="7">
        <v>32.0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Sean Tucker</v>
      </c>
      <c r="B172" s="7" t="str">
        <f>IFERROR(__xludf.DUMMYFUNCTION("INDEX(IFNA(REGEXEXTRACT(D172, ""([^ ]+)$"")))"),"TB")</f>
        <v>TB</v>
      </c>
      <c r="C172" s="7">
        <f>Pts_PA*G172+Pts_PC*H172+Pts_PY*I172+Pts_PTD*J172+Pts_PI*K172+Pts_P2*L172+Pts_RA*M172+Pts_RY*N172+Pts_RTD*O172+Pts_R2*P172+Pts_Res*Q172+Pts_ReY*R172+Pts_ReTD*S172+Pts_Re2*T172+Pts_FL*U172+Pts_FTD*V172</f>
        <v>4.9</v>
      </c>
      <c r="D172" s="7" t="s">
        <v>461</v>
      </c>
      <c r="E172" s="10" t="s">
        <v>29</v>
      </c>
      <c r="F172" s="9">
        <v>3.0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8.0</v>
      </c>
      <c r="N172" s="7">
        <v>39.0</v>
      </c>
      <c r="O172" s="7">
        <v>0.0</v>
      </c>
      <c r="P172" s="11">
        <v>0.0</v>
      </c>
      <c r="Q172" s="10">
        <v>1.0</v>
      </c>
      <c r="R172" s="7">
        <v>5.0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Nick Westbrook</v>
      </c>
      <c r="B173" s="7" t="str">
        <f>IFERROR(__xludf.DUMMYFUNCTION("INDEX(IFNA(REGEXEXTRACT(D173, ""([^ ]+)$"")))"),"TEN")</f>
        <v>TEN</v>
      </c>
      <c r="C173" s="7">
        <f>Pts_PA*G173+Pts_PC*H173+Pts_PY*I173+Pts_PTD*J173+Pts_PI*K173+Pts_P2*L173+Pts_RA*M173+Pts_RY*N173+Pts_RTD*O173+Pts_R2*P173+Pts_Res*Q173+Pts_ReY*R173+Pts_ReTD*S173+Pts_Re2*T173+Pts_FL*U173+Pts_FTD*V173</f>
        <v>5.2</v>
      </c>
      <c r="D173" s="7" t="s">
        <v>505</v>
      </c>
      <c r="E173" s="10" t="s">
        <v>351</v>
      </c>
      <c r="F173" s="9">
        <v>3.0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3.0</v>
      </c>
      <c r="R173" s="7">
        <v>37.0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Rachaad White</v>
      </c>
      <c r="B174" s="7" t="str">
        <f>IFERROR(__xludf.DUMMYFUNCTION("INDEX(IFNA(REGEXEXTRACT(D174, ""([^ ]+)$"")))"),"TB")</f>
        <v>TB</v>
      </c>
      <c r="C174" s="7">
        <f>Pts_PA*G174+Pts_PC*H174+Pts_PY*I174+Pts_PTD*J174+Pts_PI*K174+Pts_P2*L174+Pts_RA*M174+Pts_RY*N174+Pts_RTD*O174+Pts_R2*P174+Pts_Res*Q174+Pts_ReY*R174+Pts_ReTD*S174+Pts_Re2*T174+Pts_FL*U174+Pts_FTD*V174</f>
        <v>3.9</v>
      </c>
      <c r="D174" s="7" t="s">
        <v>122</v>
      </c>
      <c r="E174" s="10" t="s">
        <v>29</v>
      </c>
      <c r="F174" s="9">
        <v>3.0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6.0</v>
      </c>
      <c r="N174" s="7">
        <v>30.0</v>
      </c>
      <c r="O174" s="7">
        <v>0.0</v>
      </c>
      <c r="P174" s="11">
        <v>0.0</v>
      </c>
      <c r="Q174" s="10">
        <v>1.0</v>
      </c>
      <c r="R174" s="7">
        <v>4.0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Braelon Allen</v>
      </c>
      <c r="B175" s="7" t="str">
        <f>IFERROR(__xludf.DUMMYFUNCTION("INDEX(IFNA(REGEXEXTRACT(D175, ""([^ ]+)$"")))"),"NYJ")</f>
        <v>NYJ</v>
      </c>
      <c r="C175" s="7">
        <f>Pts_PA*G175+Pts_PC*H175+Pts_PY*I175+Pts_PTD*J175+Pts_PI*K175+Pts_P2*L175+Pts_RA*M175+Pts_RY*N175+Pts_RTD*O175+Pts_R2*P175+Pts_Res*Q175+Pts_ReY*R175+Pts_ReTD*S175+Pts_Re2*T175+Pts_FL*U175+Pts_FTD*V175</f>
        <v>2.6</v>
      </c>
      <c r="D175" s="7" t="s">
        <v>280</v>
      </c>
      <c r="E175" s="10" t="s">
        <v>65</v>
      </c>
      <c r="F175" s="9">
        <v>2.0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6.0</v>
      </c>
      <c r="N175" s="7">
        <v>26.0</v>
      </c>
      <c r="O175" s="7">
        <v>0.0</v>
      </c>
      <c r="P175" s="11">
        <v>0.0</v>
      </c>
      <c r="Q175" s="10">
        <v>0.0</v>
      </c>
      <c r="R175" s="7">
        <v>0.0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Keenan Allen</v>
      </c>
      <c r="B176" s="7" t="str">
        <f>IFERROR(__xludf.DUMMYFUNCTION("INDEX(IFNA(REGEXEXTRACT(D176, ""([^ ]+)$"")))"),"CHI")</f>
        <v>CHI</v>
      </c>
      <c r="C176" s="7">
        <f>Pts_PA*G176+Pts_PC*H176+Pts_PY*I176+Pts_PTD*J176+Pts_PI*K176+Pts_P2*L176+Pts_RA*M176+Pts_RY*N176+Pts_RTD*O176+Pts_R2*P176+Pts_Res*Q176+Pts_ReY*R176+Pts_ReTD*S176+Pts_Re2*T176+Pts_FL*U176+Pts_FTD*V176</f>
        <v>5</v>
      </c>
      <c r="D176" s="7" t="s">
        <v>208</v>
      </c>
      <c r="E176" s="10" t="s">
        <v>353</v>
      </c>
      <c r="F176" s="9">
        <v>2.0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5.0</v>
      </c>
      <c r="R176" s="7">
        <v>25.0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Kevin Austin</v>
      </c>
      <c r="B177" s="7" t="str">
        <f>IFERROR(__xludf.DUMMYFUNCTION("INDEX(IFNA(REGEXEXTRACT(D177, ""([^ ]+)$"")))"),"NO")</f>
        <v>NO</v>
      </c>
      <c r="C177" s="7">
        <f>Pts_PA*G177+Pts_PC*H177+Pts_PY*I177+Pts_PTD*J177+Pts_PI*K177+Pts_P2*L177+Pts_RA*M177+Pts_RY*N177+Pts_RTD*O177+Pts_R2*P177+Pts_Res*Q177+Pts_ReY*R177+Pts_ReTD*S177+Pts_Re2*T177+Pts_FL*U177+Pts_FTD*V177</f>
        <v>2.8</v>
      </c>
      <c r="D177" s="7" t="s">
        <v>553</v>
      </c>
      <c r="E177" s="10" t="s">
        <v>46</v>
      </c>
      <c r="F177" s="9">
        <v>2.0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1.0</v>
      </c>
      <c r="R177" s="7">
        <v>23.0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Raheem Blackshear</v>
      </c>
      <c r="B178" s="7" t="str">
        <f>IFERROR(__xludf.DUMMYFUNCTION("INDEX(IFNA(REGEXEXTRACT(D178, ""([^ ]+)$"")))"),"CAR")</f>
        <v>CAR</v>
      </c>
      <c r="C178" s="7">
        <f>Pts_PA*G178+Pts_PC*H178+Pts_PY*I178+Pts_PTD*J178+Pts_PI*K178+Pts_P2*L178+Pts_RA*M178+Pts_RY*N178+Pts_RTD*O178+Pts_R2*P178+Pts_Res*Q178+Pts_ReY*R178+Pts_ReTD*S178+Pts_Re2*T178+Pts_FL*U178+Pts_FTD*V178</f>
        <v>2</v>
      </c>
      <c r="D178" s="7" t="s">
        <v>570</v>
      </c>
      <c r="E178" s="10" t="s">
        <v>31</v>
      </c>
      <c r="F178" s="9">
        <v>2.0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8.0</v>
      </c>
      <c r="N178" s="7">
        <v>20.0</v>
      </c>
      <c r="O178" s="7">
        <v>0.0</v>
      </c>
      <c r="P178" s="11">
        <v>0.0</v>
      </c>
      <c r="Q178" s="10">
        <v>0.0</v>
      </c>
      <c r="R178" s="7">
        <v>0.0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Kendrick Bourne</v>
      </c>
      <c r="B179" s="7" t="str">
        <f>IFERROR(__xludf.DUMMYFUNCTION("INDEX(IFNA(REGEXEXTRACT(D179, ""([^ ]+)$"")))"),"NE")</f>
        <v>NE</v>
      </c>
      <c r="C179" s="7">
        <f>Pts_PA*G179+Pts_PC*H179+Pts_PY*I179+Pts_PTD*J179+Pts_PI*K179+Pts_P2*L179+Pts_RA*M179+Pts_RY*N179+Pts_RTD*O179+Pts_R2*P179+Pts_Res*Q179+Pts_ReY*R179+Pts_ReTD*S179+Pts_Re2*T179+Pts_FL*U179+Pts_FTD*V179</f>
        <v>3.2</v>
      </c>
      <c r="D179" s="7" t="s">
        <v>491</v>
      </c>
      <c r="E179" s="10" t="s">
        <v>361</v>
      </c>
      <c r="F179" s="9">
        <v>2.0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2.0</v>
      </c>
      <c r="R179" s="7">
        <v>22.0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Kayshon Boutte</v>
      </c>
      <c r="B180" s="7" t="str">
        <f>IFERROR(__xludf.DUMMYFUNCTION("INDEX(IFNA(REGEXEXTRACT(D180, ""([^ ]+)$"")))"),"NE")</f>
        <v>NE</v>
      </c>
      <c r="C180" s="7">
        <f>Pts_PA*G180+Pts_PC*H180+Pts_PY*I180+Pts_PTD*J180+Pts_PI*K180+Pts_P2*L180+Pts_RA*M180+Pts_RY*N180+Pts_RTD*O180+Pts_R2*P180+Pts_Res*Q180+Pts_ReY*R180+Pts_ReTD*S180+Pts_Re2*T180+Pts_FL*U180+Pts_FTD*V180</f>
        <v>4.8</v>
      </c>
      <c r="D180" s="7" t="s">
        <v>448</v>
      </c>
      <c r="E180" s="10" t="s">
        <v>361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0.0</v>
      </c>
      <c r="N180" s="7">
        <v>0.0</v>
      </c>
      <c r="O180" s="7">
        <v>0.0</v>
      </c>
      <c r="P180" s="11">
        <v>0.0</v>
      </c>
      <c r="Q180" s="10">
        <v>4.0</v>
      </c>
      <c r="R180" s="7">
        <v>28.0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Jamison Crowder</v>
      </c>
      <c r="B181" s="7" t="str">
        <f>IFERROR(__xludf.DUMMYFUNCTION("INDEX(IFNA(REGEXEXTRACT(D181, ""([^ ]+)$"")))"),"WAS")</f>
        <v>WAS</v>
      </c>
      <c r="C181" s="7">
        <f>Pts_PA*G181+Pts_PC*H181+Pts_PY*I181+Pts_PTD*J181+Pts_PI*K181+Pts_P2*L181+Pts_RA*M181+Pts_RY*N181+Pts_RTD*O181+Pts_R2*P181+Pts_Res*Q181+Pts_ReY*R181+Pts_ReTD*S181+Pts_Re2*T181+Pts_FL*U181+Pts_FTD*V181</f>
        <v>4</v>
      </c>
      <c r="D181" s="7" t="s">
        <v>289</v>
      </c>
      <c r="E181" s="10" t="s">
        <v>339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0.0</v>
      </c>
      <c r="N181" s="7">
        <v>0.0</v>
      </c>
      <c r="O181" s="7">
        <v>0.0</v>
      </c>
      <c r="P181" s="11">
        <v>0.0</v>
      </c>
      <c r="Q181" s="10">
        <v>3.0</v>
      </c>
      <c r="R181" s="7">
        <v>25.0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Will Dissly</v>
      </c>
      <c r="B182" s="7" t="str">
        <f>IFERROR(__xludf.DUMMYFUNCTION("INDEX(IFNA(REGEXEXTRACT(D182, ""([^ ]+)$"")))"),"LAC")</f>
        <v>LAC</v>
      </c>
      <c r="C182" s="7">
        <f>Pts_PA*G182+Pts_PC*H182+Pts_PY*I182+Pts_PTD*J182+Pts_PI*K182+Pts_P2*L182+Pts_RA*M182+Pts_RY*N182+Pts_RTD*O182+Pts_R2*P182+Pts_Res*Q182+Pts_ReY*R182+Pts_ReTD*S182+Pts_Re2*T182+Pts_FL*U182+Pts_FTD*V182</f>
        <v>3.1</v>
      </c>
      <c r="D182" s="7" t="s">
        <v>235</v>
      </c>
      <c r="E182" s="10" t="s">
        <v>346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2.0</v>
      </c>
      <c r="R182" s="7">
        <v>21.0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Josh Downs</v>
      </c>
      <c r="B183" s="7" t="str">
        <f>IFERROR(__xludf.DUMMYFUNCTION("INDEX(IFNA(REGEXEXTRACT(D183, ""([^ ]+)$"")))"),"IND")</f>
        <v>IND</v>
      </c>
      <c r="C183" s="7">
        <f>Pts_PA*G183+Pts_PC*H183+Pts_PY*I183+Pts_PTD*J183+Pts_PI*K183+Pts_P2*L183+Pts_RA*M183+Pts_RY*N183+Pts_RTD*O183+Pts_R2*P183+Pts_Res*Q183+Pts_ReY*R183+Pts_ReTD*S183+Pts_Re2*T183+Pts_FL*U183+Pts_FTD*V183</f>
        <v>3.7</v>
      </c>
      <c r="D183" s="7" t="s">
        <v>435</v>
      </c>
      <c r="E183" s="10" t="s">
        <v>53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0.0</v>
      </c>
      <c r="N183" s="7">
        <v>0.0</v>
      </c>
      <c r="O183" s="7">
        <v>0.0</v>
      </c>
      <c r="P183" s="11">
        <v>0.0</v>
      </c>
      <c r="Q183" s="10">
        <v>3.0</v>
      </c>
      <c r="R183" s="7">
        <v>22.0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Jerome Ford</v>
      </c>
      <c r="B184" s="7" t="str">
        <f>IFERROR(__xludf.DUMMYFUNCTION("INDEX(IFNA(REGEXEXTRACT(D184, ""([^ ]+)$"")))"),"CLE")</f>
        <v>CLE</v>
      </c>
      <c r="C184" s="7">
        <f>Pts_PA*G184+Pts_PC*H184+Pts_PY*I184+Pts_PTD*J184+Pts_PI*K184+Pts_P2*L184+Pts_RA*M184+Pts_RY*N184+Pts_RTD*O184+Pts_R2*P184+Pts_Res*Q184+Pts_ReY*R184+Pts_ReTD*S184+Pts_Re2*T184+Pts_FL*U184+Pts_FTD*V184</f>
        <v>2.2</v>
      </c>
      <c r="D184" s="7" t="s">
        <v>88</v>
      </c>
      <c r="E184" s="10" t="s">
        <v>421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6.0</v>
      </c>
      <c r="N184" s="7">
        <v>22.0</v>
      </c>
      <c r="O184" s="7">
        <v>0.0</v>
      </c>
      <c r="P184" s="11">
        <v>0.0</v>
      </c>
      <c r="Q184" s="10">
        <v>0.0</v>
      </c>
      <c r="R184" s="7">
        <v>0.0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Khalil Herbert</v>
      </c>
      <c r="B185" s="7" t="str">
        <f>IFERROR(__xludf.DUMMYFUNCTION("INDEX(IFNA(REGEXEXTRACT(D185, ""([^ ]+)$"")))"),"CIN")</f>
        <v>CIN</v>
      </c>
      <c r="C185" s="7">
        <f>Pts_PA*G185+Pts_PC*H185+Pts_PY*I185+Pts_PTD*J185+Pts_PI*K185+Pts_P2*L185+Pts_RA*M185+Pts_RY*N185+Pts_RTD*O185+Pts_R2*P185+Pts_Res*Q185+Pts_ReY*R185+Pts_ReTD*S185+Pts_Re2*T185+Pts_FL*U185+Pts_FTD*V185</f>
        <v>2.3</v>
      </c>
      <c r="D185" s="7" t="s">
        <v>300</v>
      </c>
      <c r="E185" s="10" t="s">
        <v>49</v>
      </c>
      <c r="F185" s="9">
        <v>2.0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4.0</v>
      </c>
      <c r="N185" s="7">
        <v>23.0</v>
      </c>
      <c r="O185" s="7">
        <v>0.0</v>
      </c>
      <c r="P185" s="11">
        <v>0.0</v>
      </c>
      <c r="Q185" s="10">
        <v>0.0</v>
      </c>
      <c r="R185" s="7">
        <v>0.0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Elijah Higgins</v>
      </c>
      <c r="B186" s="7" t="str">
        <f>IFERROR(__xludf.DUMMYFUNCTION("INDEX(IFNA(REGEXEXTRACT(D186, ""([^ ]+)$"")))"),"ARI")</f>
        <v>ARI</v>
      </c>
      <c r="C186" s="7">
        <f>Pts_PA*G186+Pts_PC*H186+Pts_PY*I186+Pts_PTD*J186+Pts_PI*K186+Pts_P2*L186+Pts_RA*M186+Pts_RY*N186+Pts_RTD*O186+Pts_R2*P186+Pts_Res*Q186+Pts_ReY*R186+Pts_ReTD*S186+Pts_Re2*T186+Pts_FL*U186+Pts_FTD*V186</f>
        <v>3.3</v>
      </c>
      <c r="D186" s="7" t="s">
        <v>245</v>
      </c>
      <c r="E186" s="10" t="s">
        <v>419</v>
      </c>
      <c r="F186" s="9">
        <v>2.0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2.0</v>
      </c>
      <c r="R186" s="7">
        <v>23.0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Xavier Hutchinson</v>
      </c>
      <c r="B187" s="7" t="str">
        <f>IFERROR(__xludf.DUMMYFUNCTION("INDEX(IFNA(REGEXEXTRACT(D187, ""([^ ]+)$"")))"),"HOU")</f>
        <v>HOU</v>
      </c>
      <c r="C187" s="7">
        <f>Pts_PA*G187+Pts_PC*H187+Pts_PY*I187+Pts_PTD*J187+Pts_PI*K187+Pts_P2*L187+Pts_RA*M187+Pts_RY*N187+Pts_RTD*O187+Pts_R2*P187+Pts_Res*Q187+Pts_ReY*R187+Pts_ReTD*S187+Pts_Re2*T187+Pts_FL*U187+Pts_FTD*V187</f>
        <v>3.1</v>
      </c>
      <c r="D187" s="7" t="s">
        <v>304</v>
      </c>
      <c r="E187" s="10" t="s">
        <v>61</v>
      </c>
      <c r="F187" s="9">
        <v>2.0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2.0</v>
      </c>
      <c r="R187" s="7">
        <v>21.0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Dalton Kincaid</v>
      </c>
      <c r="B188" s="7" t="str">
        <f>IFERROR(__xludf.DUMMYFUNCTION("INDEX(IFNA(REGEXEXTRACT(D188, ""([^ ]+)$"")))"),"BUF")</f>
        <v>BUF</v>
      </c>
      <c r="C188" s="7">
        <f>Pts_PA*G188+Pts_PC*H188+Pts_PY*I188+Pts_PTD*J188+Pts_PI*K188+Pts_P2*L188+Pts_RA*M188+Pts_RY*N188+Pts_RTD*O188+Pts_R2*P188+Pts_Res*Q188+Pts_ReY*R188+Pts_ReTD*S188+Pts_Re2*T188+Pts_FL*U188+Pts_FTD*V188</f>
        <v>3.4</v>
      </c>
      <c r="D188" s="7" t="s">
        <v>250</v>
      </c>
      <c r="E188" s="10" t="s">
        <v>42</v>
      </c>
      <c r="F188" s="9">
        <v>2.0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2.0</v>
      </c>
      <c r="R188" s="7">
        <v>24.0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Cooper Kupp</v>
      </c>
      <c r="B189" s="7" t="str">
        <f>IFERROR(__xludf.DUMMYFUNCTION("INDEX(IFNA(REGEXEXTRACT(D189, ""([^ ]+)$"")))"),"LA")</f>
        <v>LA</v>
      </c>
      <c r="C189" s="7">
        <f>Pts_PA*G189+Pts_PC*H189+Pts_PY*I189+Pts_PTD*J189+Pts_PI*K189+Pts_P2*L189+Pts_RA*M189+Pts_RY*N189+Pts_RTD*O189+Pts_R2*P189+Pts_Res*Q189+Pts_ReY*R189+Pts_ReTD*S189+Pts_Re2*T189+Pts_FL*U189+Pts_FTD*V189</f>
        <v>3.4</v>
      </c>
      <c r="D189" s="7" t="s">
        <v>55</v>
      </c>
      <c r="E189" s="10" t="s">
        <v>21</v>
      </c>
      <c r="F189" s="9">
        <v>2.0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1.0</v>
      </c>
      <c r="R189" s="7">
        <v>29.0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Xavier Legette</v>
      </c>
      <c r="B190" s="7" t="str">
        <f>IFERROR(__xludf.DUMMYFUNCTION("INDEX(IFNA(REGEXEXTRACT(D190, ""([^ ]+)$"")))"),"CAR")</f>
        <v>CAR</v>
      </c>
      <c r="C190" s="7">
        <f>Pts_PA*G190+Pts_PC*H190+Pts_PY*I190+Pts_PTD*J190+Pts_PI*K190+Pts_P2*L190+Pts_RA*M190+Pts_RY*N190+Pts_RTD*O190+Pts_R2*P190+Pts_Res*Q190+Pts_ReY*R190+Pts_ReTD*S190+Pts_Re2*T190+Pts_FL*U190+Pts_FTD*V190</f>
        <v>5.3</v>
      </c>
      <c r="D190" s="7" t="s">
        <v>196</v>
      </c>
      <c r="E190" s="10" t="s">
        <v>31</v>
      </c>
      <c r="F190" s="9">
        <v>2.0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5.0</v>
      </c>
      <c r="R190" s="7">
        <v>28.0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Tyler Lockett</v>
      </c>
      <c r="B191" s="7" t="str">
        <f>IFERROR(__xludf.DUMMYFUNCTION("INDEX(IFNA(REGEXEXTRACT(D191, ""([^ ]+)$"")))"),"SEA")</f>
        <v>SEA</v>
      </c>
      <c r="C191" s="7">
        <f>Pts_PA*G191+Pts_PC*H191+Pts_PY*I191+Pts_PTD*J191+Pts_PI*K191+Pts_P2*L191+Pts_RA*M191+Pts_RY*N191+Pts_RTD*O191+Pts_R2*P191+Pts_Res*Q191+Pts_ReY*R191+Pts_ReTD*S191+Pts_Re2*T191+Pts_FL*U191+Pts_FTD*V191</f>
        <v>3.5</v>
      </c>
      <c r="D191" s="7" t="s">
        <v>145</v>
      </c>
      <c r="E191" s="10" t="s">
        <v>76</v>
      </c>
      <c r="F191" s="9">
        <v>2.0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0.0</v>
      </c>
      <c r="N191" s="7">
        <v>0.0</v>
      </c>
      <c r="O191" s="7">
        <v>0.0</v>
      </c>
      <c r="P191" s="11">
        <v>0.0</v>
      </c>
      <c r="Q191" s="10">
        <v>3.0</v>
      </c>
      <c r="R191" s="7">
        <v>20.0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Terrace Marshall</v>
      </c>
      <c r="B192" s="7" t="str">
        <f>IFERROR(__xludf.DUMMYFUNCTION("INDEX(IFNA(REGEXEXTRACT(D192, ""([^ ]+)$"")))"),"LV")</f>
        <v>LV</v>
      </c>
      <c r="C192" s="7">
        <f>Pts_PA*G192+Pts_PC*H192+Pts_PY*I192+Pts_PTD*J192+Pts_PI*K192+Pts_P2*L192+Pts_RA*M192+Pts_RY*N192+Pts_RTD*O192+Pts_R2*P192+Pts_Res*Q192+Pts_ReY*R192+Pts_ReTD*S192+Pts_Re2*T192+Pts_FL*U192+Pts_FTD*V192</f>
        <v>3.3</v>
      </c>
      <c r="D192" s="7" t="s">
        <v>557</v>
      </c>
      <c r="E192" s="10" t="s">
        <v>129</v>
      </c>
      <c r="F192" s="9">
        <v>2.0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0.0</v>
      </c>
      <c r="N192" s="7">
        <v>0.0</v>
      </c>
      <c r="O192" s="7">
        <v>0.0</v>
      </c>
      <c r="P192" s="11">
        <v>0.0</v>
      </c>
      <c r="Q192" s="10">
        <v>1.0</v>
      </c>
      <c r="R192" s="7">
        <v>28.0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Ray Ray McCloud</v>
      </c>
      <c r="B193" s="7" t="str">
        <f>IFERROR(__xludf.DUMMYFUNCTION("INDEX(IFNA(REGEXEXTRACT(D193, ""([^ ]+)$"")))"),"ATL")</f>
        <v>ATL</v>
      </c>
      <c r="C193" s="7">
        <f>Pts_PA*G193+Pts_PC*H193+Pts_PY*I193+Pts_PTD*J193+Pts_PI*K193+Pts_P2*L193+Pts_RA*M193+Pts_RY*N193+Pts_RTD*O193+Pts_R2*P193+Pts_Res*Q193+Pts_ReY*R193+Pts_ReTD*S193+Pts_Re2*T193+Pts_FL*U193+Pts_FTD*V193</f>
        <v>3.2</v>
      </c>
      <c r="D193" s="7" t="s">
        <v>167</v>
      </c>
      <c r="E193" s="10" t="s">
        <v>341</v>
      </c>
      <c r="F193" s="9">
        <v>2.0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1.0</v>
      </c>
      <c r="N193" s="7">
        <v>14.0</v>
      </c>
      <c r="O193" s="7">
        <v>0.0</v>
      </c>
      <c r="P193" s="11">
        <v>0.0</v>
      </c>
      <c r="Q193" s="10">
        <v>1.0</v>
      </c>
      <c r="R193" s="7">
        <v>13.0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Ryan Miller</v>
      </c>
      <c r="B194" s="7" t="str">
        <f>IFERROR(__xludf.DUMMYFUNCTION("INDEX(IFNA(REGEXEXTRACT(D194, ""([^ ]+)$"")))"),"TB")</f>
        <v>TB</v>
      </c>
      <c r="C194" s="7">
        <f>Pts_PA*G194+Pts_PC*H194+Pts_PY*I194+Pts_PTD*J194+Pts_PI*K194+Pts_P2*L194+Pts_RA*M194+Pts_RY*N194+Pts_RTD*O194+Pts_R2*P194+Pts_Res*Q194+Pts_ReY*R194+Pts_ReTD*S194+Pts_Re2*T194+Pts_FL*U194+Pts_FTD*V194</f>
        <v>3.6</v>
      </c>
      <c r="D194" s="7" t="s">
        <v>507</v>
      </c>
      <c r="E194" s="10" t="s">
        <v>29</v>
      </c>
      <c r="F194" s="9">
        <v>2.0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0.0</v>
      </c>
      <c r="N194" s="7">
        <v>0.0</v>
      </c>
      <c r="O194" s="7">
        <v>0.0</v>
      </c>
      <c r="P194" s="11">
        <v>0.0</v>
      </c>
      <c r="Q194" s="10">
        <v>2.0</v>
      </c>
      <c r="R194" s="7">
        <v>26.0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Adonai Mitchell</v>
      </c>
      <c r="B195" s="7" t="str">
        <f>IFERROR(__xludf.DUMMYFUNCTION("INDEX(IFNA(REGEXEXTRACT(D195, ""([^ ]+)$"")))"),"IND")</f>
        <v>IND</v>
      </c>
      <c r="C195" s="7">
        <f>Pts_PA*G195+Pts_PC*H195+Pts_PY*I195+Pts_PTD*J195+Pts_PI*K195+Pts_P2*L195+Pts_RA*M195+Pts_RY*N195+Pts_RTD*O195+Pts_R2*P195+Pts_Res*Q195+Pts_ReY*R195+Pts_ReTD*S195+Pts_Re2*T195+Pts_FL*U195+Pts_FTD*V195</f>
        <v>3.2</v>
      </c>
      <c r="D195" s="7" t="s">
        <v>314</v>
      </c>
      <c r="E195" s="10" t="s">
        <v>53</v>
      </c>
      <c r="F195" s="9">
        <v>2.0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2.0</v>
      </c>
      <c r="R195" s="7">
        <v>22.0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Tim Patrick</v>
      </c>
      <c r="B196" s="7" t="str">
        <f>IFERROR(__xludf.DUMMYFUNCTION("INDEX(IFNA(REGEXEXTRACT(D196, ""([^ ]+)$"")))"),"DET")</f>
        <v>DET</v>
      </c>
      <c r="C196" s="7">
        <f>Pts_PA*G196+Pts_PC*H196+Pts_PY*I196+Pts_PTD*J196+Pts_PI*K196+Pts_P2*L196+Pts_RA*M196+Pts_RY*N196+Pts_RTD*O196+Pts_R2*P196+Pts_Res*Q196+Pts_ReY*R196+Pts_ReTD*S196+Pts_Re2*T196+Pts_FL*U196+Pts_FTD*V196</f>
        <v>2</v>
      </c>
      <c r="D196" s="7" t="s">
        <v>391</v>
      </c>
      <c r="E196" s="10" t="s">
        <v>39</v>
      </c>
      <c r="F196" s="9">
        <v>2.0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0.0</v>
      </c>
      <c r="N196" s="7">
        <v>0.0</v>
      </c>
      <c r="O196" s="7">
        <v>0.0</v>
      </c>
      <c r="P196" s="11">
        <v>0.0</v>
      </c>
      <c r="Q196" s="10">
        <v>0.0</v>
      </c>
      <c r="R196" s="7">
        <v>0.0</v>
      </c>
      <c r="S196" s="7">
        <v>0.0</v>
      </c>
      <c r="T196" s="11">
        <v>1.0</v>
      </c>
      <c r="U196" s="10">
        <v>0.0</v>
      </c>
      <c r="V196" s="11">
        <v>0.0</v>
      </c>
    </row>
    <row r="197">
      <c r="A197" s="7" t="str">
        <f t="shared" si="1"/>
        <v>Samaje Perine</v>
      </c>
      <c r="B197" s="7" t="str">
        <f>IFERROR(__xludf.DUMMYFUNCTION("INDEX(IFNA(REGEXEXTRACT(D197, ""([^ ]+)$"")))"),"KC")</f>
        <v>KC</v>
      </c>
      <c r="C197" s="7">
        <f>Pts_PA*G197+Pts_PC*H197+Pts_PY*I197+Pts_PTD*J197+Pts_PI*K197+Pts_P2*L197+Pts_RA*M197+Pts_RY*N197+Pts_RTD*O197+Pts_R2*P197+Pts_Res*Q197+Pts_ReY*R197+Pts_ReTD*S197+Pts_Re2*T197+Pts_FL*U197+Pts_FTD*V197</f>
        <v>3.9</v>
      </c>
      <c r="D197" s="7" t="s">
        <v>266</v>
      </c>
      <c r="E197" s="10" t="s">
        <v>425</v>
      </c>
      <c r="F197" s="9">
        <v>2.0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2.0</v>
      </c>
      <c r="N197" s="7">
        <v>9.0</v>
      </c>
      <c r="O197" s="7">
        <v>0.0</v>
      </c>
      <c r="P197" s="11">
        <v>0.0</v>
      </c>
      <c r="Q197" s="10">
        <v>2.0</v>
      </c>
      <c r="R197" s="7">
        <v>20.0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Dante Pettis</v>
      </c>
      <c r="B198" s="7" t="str">
        <f>IFERROR(__xludf.DUMMYFUNCTION("INDEX(IFNA(REGEXEXTRACT(D198, ""([^ ]+)$"")))"),"NO")</f>
        <v>NO</v>
      </c>
      <c r="C198" s="7">
        <f>Pts_PA*G198+Pts_PC*H198+Pts_PY*I198+Pts_PTD*J198+Pts_PI*K198+Pts_P2*L198+Pts_RA*M198+Pts_RY*N198+Pts_RTD*O198+Pts_R2*P198+Pts_Res*Q198+Pts_ReY*R198+Pts_ReTD*S198+Pts_Re2*T198+Pts_FL*U198+Pts_FTD*V198</f>
        <v>4.2</v>
      </c>
      <c r="D198" s="7" t="s">
        <v>545</v>
      </c>
      <c r="E198" s="10" t="s">
        <v>46</v>
      </c>
      <c r="F198" s="9">
        <v>2.0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3.0</v>
      </c>
      <c r="R198" s="7">
        <v>27.0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Allen Robinson</v>
      </c>
      <c r="B199" s="7" t="str">
        <f>IFERROR(__xludf.DUMMYFUNCTION("INDEX(IFNA(REGEXEXTRACT(D199, ""([^ ]+)$"")))"),"DET")</f>
        <v>DET</v>
      </c>
      <c r="C199" s="7">
        <f>Pts_PA*G199+Pts_PC*H199+Pts_PY*I199+Pts_PTD*J199+Pts_PI*K199+Pts_P2*L199+Pts_RA*M199+Pts_RY*N199+Pts_RTD*O199+Pts_R2*P199+Pts_Res*Q199+Pts_ReY*R199+Pts_ReTD*S199+Pts_Re2*T199+Pts_FL*U199+Pts_FTD*V199</f>
        <v>2.6</v>
      </c>
      <c r="D199" s="7" t="s">
        <v>582</v>
      </c>
      <c r="E199" s="10" t="s">
        <v>39</v>
      </c>
      <c r="F199" s="9">
        <v>2.0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0.0</v>
      </c>
      <c r="N199" s="7">
        <v>0.0</v>
      </c>
      <c r="O199" s="7">
        <v>0.0</v>
      </c>
      <c r="P199" s="11">
        <v>0.0</v>
      </c>
      <c r="Q199" s="10">
        <v>1.0</v>
      </c>
      <c r="R199" s="7">
        <v>21.0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Dalton Schultz</v>
      </c>
      <c r="B200" s="7" t="str">
        <f>IFERROR(__xludf.DUMMYFUNCTION("INDEX(IFNA(REGEXEXTRACT(D200, ""([^ ]+)$"")))"),"HOU")</f>
        <v>HOU</v>
      </c>
      <c r="C200" s="7">
        <f>Pts_PA*G200+Pts_PC*H200+Pts_PY*I200+Pts_PTD*J200+Pts_PI*K200+Pts_P2*L200+Pts_RA*M200+Pts_RY*N200+Pts_RTD*O200+Pts_R2*P200+Pts_Res*Q200+Pts_ReY*R200+Pts_ReTD*S200+Pts_Re2*T200+Pts_FL*U200+Pts_FTD*V200</f>
        <v>3.1</v>
      </c>
      <c r="D200" s="7" t="s">
        <v>271</v>
      </c>
      <c r="E200" s="10" t="s">
        <v>61</v>
      </c>
      <c r="F200" s="9">
        <v>2.0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0.0</v>
      </c>
      <c r="N200" s="7">
        <v>0.0</v>
      </c>
      <c r="O200" s="7">
        <v>0.0</v>
      </c>
      <c r="P200" s="11">
        <v>0.0</v>
      </c>
      <c r="Q200" s="10">
        <v>2.0</v>
      </c>
      <c r="R200" s="7">
        <v>21.0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Khalil Shakir</v>
      </c>
      <c r="B201" s="7" t="str">
        <f>IFERROR(__xludf.DUMMYFUNCTION("INDEX(IFNA(REGEXEXTRACT(D201, ""([^ ]+)$"")))"),"BUF")</f>
        <v>BUF</v>
      </c>
      <c r="C201" s="7">
        <f>Pts_PA*G201+Pts_PC*H201+Pts_PY*I201+Pts_PTD*J201+Pts_PI*K201+Pts_P2*L201+Pts_RA*M201+Pts_RY*N201+Pts_RTD*O201+Pts_R2*P201+Pts_Res*Q201+Pts_ReY*R201+Pts_ReTD*S201+Pts_Re2*T201+Pts_FL*U201+Pts_FTD*V201</f>
        <v>4</v>
      </c>
      <c r="D201" s="7" t="s">
        <v>118</v>
      </c>
      <c r="E201" s="10" t="s">
        <v>42</v>
      </c>
      <c r="F201" s="9">
        <v>2.0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0.0</v>
      </c>
      <c r="N201" s="7">
        <v>0.0</v>
      </c>
      <c r="O201" s="7">
        <v>0.0</v>
      </c>
      <c r="P201" s="11">
        <v>0.0</v>
      </c>
      <c r="Q201" s="10">
        <v>3.0</v>
      </c>
      <c r="R201" s="7">
        <v>25.0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Devin Singletary</v>
      </c>
      <c r="B202" s="7" t="str">
        <f>IFERROR(__xludf.DUMMYFUNCTION("INDEX(IFNA(REGEXEXTRACT(D202, ""([^ ]+)$"")))"),"NYG")</f>
        <v>NYG</v>
      </c>
      <c r="C202" s="7">
        <f>Pts_PA*G202+Pts_PC*H202+Pts_PY*I202+Pts_PTD*J202+Pts_PI*K202+Pts_P2*L202+Pts_RA*M202+Pts_RY*N202+Pts_RTD*O202+Pts_R2*P202+Pts_Res*Q202+Pts_ReY*R202+Pts_ReTD*S202+Pts_Re2*T202+Pts_FL*U202+Pts_FTD*V202</f>
        <v>3.5</v>
      </c>
      <c r="D202" s="7" t="s">
        <v>182</v>
      </c>
      <c r="E202" s="10" t="s">
        <v>352</v>
      </c>
      <c r="F202" s="9">
        <v>2.0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5.0</v>
      </c>
      <c r="N202" s="7">
        <v>21.0</v>
      </c>
      <c r="O202" s="7">
        <v>0.0</v>
      </c>
      <c r="P202" s="11">
        <v>0.0</v>
      </c>
      <c r="Q202" s="10">
        <v>1.0</v>
      </c>
      <c r="R202" s="7">
        <v>9.0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Stone Smartt</v>
      </c>
      <c r="B203" s="7" t="str">
        <f>IFERROR(__xludf.DUMMYFUNCTION("INDEX(IFNA(REGEXEXTRACT(D203, ""([^ ]+)$"")))"),"LAC")</f>
        <v>LAC</v>
      </c>
      <c r="C203" s="7">
        <f>Pts_PA*G203+Pts_PC*H203+Pts_PY*I203+Pts_PTD*J203+Pts_PI*K203+Pts_P2*L203+Pts_RA*M203+Pts_RY*N203+Pts_RTD*O203+Pts_R2*P203+Pts_Res*Q203+Pts_ReY*R203+Pts_ReTD*S203+Pts_Re2*T203+Pts_FL*U203+Pts_FTD*V203</f>
        <v>3.3</v>
      </c>
      <c r="D203" s="7" t="s">
        <v>512</v>
      </c>
      <c r="E203" s="10" t="s">
        <v>346</v>
      </c>
      <c r="F203" s="9">
        <v>2.0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2.0</v>
      </c>
      <c r="R203" s="7">
        <v>23.0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KaVontae Turpin</v>
      </c>
      <c r="B204" s="7" t="str">
        <f>IFERROR(__xludf.DUMMYFUNCTION("INDEX(IFNA(REGEXEXTRACT(D204, ""([^ ]+)$"")))"),"DAL")</f>
        <v>DAL</v>
      </c>
      <c r="C204" s="7">
        <f>Pts_PA*G204+Pts_PC*H204+Pts_PY*I204+Pts_PTD*J204+Pts_PI*K204+Pts_P2*L204+Pts_RA*M204+Pts_RY*N204+Pts_RTD*O204+Pts_R2*P204+Pts_Res*Q204+Pts_ReY*R204+Pts_ReTD*S204+Pts_Re2*T204+Pts_FL*U204+Pts_FTD*V204</f>
        <v>3.9</v>
      </c>
      <c r="D204" s="7" t="s">
        <v>414</v>
      </c>
      <c r="E204" s="10" t="s">
        <v>27</v>
      </c>
      <c r="F204" s="9">
        <v>2.0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2.0</v>
      </c>
      <c r="N204" s="7">
        <v>18.0</v>
      </c>
      <c r="O204" s="7">
        <v>0.0</v>
      </c>
      <c r="P204" s="11">
        <v>0.0</v>
      </c>
      <c r="Q204" s="10">
        <v>1.0</v>
      </c>
      <c r="R204" s="7">
        <v>16.0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Devaughn Vele</v>
      </c>
      <c r="B205" s="7" t="str">
        <f>IFERROR(__xludf.DUMMYFUNCTION("INDEX(IFNA(REGEXEXTRACT(D205, ""([^ ]+)$"")))"),"DEN")</f>
        <v>DEN</v>
      </c>
      <c r="C205" s="7">
        <f>Pts_PA*G205+Pts_PC*H205+Pts_PY*I205+Pts_PTD*J205+Pts_PI*K205+Pts_P2*L205+Pts_RA*M205+Pts_RY*N205+Pts_RTD*O205+Pts_R2*P205+Pts_Res*Q205+Pts_ReY*R205+Pts_ReTD*S205+Pts_Re2*T205+Pts_FL*U205+Pts_FTD*V205</f>
        <v>3.7</v>
      </c>
      <c r="D205" s="7" t="s">
        <v>204</v>
      </c>
      <c r="E205" s="10" t="s">
        <v>59</v>
      </c>
      <c r="F205" s="9">
        <v>2.0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2.0</v>
      </c>
      <c r="R205" s="7">
        <v>27.0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Kimani Vidal</v>
      </c>
      <c r="B206" s="7" t="str">
        <f>IFERROR(__xludf.DUMMYFUNCTION("INDEX(IFNA(REGEXEXTRACT(D206, ""([^ ]+)$"")))"),"LAC")</f>
        <v>LAC</v>
      </c>
      <c r="C206" s="7">
        <f>Pts_PA*G206+Pts_PC*H206+Pts_PY*I206+Pts_PTD*J206+Pts_PI*K206+Pts_P2*L206+Pts_RA*M206+Pts_RY*N206+Pts_RTD*O206+Pts_R2*P206+Pts_Res*Q206+Pts_ReY*R206+Pts_ReTD*S206+Pts_Re2*T206+Pts_FL*U206+Pts_FTD*V206</f>
        <v>2.4</v>
      </c>
      <c r="D206" s="7" t="s">
        <v>502</v>
      </c>
      <c r="E206" s="10" t="s">
        <v>346</v>
      </c>
      <c r="F206" s="9">
        <v>2.0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5.0</v>
      </c>
      <c r="N206" s="7">
        <v>24.0</v>
      </c>
      <c r="O206" s="7">
        <v>0.0</v>
      </c>
      <c r="P206" s="11">
        <v>0.0</v>
      </c>
      <c r="Q206" s="10">
        <v>0.0</v>
      </c>
      <c r="R206" s="7">
        <v>0.0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Jamaal Williams</v>
      </c>
      <c r="B207" s="7" t="str">
        <f>IFERROR(__xludf.DUMMYFUNCTION("INDEX(IFNA(REGEXEXTRACT(D207, ""([^ ]+)$"")))"),"NO")</f>
        <v>NO</v>
      </c>
      <c r="C207" s="7">
        <f>Pts_PA*G207+Pts_PC*H207+Pts_PY*I207+Pts_PTD*J207+Pts_PI*K207+Pts_P2*L207+Pts_RA*M207+Pts_RY*N207+Pts_RTD*O207+Pts_R2*P207+Pts_Res*Q207+Pts_ReY*R207+Pts_ReTD*S207+Pts_Re2*T207+Pts_FL*U207+Pts_FTD*V207</f>
        <v>2.9</v>
      </c>
      <c r="D207" s="7" t="s">
        <v>123</v>
      </c>
      <c r="E207" s="10" t="s">
        <v>46</v>
      </c>
      <c r="F207" s="9">
        <v>2.0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2.0</v>
      </c>
      <c r="N207" s="7">
        <v>12.0</v>
      </c>
      <c r="O207" s="7">
        <v>0.0</v>
      </c>
      <c r="P207" s="11">
        <v>0.0</v>
      </c>
      <c r="Q207" s="10">
        <v>1.0</v>
      </c>
      <c r="R207" s="7">
        <v>12.0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Michael Wilson</v>
      </c>
      <c r="B208" s="7" t="str">
        <f>IFERROR(__xludf.DUMMYFUNCTION("INDEX(IFNA(REGEXEXTRACT(D208, ""([^ ]+)$"")))"),"ARI")</f>
        <v>ARI</v>
      </c>
      <c r="C208" s="7">
        <f>Pts_PA*G208+Pts_PC*H208+Pts_PY*I208+Pts_PTD*J208+Pts_PI*K208+Pts_P2*L208+Pts_RA*M208+Pts_RY*N208+Pts_RTD*O208+Pts_R2*P208+Pts_Res*Q208+Pts_ReY*R208+Pts_ReTD*S208+Pts_Re2*T208+Pts_FL*U208+Pts_FTD*V208</f>
        <v>4.9</v>
      </c>
      <c r="D208" s="7" t="s">
        <v>159</v>
      </c>
      <c r="E208" s="10" t="s">
        <v>419</v>
      </c>
      <c r="F208" s="9">
        <v>2.0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1.0</v>
      </c>
      <c r="N208" s="7">
        <v>7.0</v>
      </c>
      <c r="O208" s="7">
        <v>0.0</v>
      </c>
      <c r="P208" s="11">
        <v>0.0</v>
      </c>
      <c r="Q208" s="10">
        <v>4.0</v>
      </c>
      <c r="R208" s="7">
        <v>22.0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Robert Woods</v>
      </c>
      <c r="B209" s="7" t="str">
        <f>IFERROR(__xludf.DUMMYFUNCTION("INDEX(IFNA(REGEXEXTRACT(D209, ""([^ ]+)$"")))"),"HOU")</f>
        <v>HOU</v>
      </c>
      <c r="C209" s="7">
        <f>Pts_PA*G209+Pts_PC*H209+Pts_PY*I209+Pts_PTD*J209+Pts_PI*K209+Pts_P2*L209+Pts_RA*M209+Pts_RY*N209+Pts_RTD*O209+Pts_R2*P209+Pts_Res*Q209+Pts_ReY*R209+Pts_ReTD*S209+Pts_Re2*T209+Pts_FL*U209+Pts_FTD*V209</f>
        <v>3.1</v>
      </c>
      <c r="D209" s="7" t="s">
        <v>446</v>
      </c>
      <c r="E209" s="10" t="s">
        <v>61</v>
      </c>
      <c r="F209" s="9">
        <v>2.0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2.0</v>
      </c>
      <c r="R209" s="7">
        <v>21.0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Tyler Allgeier</v>
      </c>
      <c r="B210" s="7" t="str">
        <f>IFERROR(__xludf.DUMMYFUNCTION("INDEX(IFNA(REGEXEXTRACT(D210, ""([^ ]+)$"")))"),"ATL")</f>
        <v>ATL</v>
      </c>
      <c r="C210" s="7">
        <f>Pts_PA*G210+Pts_PC*H210+Pts_PY*I210+Pts_PTD*J210+Pts_PI*K210+Pts_P2*L210+Pts_RA*M210+Pts_RY*N210+Pts_RTD*O210+Pts_R2*P210+Pts_Res*Q210+Pts_ReY*R210+Pts_ReTD*S210+Pts_Re2*T210+Pts_FL*U210+Pts_FTD*V210</f>
        <v>1.9</v>
      </c>
      <c r="D210" s="7" t="s">
        <v>209</v>
      </c>
      <c r="E210" s="10" t="s">
        <v>341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3.0</v>
      </c>
      <c r="N210" s="7">
        <v>19.0</v>
      </c>
      <c r="O210" s="7">
        <v>0.0</v>
      </c>
      <c r="P210" s="11">
        <v>0.0</v>
      </c>
      <c r="Q210" s="10">
        <v>0.0</v>
      </c>
      <c r="R210" s="7">
        <v>0.0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Rashod Bateman</v>
      </c>
      <c r="B211" s="7" t="str">
        <f>IFERROR(__xludf.DUMMYFUNCTION("INDEX(IFNA(REGEXEXTRACT(D211, ""([^ ]+)$"")))"),"BAL")</f>
        <v>BAL</v>
      </c>
      <c r="C211" s="7">
        <f>Pts_PA*G211+Pts_PC*H211+Pts_PY*I211+Pts_PTD*J211+Pts_PI*K211+Pts_P2*L211+Pts_RA*M211+Pts_RY*N211+Pts_RTD*O211+Pts_R2*P211+Pts_Res*Q211+Pts_ReY*R211+Pts_ReTD*S211+Pts_Re2*T211+Pts_FL*U211+Pts_FTD*V211</f>
        <v>1.7</v>
      </c>
      <c r="D211" s="7" t="s">
        <v>161</v>
      </c>
      <c r="E211" s="10" t="s">
        <v>362</v>
      </c>
      <c r="F211" s="9">
        <v>1.0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0.0</v>
      </c>
      <c r="N211" s="7">
        <v>0.0</v>
      </c>
      <c r="O211" s="7">
        <v>0.0</v>
      </c>
      <c r="P211" s="11">
        <v>0.0</v>
      </c>
      <c r="Q211" s="10">
        <v>1.0</v>
      </c>
      <c r="R211" s="7">
        <v>12.0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John Bates</v>
      </c>
      <c r="B212" s="7" t="str">
        <f>IFERROR(__xludf.DUMMYFUNCTION("INDEX(IFNA(REGEXEXTRACT(D212, ""([^ ]+)$"")))"),"WAS")</f>
        <v>WAS</v>
      </c>
      <c r="C212" s="7">
        <f>Pts_PA*G212+Pts_PC*H212+Pts_PY*I212+Pts_PTD*J212+Pts_PI*K212+Pts_P2*L212+Pts_RA*M212+Pts_RY*N212+Pts_RTD*O212+Pts_R2*P212+Pts_Res*Q212+Pts_ReY*R212+Pts_ReTD*S212+Pts_Re2*T212+Pts_FL*U212+Pts_FTD*V212</f>
        <v>1.9</v>
      </c>
      <c r="D212" s="7" t="s">
        <v>399</v>
      </c>
      <c r="E212" s="10" t="s">
        <v>339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1.0</v>
      </c>
      <c r="R212" s="7">
        <v>14.0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Mike Boone</v>
      </c>
      <c r="B213" s="7" t="str">
        <f>IFERROR(__xludf.DUMMYFUNCTION("INDEX(IFNA(REGEXEXTRACT(D213, ""([^ ]+)$"")))"),"CAR")</f>
        <v>CAR</v>
      </c>
      <c r="C213" s="7">
        <f>Pts_PA*G213+Pts_PC*H213+Pts_PY*I213+Pts_PTD*J213+Pts_PI*K213+Pts_P2*L213+Pts_RA*M213+Pts_RY*N213+Pts_RTD*O213+Pts_R2*P213+Pts_Res*Q213+Pts_ReY*R213+Pts_ReTD*S213+Pts_Re2*T213+Pts_FL*U213+Pts_FTD*V213</f>
        <v>1.1</v>
      </c>
      <c r="D213" s="7" t="s">
        <v>284</v>
      </c>
      <c r="E213" s="10" t="s">
        <v>31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2.0</v>
      </c>
      <c r="N213" s="7">
        <v>11.0</v>
      </c>
      <c r="O213" s="7">
        <v>0.0</v>
      </c>
      <c r="P213" s="11">
        <v>0.0</v>
      </c>
      <c r="Q213" s="10">
        <v>0.0</v>
      </c>
      <c r="R213" s="7">
        <v>0.0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Tyler Boyd</v>
      </c>
      <c r="B214" s="7" t="str">
        <f>IFERROR(__xludf.DUMMYFUNCTION("INDEX(IFNA(REGEXEXTRACT(D214, ""([^ ]+)$"")))"),"TEN")</f>
        <v>TEN</v>
      </c>
      <c r="C214" s="7">
        <f>Pts_PA*G214+Pts_PC*H214+Pts_PY*I214+Pts_PTD*J214+Pts_PI*K214+Pts_P2*L214+Pts_RA*M214+Pts_RY*N214+Pts_RTD*O214+Pts_R2*P214+Pts_Res*Q214+Pts_ReY*R214+Pts_ReTD*S214+Pts_Re2*T214+Pts_FL*U214+Pts_FTD*V214</f>
        <v>2.4</v>
      </c>
      <c r="D214" s="7" t="s">
        <v>231</v>
      </c>
      <c r="E214" s="10" t="s">
        <v>351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2.0</v>
      </c>
      <c r="R214" s="7">
        <v>14.0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Jalen Brooks</v>
      </c>
      <c r="B215" s="7" t="str">
        <f>IFERROR(__xludf.DUMMYFUNCTION("INDEX(IFNA(REGEXEXTRACT(D215, ""([^ ]+)$"")))"),"DAL")</f>
        <v>DAL</v>
      </c>
      <c r="C215" s="7">
        <f>Pts_PA*G215+Pts_PC*H215+Pts_PY*I215+Pts_PTD*J215+Pts_PI*K215+Pts_P2*L215+Pts_RA*M215+Pts_RY*N215+Pts_RTD*O215+Pts_R2*P215+Pts_Res*Q215+Pts_ReY*R215+Pts_ReTD*S215+Pts_Re2*T215+Pts_FL*U215+Pts_FTD*V215</f>
        <v>1.7</v>
      </c>
      <c r="D215" s="7" t="s">
        <v>232</v>
      </c>
      <c r="E215" s="10" t="s">
        <v>27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1.0</v>
      </c>
      <c r="R215" s="7">
        <v>12.0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Julius Chestnut</v>
      </c>
      <c r="B216" s="7" t="str">
        <f>IFERROR(__xludf.DUMMYFUNCTION("INDEX(IFNA(REGEXEXTRACT(D216, ""([^ ]+)$"")))"),"TEN")</f>
        <v>TEN</v>
      </c>
      <c r="C216" s="7">
        <f>Pts_PA*G216+Pts_PC*H216+Pts_PY*I216+Pts_PTD*J216+Pts_PI*K216+Pts_P2*L216+Pts_RA*M216+Pts_RY*N216+Pts_RTD*O216+Pts_R2*P216+Pts_Res*Q216+Pts_ReY*R216+Pts_ReTD*S216+Pts_Re2*T216+Pts_FL*U216+Pts_FTD*V216</f>
        <v>1.7</v>
      </c>
      <c r="D216" s="7" t="s">
        <v>513</v>
      </c>
      <c r="E216" s="10" t="s">
        <v>351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3.0</v>
      </c>
      <c r="N216" s="7">
        <v>17.0</v>
      </c>
      <c r="O216" s="7">
        <v>0.0</v>
      </c>
      <c r="P216" s="11">
        <v>0.0</v>
      </c>
      <c r="Q216" s="10">
        <v>0.0</v>
      </c>
      <c r="R216" s="7">
        <v>0.0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Chris Conley</v>
      </c>
      <c r="B217" s="7" t="str">
        <f>IFERROR(__xludf.DUMMYFUNCTION("INDEX(IFNA(REGEXEXTRACT(D217, ""([^ ]+)$"")))"),"SF")</f>
        <v>SF</v>
      </c>
      <c r="C217" s="7">
        <f>Pts_PA*G217+Pts_PC*H217+Pts_PY*I217+Pts_PTD*J217+Pts_PI*K217+Pts_P2*L217+Pts_RA*M217+Pts_RY*N217+Pts_RTD*O217+Pts_R2*P217+Pts_Res*Q217+Pts_ReY*R217+Pts_ReTD*S217+Pts_Re2*T217+Pts_FL*U217+Pts_FTD*V217</f>
        <v>1.8</v>
      </c>
      <c r="D217" s="7" t="s">
        <v>401</v>
      </c>
      <c r="E217" s="10" t="s">
        <v>422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1.0</v>
      </c>
      <c r="R217" s="7">
        <v>13.0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River Cracraft</v>
      </c>
      <c r="B218" s="7" t="str">
        <f>IFERROR(__xludf.DUMMYFUNCTION("INDEX(IFNA(REGEXEXTRACT(D218, ""([^ ]+)$"")))"),"MIA")</f>
        <v>MIA</v>
      </c>
      <c r="C218" s="7">
        <f>Pts_PA*G218+Pts_PC*H218+Pts_PY*I218+Pts_PTD*J218+Pts_PI*K218+Pts_P2*L218+Pts_RA*M218+Pts_RY*N218+Pts_RTD*O218+Pts_R2*P218+Pts_Res*Q218+Pts_ReY*R218+Pts_ReTD*S218+Pts_Re2*T218+Pts_FL*U218+Pts_FTD*V218</f>
        <v>2.1</v>
      </c>
      <c r="D218" s="7" t="s">
        <v>554</v>
      </c>
      <c r="E218" s="10" t="s">
        <v>85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0.0</v>
      </c>
      <c r="N218" s="7">
        <v>0.0</v>
      </c>
      <c r="O218" s="7">
        <v>0.0</v>
      </c>
      <c r="P218" s="11">
        <v>0.0</v>
      </c>
      <c r="Q218" s="10">
        <v>1.0</v>
      </c>
      <c r="R218" s="7">
        <v>16.0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Greg Dortch</v>
      </c>
      <c r="B219" s="7" t="str">
        <f>IFERROR(__xludf.DUMMYFUNCTION("INDEX(IFNA(REGEXEXTRACT(D219, ""([^ ]+)$"")))"),"ARI")</f>
        <v>ARI</v>
      </c>
      <c r="C219" s="7">
        <f>Pts_PA*G219+Pts_PC*H219+Pts_PY*I219+Pts_PTD*J219+Pts_PI*K219+Pts_P2*L219+Pts_RA*M219+Pts_RY*N219+Pts_RTD*O219+Pts_R2*P219+Pts_Res*Q219+Pts_ReY*R219+Pts_ReTD*S219+Pts_Re2*T219+Pts_FL*U219+Pts_FTD*V219</f>
        <v>3.3</v>
      </c>
      <c r="D219" s="7" t="s">
        <v>171</v>
      </c>
      <c r="E219" s="10" t="s">
        <v>419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0.0</v>
      </c>
      <c r="N219" s="7">
        <v>0.0</v>
      </c>
      <c r="O219" s="7">
        <v>0.0</v>
      </c>
      <c r="P219" s="11">
        <v>0.0</v>
      </c>
      <c r="Q219" s="10">
        <v>3.0</v>
      </c>
      <c r="R219" s="7">
        <v>18.0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C.J. Ham</v>
      </c>
      <c r="B220" s="7" t="str">
        <f>IFERROR(__xludf.DUMMYFUNCTION("INDEX(IFNA(REGEXEXTRACT(D220, ""([^ ]+)$"")))"),"MIN")</f>
        <v>MIN</v>
      </c>
      <c r="C220" s="7">
        <f>Pts_PA*G220+Pts_PC*H220+Pts_PY*I220+Pts_PTD*J220+Pts_PI*K220+Pts_P2*L220+Pts_RA*M220+Pts_RY*N220+Pts_RTD*O220+Pts_R2*P220+Pts_Res*Q220+Pts_ReY*R220+Pts_ReTD*S220+Pts_Re2*T220+Pts_FL*U220+Pts_FTD*V220</f>
        <v>2.5</v>
      </c>
      <c r="D220" s="7" t="s">
        <v>298</v>
      </c>
      <c r="E220" s="10" t="s">
        <v>23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0.0</v>
      </c>
      <c r="N220" s="7">
        <v>0.0</v>
      </c>
      <c r="O220" s="7">
        <v>0.0</v>
      </c>
      <c r="P220" s="11">
        <v>0.0</v>
      </c>
      <c r="Q220" s="10">
        <v>2.0</v>
      </c>
      <c r="R220" s="7">
        <v>15.0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Austin Hooper</v>
      </c>
      <c r="B221" s="7" t="str">
        <f>IFERROR(__xludf.DUMMYFUNCTION("INDEX(IFNA(REGEXEXTRACT(D221, ""([^ ]+)$"")))"),"NE")</f>
        <v>NE</v>
      </c>
      <c r="C221" s="7">
        <f>Pts_PA*G221+Pts_PC*H221+Pts_PY*I221+Pts_PTD*J221+Pts_PI*K221+Pts_P2*L221+Pts_RA*M221+Pts_RY*N221+Pts_RTD*O221+Pts_R2*P221+Pts_Res*Q221+Pts_ReY*R221+Pts_ReTD*S221+Pts_Re2*T221+Pts_FL*U221+Pts_FTD*V221</f>
        <v>3.4</v>
      </c>
      <c r="D221" s="7" t="s">
        <v>190</v>
      </c>
      <c r="E221" s="10" t="s">
        <v>361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3.0</v>
      </c>
      <c r="R221" s="7">
        <v>19.0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Rakim Jarrett</v>
      </c>
      <c r="B222" s="7" t="str">
        <f>IFERROR(__xludf.DUMMYFUNCTION("INDEX(IFNA(REGEXEXTRACT(D222, ""([^ ]+)$"")))"),"TB")</f>
        <v>TB</v>
      </c>
      <c r="C222" s="7">
        <f>Pts_PA*G222+Pts_PC*H222+Pts_PY*I222+Pts_PTD*J222+Pts_PI*K222+Pts_P2*L222+Pts_RA*M222+Pts_RY*N222+Pts_RTD*O222+Pts_R2*P222+Pts_Res*Q222+Pts_ReY*R222+Pts_ReTD*S222+Pts_Re2*T222+Pts_FL*U222+Pts_FTD*V222</f>
        <v>1.6</v>
      </c>
      <c r="D222" s="7" t="s">
        <v>573</v>
      </c>
      <c r="E222" s="10" t="s">
        <v>29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11.0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D'Ernest Johnson</v>
      </c>
      <c r="B223" s="7" t="str">
        <f>IFERROR(__xludf.DUMMYFUNCTION("INDEX(IFNA(REGEXEXTRACT(D223, ""([^ ]+)$"")))"),"JAX")</f>
        <v>JAX</v>
      </c>
      <c r="C223" s="7">
        <f>Pts_PA*G223+Pts_PC*H223+Pts_PY*I223+Pts_PTD*J223+Pts_PI*K223+Pts_P2*L223+Pts_RA*M223+Pts_RY*N223+Pts_RTD*O223+Pts_R2*P223+Pts_Res*Q223+Pts_ReY*R223+Pts_ReTD*S223+Pts_Re2*T223+Pts_FL*U223+Pts_FTD*V223</f>
        <v>2.1</v>
      </c>
      <c r="D223" s="7" t="s">
        <v>377</v>
      </c>
      <c r="E223" s="10" t="s">
        <v>157</v>
      </c>
      <c r="F223" s="9">
        <v>1.0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0.0</v>
      </c>
      <c r="N223" s="7">
        <v>0.0</v>
      </c>
      <c r="O223" s="7">
        <v>0.0</v>
      </c>
      <c r="P223" s="11">
        <v>0.0</v>
      </c>
      <c r="Q223" s="10">
        <v>2.0</v>
      </c>
      <c r="R223" s="7">
        <v>11.0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Kameron Johnson</v>
      </c>
      <c r="B224" s="7" t="str">
        <f>IFERROR(__xludf.DUMMYFUNCTION("INDEX(IFNA(REGEXEXTRACT(D224, ""([^ ]+)$"")))"),"TB")</f>
        <v>TB</v>
      </c>
      <c r="C224" s="7">
        <f>Pts_PA*G224+Pts_PC*H224+Pts_PY*I224+Pts_PTD*J224+Pts_PI*K224+Pts_P2*L224+Pts_RA*M224+Pts_RY*N224+Pts_RTD*O224+Pts_R2*P224+Pts_Res*Q224+Pts_ReY*R224+Pts_ReTD*S224+Pts_Re2*T224+Pts_FL*U224+Pts_FTD*V224</f>
        <v>1.1</v>
      </c>
      <c r="D224" s="7" t="s">
        <v>308</v>
      </c>
      <c r="E224" s="10" t="s">
        <v>29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1.0</v>
      </c>
      <c r="N224" s="7">
        <v>11.0</v>
      </c>
      <c r="O224" s="7">
        <v>0.0</v>
      </c>
      <c r="P224" s="11">
        <v>0.0</v>
      </c>
      <c r="Q224" s="10">
        <v>0.0</v>
      </c>
      <c r="R224" s="7">
        <v>0.0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Ty Johnson</v>
      </c>
      <c r="B225" s="7" t="str">
        <f>IFERROR(__xludf.DUMMYFUNCTION("INDEX(IFNA(REGEXEXTRACT(D225, ""([^ ]+)$"")))"),"BUF")</f>
        <v>BUF</v>
      </c>
      <c r="C225" s="7">
        <f>Pts_PA*G225+Pts_PC*H225+Pts_PY*I225+Pts_PTD*J225+Pts_PI*K225+Pts_P2*L225+Pts_RA*M225+Pts_RY*N225+Pts_RTD*O225+Pts_R2*P225+Pts_Res*Q225+Pts_ReY*R225+Pts_ReTD*S225+Pts_Re2*T225+Pts_FL*U225+Pts_FTD*V225</f>
        <v>3</v>
      </c>
      <c r="D225" s="7" t="s">
        <v>309</v>
      </c>
      <c r="E225" s="10" t="s">
        <v>42</v>
      </c>
      <c r="F225" s="9">
        <v>1.0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4.0</v>
      </c>
      <c r="N225" s="7">
        <v>16.0</v>
      </c>
      <c r="O225" s="7">
        <v>0.0</v>
      </c>
      <c r="P225" s="11">
        <v>0.0</v>
      </c>
      <c r="Q225" s="10">
        <v>1.0</v>
      </c>
      <c r="R225" s="7">
        <v>9.0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Tim Jones</v>
      </c>
      <c r="B226" s="7" t="str">
        <f>IFERROR(__xludf.DUMMYFUNCTION("INDEX(IFNA(REGEXEXTRACT(D226, ""([^ ]+)$"")))"),"JAX")</f>
        <v>JAX</v>
      </c>
      <c r="C226" s="7">
        <f>Pts_PA*G226+Pts_PC*H226+Pts_PY*I226+Pts_PTD*J226+Pts_PI*K226+Pts_P2*L226+Pts_RA*M226+Pts_RY*N226+Pts_RTD*O226+Pts_R2*P226+Pts_Res*Q226+Pts_ReY*R226+Pts_ReTD*S226+Pts_Re2*T226+Pts_FL*U226+Pts_FTD*V226</f>
        <v>1.6</v>
      </c>
      <c r="D226" s="7" t="s">
        <v>583</v>
      </c>
      <c r="E226" s="10" t="s">
        <v>157</v>
      </c>
      <c r="F226" s="9">
        <v>1.0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0.0</v>
      </c>
      <c r="N226" s="7">
        <v>0.0</v>
      </c>
      <c r="O226" s="7">
        <v>0.0</v>
      </c>
      <c r="P226" s="11">
        <v>0.0</v>
      </c>
      <c r="Q226" s="10">
        <v>1.0</v>
      </c>
      <c r="R226" s="7">
        <v>11.0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Zay Jones</v>
      </c>
      <c r="B227" s="7" t="str">
        <f>IFERROR(__xludf.DUMMYFUNCTION("INDEX(IFNA(REGEXEXTRACT(D227, ""([^ ]+)$"")))"),"ARI")</f>
        <v>ARI</v>
      </c>
      <c r="C227" s="7">
        <f>Pts_PA*G227+Pts_PC*H227+Pts_PY*I227+Pts_PTD*J227+Pts_PI*K227+Pts_P2*L227+Pts_RA*M227+Pts_RY*N227+Pts_RTD*O227+Pts_R2*P227+Pts_Res*Q227+Pts_ReY*R227+Pts_ReTD*S227+Pts_Re2*T227+Pts_FL*U227+Pts_FTD*V227</f>
        <v>2.4</v>
      </c>
      <c r="D227" s="7" t="s">
        <v>556</v>
      </c>
      <c r="E227" s="10" t="s">
        <v>419</v>
      </c>
      <c r="F227" s="9">
        <v>1.0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0.0</v>
      </c>
      <c r="N227" s="7">
        <v>0.0</v>
      </c>
      <c r="O227" s="7">
        <v>0.0</v>
      </c>
      <c r="P227" s="11">
        <v>0.0</v>
      </c>
      <c r="Q227" s="10">
        <v>1.0</v>
      </c>
      <c r="R227" s="7">
        <v>19.0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Chris Manhertz</v>
      </c>
      <c r="B228" s="7" t="str">
        <f>IFERROR(__xludf.DUMMYFUNCTION("INDEX(IFNA(REGEXEXTRACT(D228, ""([^ ]+)$"")))"),"NYG")</f>
        <v>NYG</v>
      </c>
      <c r="C228" s="7">
        <f>Pts_PA*G228+Pts_PC*H228+Pts_PY*I228+Pts_PTD*J228+Pts_PI*K228+Pts_P2*L228+Pts_RA*M228+Pts_RY*N228+Pts_RTD*O228+Pts_R2*P228+Pts_Res*Q228+Pts_ReY*R228+Pts_ReTD*S228+Pts_Re2*T228+Pts_FL*U228+Pts_FTD*V228</f>
        <v>1.7</v>
      </c>
      <c r="D228" s="7" t="s">
        <v>584</v>
      </c>
      <c r="E228" s="10" t="s">
        <v>352</v>
      </c>
      <c r="F228" s="9">
        <v>1.0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0.0</v>
      </c>
      <c r="N228" s="7">
        <v>0.0</v>
      </c>
      <c r="O228" s="7">
        <v>0.0</v>
      </c>
      <c r="P228" s="11">
        <v>0.0</v>
      </c>
      <c r="Q228" s="10">
        <v>1.0</v>
      </c>
      <c r="R228" s="7">
        <v>12.0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Michael Mayer</v>
      </c>
      <c r="B229" s="7" t="str">
        <f>IFERROR(__xludf.DUMMYFUNCTION("INDEX(IFNA(REGEXEXTRACT(D229, ""([^ ]+)$"")))"),"LV")</f>
        <v>LV</v>
      </c>
      <c r="C229" s="7">
        <f>Pts_PA*G229+Pts_PC*H229+Pts_PY*I229+Pts_PTD*J229+Pts_PI*K229+Pts_P2*L229+Pts_RA*M229+Pts_RY*N229+Pts_RTD*O229+Pts_R2*P229+Pts_Res*Q229+Pts_ReY*R229+Pts_ReTD*S229+Pts_Re2*T229+Pts_FL*U229+Pts_FTD*V229</f>
        <v>1.9</v>
      </c>
      <c r="D229" s="7" t="s">
        <v>313</v>
      </c>
      <c r="E229" s="10" t="s">
        <v>129</v>
      </c>
      <c r="F229" s="9">
        <v>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0.0</v>
      </c>
      <c r="N229" s="7">
        <v>0.0</v>
      </c>
      <c r="O229" s="7">
        <v>0.0</v>
      </c>
      <c r="P229" s="11">
        <v>0.0</v>
      </c>
      <c r="Q229" s="10">
        <v>1.0</v>
      </c>
      <c r="R229" s="7">
        <v>14.0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Bo Melton</v>
      </c>
      <c r="B230" s="7" t="str">
        <f>IFERROR(__xludf.DUMMYFUNCTION("INDEX(IFNA(REGEXEXTRACT(D230, ""([^ ]+)$"")))"),"GB")</f>
        <v>GB</v>
      </c>
      <c r="C230" s="7">
        <f>Pts_PA*G230+Pts_PC*H230+Pts_PY*I230+Pts_PTD*J230+Pts_PI*K230+Pts_P2*L230+Pts_RA*M230+Pts_RY*N230+Pts_RTD*O230+Pts_R2*P230+Pts_Res*Q230+Pts_ReY*R230+Pts_ReTD*S230+Pts_Re2*T230+Pts_FL*U230+Pts_FTD*V230</f>
        <v>3.3</v>
      </c>
      <c r="D230" s="7" t="s">
        <v>409</v>
      </c>
      <c r="E230" s="10" t="s">
        <v>349</v>
      </c>
      <c r="F230" s="9">
        <v>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3.0</v>
      </c>
      <c r="R230" s="7">
        <v>18.0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Anthony Miller</v>
      </c>
      <c r="B231" s="7" t="str">
        <f>IFERROR(__xludf.DUMMYFUNCTION("INDEX(IFNA(REGEXEXTRACT(D231, ""([^ ]+)$"")))"),"BAL")</f>
        <v>BAL</v>
      </c>
      <c r="C231" s="7">
        <f>Pts_PA*G231+Pts_PC*H231+Pts_PY*I231+Pts_PTD*J231+Pts_PI*K231+Pts_P2*L231+Pts_RA*M231+Pts_RY*N231+Pts_RTD*O231+Pts_R2*P231+Pts_Res*Q231+Pts_ReY*R231+Pts_ReTD*S231+Pts_Re2*T231+Pts_FL*U231+Pts_FTD*V231</f>
        <v>2.1</v>
      </c>
      <c r="D231" s="7" t="s">
        <v>585</v>
      </c>
      <c r="E231" s="10" t="s">
        <v>362</v>
      </c>
      <c r="F231" s="9">
        <v>1.0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16.0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Kendre Miller</v>
      </c>
      <c r="B232" s="7" t="str">
        <f>IFERROR(__xludf.DUMMYFUNCTION("INDEX(IFNA(REGEXEXTRACT(D232, ""([^ ]+)$"")))"),"NO")</f>
        <v>NO</v>
      </c>
      <c r="C232" s="7">
        <f>Pts_PA*G232+Pts_PC*H232+Pts_PY*I232+Pts_PTD*J232+Pts_PI*K232+Pts_P2*L232+Pts_RA*M232+Pts_RY*N232+Pts_RTD*O232+Pts_R2*P232+Pts_Res*Q232+Pts_ReY*R232+Pts_ReTD*S232+Pts_Re2*T232+Pts_FL*U232+Pts_FTD*V232</f>
        <v>2.4</v>
      </c>
      <c r="D232" s="7" t="s">
        <v>525</v>
      </c>
      <c r="E232" s="10" t="s">
        <v>46</v>
      </c>
      <c r="F232" s="9">
        <v>1.0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3.0</v>
      </c>
      <c r="N232" s="7">
        <v>3.0</v>
      </c>
      <c r="O232" s="7">
        <v>0.0</v>
      </c>
      <c r="P232" s="11">
        <v>0.0</v>
      </c>
      <c r="Q232" s="10">
        <v>1.0</v>
      </c>
      <c r="R232" s="7">
        <v>16.0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Jonathan Mingo</v>
      </c>
      <c r="B233" s="7" t="str">
        <f>IFERROR(__xludf.DUMMYFUNCTION("INDEX(IFNA(REGEXEXTRACT(D233, ""([^ ]+)$"")))"),"DAL")</f>
        <v>DAL</v>
      </c>
      <c r="C233" s="7">
        <f>Pts_PA*G233+Pts_PC*H233+Pts_PY*I233+Pts_PTD*J233+Pts_PI*K233+Pts_P2*L233+Pts_RA*M233+Pts_RY*N233+Pts_RTD*O233+Pts_R2*P233+Pts_Res*Q233+Pts_ReY*R233+Pts_ReTD*S233+Pts_Re2*T233+Pts_FL*U233+Pts_FTD*V233</f>
        <v>1.7</v>
      </c>
      <c r="D233" s="7" t="s">
        <v>198</v>
      </c>
      <c r="E233" s="10" t="s">
        <v>27</v>
      </c>
      <c r="F233" s="9">
        <v>1.0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0.0</v>
      </c>
      <c r="N233" s="7">
        <v>0.0</v>
      </c>
      <c r="O233" s="7">
        <v>0.0</v>
      </c>
      <c r="P233" s="11">
        <v>0.0</v>
      </c>
      <c r="Q233" s="10">
        <v>1.0</v>
      </c>
      <c r="R233" s="7">
        <v>12.0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David Moore</v>
      </c>
      <c r="B234" s="7" t="str">
        <f>IFERROR(__xludf.DUMMYFUNCTION("INDEX(IFNA(REGEXEXTRACT(D234, ""([^ ]+)$"")))"),"CAR")</f>
        <v>CAR</v>
      </c>
      <c r="C234" s="7">
        <f>Pts_PA*G234+Pts_PC*H234+Pts_PY*I234+Pts_PTD*J234+Pts_PI*K234+Pts_P2*L234+Pts_RA*M234+Pts_RY*N234+Pts_RTD*O234+Pts_R2*P234+Pts_Res*Q234+Pts_ReY*R234+Pts_ReTD*S234+Pts_Re2*T234+Pts_FL*U234+Pts_FTD*V234</f>
        <v>2.2</v>
      </c>
      <c r="D234" s="7" t="s">
        <v>258</v>
      </c>
      <c r="E234" s="10" t="s">
        <v>31</v>
      </c>
      <c r="F234" s="9">
        <v>1.0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0.0</v>
      </c>
      <c r="N234" s="7">
        <v>0.0</v>
      </c>
      <c r="O234" s="7">
        <v>0.0</v>
      </c>
      <c r="P234" s="11">
        <v>0.0</v>
      </c>
      <c r="Q234" s="10">
        <v>1.0</v>
      </c>
      <c r="R234" s="7">
        <v>17.0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Raheem Mostert</v>
      </c>
      <c r="B235" s="7" t="str">
        <f>IFERROR(__xludf.DUMMYFUNCTION("INDEX(IFNA(REGEXEXTRACT(D235, ""([^ ]+)$"")))"),"MIA")</f>
        <v>MIA</v>
      </c>
      <c r="C235" s="7">
        <f>Pts_PA*G235+Pts_PC*H235+Pts_PY*I235+Pts_PTD*J235+Pts_PI*K235+Pts_P2*L235+Pts_RA*M235+Pts_RY*N235+Pts_RTD*O235+Pts_R2*P235+Pts_Res*Q235+Pts_ReY*R235+Pts_ReTD*S235+Pts_Re2*T235+Pts_FL*U235+Pts_FTD*V235</f>
        <v>2.9</v>
      </c>
      <c r="D235" s="7" t="s">
        <v>259</v>
      </c>
      <c r="E235" s="10" t="s">
        <v>85</v>
      </c>
      <c r="F235" s="9">
        <v>1.0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6.0</v>
      </c>
      <c r="N235" s="7">
        <v>3.0</v>
      </c>
      <c r="O235" s="7">
        <v>0.0</v>
      </c>
      <c r="P235" s="11">
        <v>0.0</v>
      </c>
      <c r="Q235" s="10">
        <v>2.0</v>
      </c>
      <c r="R235" s="7">
        <v>16.0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Rome Odunze</v>
      </c>
      <c r="B236" s="7" t="str">
        <f>IFERROR(__xludf.DUMMYFUNCTION("INDEX(IFNA(REGEXEXTRACT(D236, ""([^ ]+)$"")))"),"CHI")</f>
        <v>CHI</v>
      </c>
      <c r="C236" s="7">
        <f>Pts_PA*G236+Pts_PC*H236+Pts_PY*I236+Pts_PTD*J236+Pts_PI*K236+Pts_P2*L236+Pts_RA*M236+Pts_RY*N236+Pts_RTD*O236+Pts_R2*P236+Pts_Res*Q236+Pts_ReY*R236+Pts_ReTD*S236+Pts_Re2*T236+Pts_FL*U236+Pts_FTD*V236</f>
        <v>2</v>
      </c>
      <c r="D236" s="7" t="s">
        <v>261</v>
      </c>
      <c r="E236" s="10" t="s">
        <v>353</v>
      </c>
      <c r="F236" s="9">
        <v>1.0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1.0</v>
      </c>
      <c r="R236" s="7">
        <v>15.0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Dare Ogunbowale</v>
      </c>
      <c r="B237" s="7" t="str">
        <f>IFERROR(__xludf.DUMMYFUNCTION("INDEX(IFNA(REGEXEXTRACT(D237, ""([^ ]+)$"")))"),"HOU")</f>
        <v>HOU</v>
      </c>
      <c r="C237" s="7">
        <f>Pts_PA*G237+Pts_PC*H237+Pts_PY*I237+Pts_PTD*J237+Pts_PI*K237+Pts_P2*L237+Pts_RA*M237+Pts_RY*N237+Pts_RTD*O237+Pts_R2*P237+Pts_Res*Q237+Pts_ReY*R237+Pts_ReTD*S237+Pts_Re2*T237+Pts_FL*U237+Pts_FTD*V237</f>
        <v>2.3</v>
      </c>
      <c r="D237" s="7" t="s">
        <v>316</v>
      </c>
      <c r="E237" s="10" t="s">
        <v>61</v>
      </c>
      <c r="F237" s="9">
        <v>1.0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2.0</v>
      </c>
      <c r="N237" s="7">
        <v>12.0</v>
      </c>
      <c r="O237" s="7">
        <v>0.0</v>
      </c>
      <c r="P237" s="11">
        <v>0.0</v>
      </c>
      <c r="Q237" s="10">
        <v>1.0</v>
      </c>
      <c r="R237" s="7">
        <v>6.0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Isiah Pacheco</v>
      </c>
      <c r="B238" s="7" t="str">
        <f>IFERROR(__xludf.DUMMYFUNCTION("INDEX(IFNA(REGEXEXTRACT(D238, ""([^ ]+)$"")))"),"KC")</f>
        <v>KC</v>
      </c>
      <c r="C238" s="7">
        <f>Pts_PA*G238+Pts_PC*H238+Pts_PY*I238+Pts_PTD*J238+Pts_PI*K238+Pts_P2*L238+Pts_RA*M238+Pts_RY*N238+Pts_RTD*O238+Pts_R2*P238+Pts_Res*Q238+Pts_ReY*R238+Pts_ReTD*S238+Pts_Re2*T238+Pts_FL*U238+Pts_FTD*V238</f>
        <v>1.8</v>
      </c>
      <c r="D238" s="7" t="s">
        <v>83</v>
      </c>
      <c r="E238" s="10" t="s">
        <v>425</v>
      </c>
      <c r="F238" s="9">
        <v>1.0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6.0</v>
      </c>
      <c r="N238" s="7">
        <v>18.0</v>
      </c>
      <c r="O238" s="7">
        <v>0.0</v>
      </c>
      <c r="P238" s="11">
        <v>0.0</v>
      </c>
      <c r="Q238" s="10">
        <v>0.0</v>
      </c>
      <c r="R238" s="7">
        <v>0.0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Dameon Pierce</v>
      </c>
      <c r="B239" s="7" t="str">
        <f>IFERROR(__xludf.DUMMYFUNCTION("INDEX(IFNA(REGEXEXTRACT(D239, ""([^ ]+)$"")))"),"HOU")</f>
        <v>HOU</v>
      </c>
      <c r="C239" s="7">
        <f>Pts_PA*G239+Pts_PC*H239+Pts_PY*I239+Pts_PTD*J239+Pts_PI*K239+Pts_P2*L239+Pts_RA*M239+Pts_RY*N239+Pts_RTD*O239+Pts_R2*P239+Pts_Res*Q239+Pts_ReY*R239+Pts_ReTD*S239+Pts_Re2*T239+Pts_FL*U239+Pts_FTD*V239</f>
        <v>1.3</v>
      </c>
      <c r="D239" s="7" t="s">
        <v>267</v>
      </c>
      <c r="E239" s="10" t="s">
        <v>61</v>
      </c>
      <c r="F239" s="9">
        <v>1.0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5.0</v>
      </c>
      <c r="N239" s="7">
        <v>13.0</v>
      </c>
      <c r="O239" s="7">
        <v>0.0</v>
      </c>
      <c r="P239" s="11">
        <v>0.0</v>
      </c>
      <c r="Q239" s="10">
        <v>0.0</v>
      </c>
      <c r="R239" s="7">
        <v>0.0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Trey Sermon</v>
      </c>
      <c r="B240" s="7" t="str">
        <f>IFERROR(__xludf.DUMMYFUNCTION("INDEX(IFNA(REGEXEXTRACT(D240, ""([^ ]+)$"")))"),"IND")</f>
        <v>IND</v>
      </c>
      <c r="C240" s="7">
        <f>Pts_PA*G240+Pts_PC*H240+Pts_PY*I240+Pts_PTD*J240+Pts_PI*K240+Pts_P2*L240+Pts_RA*M240+Pts_RY*N240+Pts_RTD*O240+Pts_R2*P240+Pts_Res*Q240+Pts_ReY*R240+Pts_ReTD*S240+Pts_Re2*T240+Pts_FL*U240+Pts_FTD*V240</f>
        <v>1.5</v>
      </c>
      <c r="D240" s="7" t="s">
        <v>411</v>
      </c>
      <c r="E240" s="10" t="s">
        <v>53</v>
      </c>
      <c r="F240" s="9">
        <v>1.0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0.0</v>
      </c>
      <c r="N240" s="7">
        <v>0.0</v>
      </c>
      <c r="O240" s="7">
        <v>0.0</v>
      </c>
      <c r="P240" s="11">
        <v>0.0</v>
      </c>
      <c r="Q240" s="10">
        <v>1.0</v>
      </c>
      <c r="R240" s="7">
        <v>10.0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JuJu Smith-Schuster</v>
      </c>
      <c r="B241" s="7" t="str">
        <f>IFERROR(__xludf.DUMMYFUNCTION("INDEX(IFNA(REGEXEXTRACT(D241, ""([^ ]+)$"")))"),"KC")</f>
        <v>KC</v>
      </c>
      <c r="C241" s="7">
        <f>Pts_PA*G241+Pts_PC*H241+Pts_PY*I241+Pts_PTD*J241+Pts_PI*K241+Pts_P2*L241+Pts_RA*M241+Pts_RY*N241+Pts_RTD*O241+Pts_R2*P241+Pts_Res*Q241+Pts_ReY*R241+Pts_ReTD*S241+Pts_Re2*T241+Pts_FL*U241+Pts_FTD*V241</f>
        <v>2.8</v>
      </c>
      <c r="D241" s="7" t="s">
        <v>427</v>
      </c>
      <c r="E241" s="10" t="s">
        <v>425</v>
      </c>
      <c r="F241" s="9">
        <v>1.0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0.0</v>
      </c>
      <c r="N241" s="7">
        <v>0.0</v>
      </c>
      <c r="O241" s="7">
        <v>0.0</v>
      </c>
      <c r="P241" s="11">
        <v>0.0</v>
      </c>
      <c r="Q241" s="10">
        <v>2.0</v>
      </c>
      <c r="R241" s="7">
        <v>18.0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Cedrick Wilson</v>
      </c>
      <c r="B242" s="7" t="str">
        <f>IFERROR(__xludf.DUMMYFUNCTION("INDEX(IFNA(REGEXEXTRACT(D242, ""([^ ]+)$"")))"),"NO")</f>
        <v>NO</v>
      </c>
      <c r="C242" s="7">
        <f>Pts_PA*G242+Pts_PC*H242+Pts_PY*I242+Pts_PTD*J242+Pts_PI*K242+Pts_P2*L242+Pts_RA*M242+Pts_RY*N242+Pts_RTD*O242+Pts_R2*P242+Pts_Res*Q242+Pts_ReY*R242+Pts_ReTD*S242+Pts_Re2*T242+Pts_FL*U242+Pts_FTD*V242</f>
        <v>3.2</v>
      </c>
      <c r="D242" s="7" t="s">
        <v>337</v>
      </c>
      <c r="E242" s="10" t="s">
        <v>46</v>
      </c>
      <c r="F242" s="9">
        <v>1.0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0.0</v>
      </c>
      <c r="N242" s="7">
        <v>0.0</v>
      </c>
      <c r="O242" s="7">
        <v>0.0</v>
      </c>
      <c r="P242" s="11">
        <v>0.0</v>
      </c>
      <c r="Q242" s="10">
        <v>3.0</v>
      </c>
      <c r="R242" s="7">
        <v>17.0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Nate Adkins</v>
      </c>
      <c r="B243" s="7" t="str">
        <f>IFERROR(__xludf.DUMMYFUNCTION("INDEX(IFNA(REGEXEXTRACT(D243, ""([^ ]+)$"")))"),"DEN")</f>
        <v>DEN</v>
      </c>
      <c r="C243" s="7">
        <f>Pts_PA*G243+Pts_PC*H243+Pts_PY*I243+Pts_PTD*J243+Pts_PI*K243+Pts_P2*L243+Pts_RA*M243+Pts_RY*N243+Pts_RTD*O243+Pts_R2*P243+Pts_Res*Q243+Pts_ReY*R243+Pts_ReTD*S243+Pts_Re2*T243+Pts_FL*U243+Pts_FTD*V243</f>
        <v>1.2</v>
      </c>
      <c r="D243" s="7" t="s">
        <v>447</v>
      </c>
      <c r="E243" s="10" t="s">
        <v>59</v>
      </c>
      <c r="F243" s="9">
        <v>0.0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1.0</v>
      </c>
      <c r="R243" s="7">
        <v>7.0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Rasheen Ali</v>
      </c>
      <c r="B244" s="7" t="str">
        <f>IFERROR(__xludf.DUMMYFUNCTION("INDEX(IFNA(REGEXEXTRACT(D244, ""([^ ]+)$"")))"),"BAL")</f>
        <v>BAL</v>
      </c>
      <c r="C244" s="7">
        <f>Pts_PA*G244+Pts_PC*H244+Pts_PY*I244+Pts_PTD*J244+Pts_PI*K244+Pts_P2*L244+Pts_RA*M244+Pts_RY*N244+Pts_RTD*O244+Pts_R2*P244+Pts_Res*Q244+Pts_ReY*R244+Pts_ReTD*S244+Pts_Re2*T244+Pts_FL*U244+Pts_FTD*V244</f>
        <v>-0.3</v>
      </c>
      <c r="D244" s="7" t="s">
        <v>542</v>
      </c>
      <c r="E244" s="10" t="s">
        <v>362</v>
      </c>
      <c r="F244" s="9">
        <v>0.0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1.0</v>
      </c>
      <c r="N244" s="7">
        <v>-3.0</v>
      </c>
      <c r="O244" s="7">
        <v>0.0</v>
      </c>
      <c r="P244" s="11">
        <v>0.0</v>
      </c>
      <c r="Q244" s="10">
        <v>0.0</v>
      </c>
      <c r="R244" s="7">
        <v>0.0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Jacoby Brissett</v>
      </c>
      <c r="B245" s="7" t="str">
        <f>IFERROR(__xludf.DUMMYFUNCTION("INDEX(IFNA(REGEXEXTRACT(D245, ""([^ ]+)$"")))"),"NE")</f>
        <v>NE</v>
      </c>
      <c r="C245" s="7">
        <f>Pts_PA*G245+Pts_PC*H245+Pts_PY*I245+Pts_PTD*J245+Pts_PI*K245+Pts_P2*L245+Pts_RA*M245+Pts_RY*N245+Pts_RTD*O245+Pts_R2*P245+Pts_Res*Q245+Pts_ReY*R245+Pts_ReTD*S245+Pts_Re2*T245+Pts_FL*U245+Pts_FTD*V245</f>
        <v>-0.08</v>
      </c>
      <c r="D245" s="7" t="s">
        <v>140</v>
      </c>
      <c r="E245" s="10" t="s">
        <v>361</v>
      </c>
      <c r="F245" s="9">
        <v>0.0</v>
      </c>
      <c r="G245" s="10">
        <v>2.0</v>
      </c>
      <c r="H245" s="7">
        <v>1.0</v>
      </c>
      <c r="I245" s="7">
        <v>-2.0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0.0</v>
      </c>
      <c r="R245" s="7">
        <v>0.0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Ty Chandler</v>
      </c>
      <c r="B246" s="7" t="str">
        <f>IFERROR(__xludf.DUMMYFUNCTION("INDEX(IFNA(REGEXEXTRACT(D246, ""([^ ]+)$"")))"),"MIN")</f>
        <v>MIN</v>
      </c>
      <c r="C246" s="7">
        <f>Pts_PA*G246+Pts_PC*H246+Pts_PY*I246+Pts_PTD*J246+Pts_PI*K246+Pts_P2*L246+Pts_RA*M246+Pts_RY*N246+Pts_RTD*O246+Pts_R2*P246+Pts_Res*Q246+Pts_ReY*R246+Pts_ReTD*S246+Pts_Re2*T246+Pts_FL*U246+Pts_FTD*V246</f>
        <v>0.7</v>
      </c>
      <c r="D246" s="7" t="s">
        <v>186</v>
      </c>
      <c r="E246" s="10" t="s">
        <v>23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5.0</v>
      </c>
      <c r="N246" s="7">
        <v>7.0</v>
      </c>
      <c r="O246" s="7">
        <v>0.0</v>
      </c>
      <c r="P246" s="11">
        <v>0.0</v>
      </c>
      <c r="Q246" s="10">
        <v>0.0</v>
      </c>
      <c r="R246" s="7">
        <v>0.0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Dan Chisena</v>
      </c>
      <c r="B247" s="7" t="str">
        <f>IFERROR(__xludf.DUMMYFUNCTION("INDEX(IFNA(REGEXEXTRACT(D247, ""([^ ]+)$"")))"),"CAR")</f>
        <v>CAR</v>
      </c>
      <c r="C247" s="7">
        <f>Pts_PA*G247+Pts_PC*H247+Pts_PY*I247+Pts_PTD*J247+Pts_PI*K247+Pts_P2*L247+Pts_RA*M247+Pts_RY*N247+Pts_RTD*O247+Pts_R2*P247+Pts_Res*Q247+Pts_ReY*R247+Pts_ReTD*S247+Pts_Re2*T247+Pts_FL*U247+Pts_FTD*V247</f>
        <v>1.3</v>
      </c>
      <c r="D247" s="7" t="s">
        <v>567</v>
      </c>
      <c r="E247" s="10" t="s">
        <v>31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0.0</v>
      </c>
      <c r="N247" s="7">
        <v>0.0</v>
      </c>
      <c r="O247" s="7">
        <v>0.0</v>
      </c>
      <c r="P247" s="11">
        <v>0.0</v>
      </c>
      <c r="Q247" s="10">
        <v>1.0</v>
      </c>
      <c r="R247" s="7">
        <v>8.0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Chris Collier</v>
      </c>
      <c r="B248" s="7" t="str">
        <f>IFERROR(__xludf.DUMMYFUNCTION("INDEX(IFNA(REGEXEXTRACT(D248, ""([^ ]+)$"")))"),"LV")</f>
        <v>LV</v>
      </c>
      <c r="C248" s="7">
        <f>Pts_PA*G248+Pts_PC*H248+Pts_PY*I248+Pts_PTD*J248+Pts_PI*K248+Pts_P2*L248+Pts_RA*M248+Pts_RY*N248+Pts_RTD*O248+Pts_R2*P248+Pts_Res*Q248+Pts_ReY*R248+Pts_ReTD*S248+Pts_Re2*T248+Pts_FL*U248+Pts_FTD*V248</f>
        <v>0.6</v>
      </c>
      <c r="D248" s="7" t="s">
        <v>586</v>
      </c>
      <c r="E248" s="10" t="s">
        <v>129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3.0</v>
      </c>
      <c r="N248" s="7">
        <v>6.0</v>
      </c>
      <c r="O248" s="7">
        <v>0.0</v>
      </c>
      <c r="P248" s="11">
        <v>0.0</v>
      </c>
      <c r="Q248" s="10">
        <v>0.0</v>
      </c>
      <c r="R248" s="7">
        <v>0.0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James Conner</v>
      </c>
      <c r="B249" s="7" t="str">
        <f>IFERROR(__xludf.DUMMYFUNCTION("INDEX(IFNA(REGEXEXTRACT(D249, ""([^ ]+)$"")))"),"ARI")</f>
        <v>ARI</v>
      </c>
      <c r="C249" s="7">
        <f>Pts_PA*G249+Pts_PC*H249+Pts_PY*I249+Pts_PTD*J249+Pts_PI*K249+Pts_P2*L249+Pts_RA*M249+Pts_RY*N249+Pts_RTD*O249+Pts_R2*P249+Pts_Res*Q249+Pts_ReY*R249+Pts_ReTD*S249+Pts_Re2*T249+Pts_FL*U249+Pts_FTD*V249</f>
        <v>1.8</v>
      </c>
      <c r="D249" s="7" t="s">
        <v>64</v>
      </c>
      <c r="E249" s="10" t="s">
        <v>419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4.0</v>
      </c>
      <c r="N249" s="7">
        <v>4.0</v>
      </c>
      <c r="O249" s="7">
        <v>0.0</v>
      </c>
      <c r="P249" s="11">
        <v>0.0</v>
      </c>
      <c r="Q249" s="10">
        <v>2.0</v>
      </c>
      <c r="R249" s="7">
        <v>4.0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Blake Corum</v>
      </c>
      <c r="B250" s="7" t="str">
        <f>IFERROR(__xludf.DUMMYFUNCTION("INDEX(IFNA(REGEXEXTRACT(D250, ""([^ ]+)$"")))"),"LA")</f>
        <v>LA</v>
      </c>
      <c r="C250" s="7">
        <f>Pts_PA*G250+Pts_PC*H250+Pts_PY*I250+Pts_PTD*J250+Pts_PI*K250+Pts_P2*L250+Pts_RA*M250+Pts_RY*N250+Pts_RTD*O250+Pts_R2*P250+Pts_Res*Q250+Pts_ReY*R250+Pts_ReTD*S250+Pts_Re2*T250+Pts_FL*U250+Pts_FTD*V250</f>
        <v>-0.4</v>
      </c>
      <c r="D250" s="7" t="s">
        <v>375</v>
      </c>
      <c r="E250" s="10" t="s">
        <v>21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3.0</v>
      </c>
      <c r="N250" s="7">
        <v>-4.0</v>
      </c>
      <c r="O250" s="7">
        <v>0.0</v>
      </c>
      <c r="P250" s="11">
        <v>0.0</v>
      </c>
      <c r="Q250" s="10">
        <v>0.0</v>
      </c>
      <c r="R250" s="7">
        <v>0.0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DeeJay Dallas</v>
      </c>
      <c r="B251" s="7" t="str">
        <f>IFERROR(__xludf.DUMMYFUNCTION("INDEX(IFNA(REGEXEXTRACT(D251, ""([^ ]+)$"")))"),"ARI")</f>
        <v>ARI</v>
      </c>
      <c r="C251" s="7">
        <f>Pts_PA*G251+Pts_PC*H251+Pts_PY*I251+Pts_PTD*J251+Pts_PI*K251+Pts_P2*L251+Pts_RA*M251+Pts_RY*N251+Pts_RTD*O251+Pts_R2*P251+Pts_Res*Q251+Pts_ReY*R251+Pts_ReTD*S251+Pts_Re2*T251+Pts_FL*U251+Pts_FTD*V251</f>
        <v>1</v>
      </c>
      <c r="D251" s="7" t="s">
        <v>547</v>
      </c>
      <c r="E251" s="10" t="s">
        <v>419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1.0</v>
      </c>
      <c r="R251" s="7">
        <v>5.0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Re'Mahn Davis</v>
      </c>
      <c r="B252" s="7" t="str">
        <f>IFERROR(__xludf.DUMMYFUNCTION("INDEX(IFNA(REGEXEXTRACT(D252, ""([^ ]+)$"")))"),"BUF")</f>
        <v>BUF</v>
      </c>
      <c r="C252" s="7">
        <f>Pts_PA*G252+Pts_PC*H252+Pts_PY*I252+Pts_PTD*J252+Pts_PI*K252+Pts_P2*L252+Pts_RA*M252+Pts_RY*N252+Pts_RTD*O252+Pts_R2*P252+Pts_Res*Q252+Pts_ReY*R252+Pts_ReTD*S252+Pts_Re2*T252+Pts_FL*U252+Pts_FTD*V252</f>
        <v>1.8</v>
      </c>
      <c r="D252" s="7" t="s">
        <v>211</v>
      </c>
      <c r="E252" s="10" t="s">
        <v>42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6.0</v>
      </c>
      <c r="N252" s="7">
        <v>9.0</v>
      </c>
      <c r="O252" s="7">
        <v>0.0</v>
      </c>
      <c r="P252" s="11">
        <v>0.0</v>
      </c>
      <c r="Q252" s="10">
        <v>1.0</v>
      </c>
      <c r="R252" s="7">
        <v>4.0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Tyrion Davis-Price</v>
      </c>
      <c r="B253" s="7" t="str">
        <f>IFERROR(__xludf.DUMMYFUNCTION("INDEX(IFNA(REGEXEXTRACT(D253, ""([^ ]+)$"")))"),"PHI")</f>
        <v>PHI</v>
      </c>
      <c r="C253" s="7">
        <f>Pts_PA*G253+Pts_PC*H253+Pts_PY*I253+Pts_PTD*J253+Pts_PI*K253+Pts_P2*L253+Pts_RA*M253+Pts_RY*N253+Pts_RTD*O253+Pts_R2*P253+Pts_Res*Q253+Pts_ReY*R253+Pts_ReTD*S253+Pts_Re2*T253+Pts_FL*U253+Pts_FTD*V253</f>
        <v>0.7</v>
      </c>
      <c r="D253" s="7" t="s">
        <v>587</v>
      </c>
      <c r="E253" s="10" t="s">
        <v>89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3.0</v>
      </c>
      <c r="N253" s="7">
        <v>7.0</v>
      </c>
      <c r="O253" s="7">
        <v>0.0</v>
      </c>
      <c r="P253" s="11">
        <v>0.0</v>
      </c>
      <c r="Q253" s="10">
        <v>0.0</v>
      </c>
      <c r="R253" s="7">
        <v>0.0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Devin Duvernay</v>
      </c>
      <c r="B254" s="7" t="str">
        <f>IFERROR(__xludf.DUMMYFUNCTION("INDEX(IFNA(REGEXEXTRACT(D254, ""([^ ]+)$"")))"),"JAX")</f>
        <v>JAX</v>
      </c>
      <c r="C254" s="7">
        <f>Pts_PA*G254+Pts_PC*H254+Pts_PY*I254+Pts_PTD*J254+Pts_PI*K254+Pts_P2*L254+Pts_RA*M254+Pts_RY*N254+Pts_RTD*O254+Pts_R2*P254+Pts_Res*Q254+Pts_ReY*R254+Pts_ReTD*S254+Pts_Re2*T254+Pts_FL*U254+Pts_FTD*V254</f>
        <v>0.9</v>
      </c>
      <c r="D254" s="7" t="s">
        <v>292</v>
      </c>
      <c r="E254" s="10" t="s">
        <v>157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0.0</v>
      </c>
      <c r="N254" s="7">
        <v>0.0</v>
      </c>
      <c r="O254" s="7">
        <v>0.0</v>
      </c>
      <c r="P254" s="11">
        <v>0.0</v>
      </c>
      <c r="Q254" s="10">
        <v>1.0</v>
      </c>
      <c r="R254" s="7">
        <v>4.0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Ezekiel Elliott</v>
      </c>
      <c r="B255" s="7" t="str">
        <f>IFERROR(__xludf.DUMMYFUNCTION("INDEX(IFNA(REGEXEXTRACT(D255, ""([^ ]+)$"")))"),"LAC")</f>
        <v>LAC</v>
      </c>
      <c r="C255" s="7">
        <f>Pts_PA*G255+Pts_PC*H255+Pts_PY*I255+Pts_PTD*J255+Pts_PI*K255+Pts_P2*L255+Pts_RA*M255+Pts_RY*N255+Pts_RTD*O255+Pts_R2*P255+Pts_Res*Q255+Pts_ReY*R255+Pts_ReTD*S255+Pts_Re2*T255+Pts_FL*U255+Pts_FTD*V255</f>
        <v>0.2</v>
      </c>
      <c r="D255" s="7" t="s">
        <v>106</v>
      </c>
      <c r="E255" s="10" t="s">
        <v>27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3.0</v>
      </c>
      <c r="N255" s="7">
        <v>2.0</v>
      </c>
      <c r="O255" s="7">
        <v>0.0</v>
      </c>
      <c r="P255" s="11">
        <v>0.0</v>
      </c>
      <c r="Q255" s="10">
        <v>0.0</v>
      </c>
      <c r="R255" s="7">
        <v>0.0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D'Wayne Eskridge</v>
      </c>
      <c r="B256" s="7" t="str">
        <f>IFERROR(__xludf.DUMMYFUNCTION("INDEX(IFNA(REGEXEXTRACT(D256, ""([^ ]+)$"")))"),"MIA")</f>
        <v>MIA</v>
      </c>
      <c r="C256" s="7">
        <f>Pts_PA*G256+Pts_PC*H256+Pts_PY*I256+Pts_PTD*J256+Pts_PI*K256+Pts_P2*L256+Pts_RA*M256+Pts_RY*N256+Pts_RTD*O256+Pts_R2*P256+Pts_Res*Q256+Pts_ReY*R256+Pts_ReTD*S256+Pts_Re2*T256+Pts_FL*U256+Pts_FTD*V256</f>
        <v>1.3</v>
      </c>
      <c r="D256" s="7" t="s">
        <v>431</v>
      </c>
      <c r="E256" s="10" t="s">
        <v>85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0.0</v>
      </c>
      <c r="N256" s="7">
        <v>0.0</v>
      </c>
      <c r="O256" s="7">
        <v>0.0</v>
      </c>
      <c r="P256" s="11">
        <v>0.0</v>
      </c>
      <c r="Q256" s="10">
        <v>1.0</v>
      </c>
      <c r="R256" s="7">
        <v>8.0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Jake Ferguson</v>
      </c>
      <c r="B257" s="7" t="str">
        <f>IFERROR(__xludf.DUMMYFUNCTION("INDEX(IFNA(REGEXEXTRACT(D257, ""([^ ]+)$"")))"),"DAL")</f>
        <v>DAL</v>
      </c>
      <c r="C257" s="7">
        <f>Pts_PA*G257+Pts_PC*H257+Pts_PY*I257+Pts_PTD*J257+Pts_PI*K257+Pts_P2*L257+Pts_RA*M257+Pts_RY*N257+Pts_RTD*O257+Pts_R2*P257+Pts_Res*Q257+Pts_ReY*R257+Pts_ReTD*S257+Pts_Re2*T257+Pts_FL*U257+Pts_FTD*V257</f>
        <v>1.3</v>
      </c>
      <c r="D257" s="7" t="s">
        <v>240</v>
      </c>
      <c r="E257" s="10" t="s">
        <v>27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0.0</v>
      </c>
      <c r="N257" s="7">
        <v>0.0</v>
      </c>
      <c r="O257" s="7">
        <v>0.0</v>
      </c>
      <c r="P257" s="11">
        <v>0.0</v>
      </c>
      <c r="Q257" s="10">
        <v>3.0</v>
      </c>
      <c r="R257" s="7">
        <v>18.0</v>
      </c>
      <c r="S257" s="7">
        <v>0.0</v>
      </c>
      <c r="T257" s="11">
        <v>0.0</v>
      </c>
      <c r="U257" s="10">
        <v>1.0</v>
      </c>
      <c r="V257" s="11">
        <v>0.0</v>
      </c>
    </row>
    <row r="258">
      <c r="A258" s="7" t="str">
        <f t="shared" si="1"/>
        <v>Tucker Fisk</v>
      </c>
      <c r="B258" s="7" t="str">
        <f>IFERROR(__xludf.DUMMYFUNCTION("INDEX(IFNA(REGEXEXTRACT(D258, ""([^ ]+)$"")))"),"LAC")</f>
        <v>LAC</v>
      </c>
      <c r="C258" s="7">
        <f>Pts_PA*G258+Pts_PC*H258+Pts_PY*I258+Pts_PTD*J258+Pts_PI*K258+Pts_P2*L258+Pts_RA*M258+Pts_RY*N258+Pts_RTD*O258+Pts_R2*P258+Pts_Res*Q258+Pts_ReY*R258+Pts_ReTD*S258+Pts_Re2*T258+Pts_FL*U258+Pts_FTD*V258</f>
        <v>1.3</v>
      </c>
      <c r="D258" s="7" t="s">
        <v>555</v>
      </c>
      <c r="E258" s="10" t="s">
        <v>346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0.0</v>
      </c>
      <c r="N258" s="7">
        <v>0.0</v>
      </c>
      <c r="O258" s="7">
        <v>0.0</v>
      </c>
      <c r="P258" s="11">
        <v>0.0</v>
      </c>
      <c r="Q258" s="10">
        <v>1.0</v>
      </c>
      <c r="R258" s="7">
        <v>8.0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Ryan Flournoy</v>
      </c>
      <c r="B259" s="7" t="str">
        <f>IFERROR(__xludf.DUMMYFUNCTION("INDEX(IFNA(REGEXEXTRACT(D259, ""([^ ]+)$"")))"),"DAL")</f>
        <v>DAL</v>
      </c>
      <c r="C259" s="7">
        <f>Pts_PA*G259+Pts_PC*H259+Pts_PY*I259+Pts_PTD*J259+Pts_PI*K259+Pts_P2*L259+Pts_RA*M259+Pts_RY*N259+Pts_RTD*O259+Pts_R2*P259+Pts_Res*Q259+Pts_ReY*R259+Pts_ReTD*S259+Pts_Re2*T259+Pts_FL*U259+Pts_FTD*V259</f>
        <v>0.8</v>
      </c>
      <c r="D259" s="7" t="s">
        <v>515</v>
      </c>
      <c r="E259" s="10" t="s">
        <v>27</v>
      </c>
      <c r="F259" s="9">
        <v>0.0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0.0</v>
      </c>
      <c r="N259" s="7">
        <v>0.0</v>
      </c>
      <c r="O259" s="7">
        <v>0.0</v>
      </c>
      <c r="P259" s="11">
        <v>0.0</v>
      </c>
      <c r="Q259" s="10">
        <v>1.0</v>
      </c>
      <c r="R259" s="7">
        <v>3.0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Troy Franklin</v>
      </c>
      <c r="B260" s="7" t="str">
        <f>IFERROR(__xludf.DUMMYFUNCTION("INDEX(IFNA(REGEXEXTRACT(D260, ""([^ ]+)$"")))"),"DEN")</f>
        <v>DEN</v>
      </c>
      <c r="C260" s="7">
        <f>Pts_PA*G260+Pts_PC*H260+Pts_PY*I260+Pts_PTD*J260+Pts_PI*K260+Pts_P2*L260+Pts_RA*M260+Pts_RY*N260+Pts_RTD*O260+Pts_R2*P260+Pts_Res*Q260+Pts_ReY*R260+Pts_ReTD*S260+Pts_Re2*T260+Pts_FL*U260+Pts_FTD*V260</f>
        <v>0.4</v>
      </c>
      <c r="D260" s="7" t="s">
        <v>440</v>
      </c>
      <c r="E260" s="10" t="s">
        <v>59</v>
      </c>
      <c r="F260" s="9">
        <v>0.0</v>
      </c>
      <c r="G260" s="10">
        <v>0.0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0.0</v>
      </c>
      <c r="N260" s="7">
        <v>0.0</v>
      </c>
      <c r="O260" s="7">
        <v>0.0</v>
      </c>
      <c r="P260" s="11">
        <v>0.0</v>
      </c>
      <c r="Q260" s="10">
        <v>1.0</v>
      </c>
      <c r="R260" s="7">
        <v>-1.0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Kenny Gainwell</v>
      </c>
      <c r="B261" s="7" t="str">
        <f>IFERROR(__xludf.DUMMYFUNCTION("INDEX(IFNA(REGEXEXTRACT(D261, ""([^ ]+)$"")))"),"PHI")</f>
        <v>PHI</v>
      </c>
      <c r="C261" s="7">
        <f>Pts_PA*G261+Pts_PC*H261+Pts_PY*I261+Pts_PTD*J261+Pts_PI*K261+Pts_P2*L261+Pts_RA*M261+Pts_RY*N261+Pts_RTD*O261+Pts_R2*P261+Pts_Res*Q261+Pts_ReY*R261+Pts_ReTD*S261+Pts_Re2*T261+Pts_FL*U261+Pts_FTD*V261</f>
        <v>1.4</v>
      </c>
      <c r="D261" s="7" t="s">
        <v>241</v>
      </c>
      <c r="E261" s="10" t="s">
        <v>89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3.0</v>
      </c>
      <c r="N261" s="7">
        <v>4.0</v>
      </c>
      <c r="O261" s="7">
        <v>0.0</v>
      </c>
      <c r="P261" s="11">
        <v>0.0</v>
      </c>
      <c r="Q261" s="10">
        <v>1.0</v>
      </c>
      <c r="R261" s="7">
        <v>5.0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Reggie Gilliam</v>
      </c>
      <c r="B262" s="7" t="str">
        <f>IFERROR(__xludf.DUMMYFUNCTION("INDEX(IFNA(REGEXEXTRACT(D262, ""([^ ]+)$"")))"),"BUF")</f>
        <v>BUF</v>
      </c>
      <c r="C262" s="7">
        <f>Pts_PA*G262+Pts_PC*H262+Pts_PY*I262+Pts_PTD*J262+Pts_PI*K262+Pts_P2*L262+Pts_RA*M262+Pts_RY*N262+Pts_RTD*O262+Pts_R2*P262+Pts_Res*Q262+Pts_ReY*R262+Pts_ReTD*S262+Pts_Re2*T262+Pts_FL*U262+Pts_FTD*V262</f>
        <v>0.3</v>
      </c>
      <c r="D262" s="7" t="s">
        <v>588</v>
      </c>
      <c r="E262" s="10" t="s">
        <v>42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2.0</v>
      </c>
      <c r="N262" s="7">
        <v>3.0</v>
      </c>
      <c r="O262" s="7">
        <v>0.0</v>
      </c>
      <c r="P262" s="11">
        <v>0.0</v>
      </c>
      <c r="Q262" s="10">
        <v>0.0</v>
      </c>
      <c r="R262" s="7">
        <v>0.0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Cam Grandy</v>
      </c>
      <c r="B263" s="7" t="str">
        <f>IFERROR(__xludf.DUMMYFUNCTION("INDEX(IFNA(REGEXEXTRACT(D263, ""([^ ]+)$"")))"),"CIN")</f>
        <v>CIN</v>
      </c>
      <c r="C263" s="7">
        <f>Pts_PA*G263+Pts_PC*H263+Pts_PY*I263+Pts_PTD*J263+Pts_PI*K263+Pts_P2*L263+Pts_RA*M263+Pts_RY*N263+Pts_RTD*O263+Pts_R2*P263+Pts_Res*Q263+Pts_ReY*R263+Pts_ReTD*S263+Pts_Re2*T263+Pts_FL*U263+Pts_FTD*V263</f>
        <v>1.2</v>
      </c>
      <c r="D263" s="7" t="s">
        <v>548</v>
      </c>
      <c r="E263" s="10" t="s">
        <v>49</v>
      </c>
      <c r="F263" s="9">
        <v>0.0</v>
      </c>
      <c r="G263" s="10">
        <v>0.0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0.0</v>
      </c>
      <c r="N263" s="7">
        <v>0.0</v>
      </c>
      <c r="O263" s="7">
        <v>0.0</v>
      </c>
      <c r="P263" s="11">
        <v>0.0</v>
      </c>
      <c r="Q263" s="10">
        <v>1.0</v>
      </c>
      <c r="R263" s="7">
        <v>7.0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Noah Gray</v>
      </c>
      <c r="B264" s="7" t="str">
        <f>IFERROR(__xludf.DUMMYFUNCTION("INDEX(IFNA(REGEXEXTRACT(D264, ""([^ ]+)$"")))"),"KC")</f>
        <v>KC</v>
      </c>
      <c r="C264" s="7">
        <f>Pts_PA*G264+Pts_PC*H264+Pts_PY*I264+Pts_PTD*J264+Pts_PI*K264+Pts_P2*L264+Pts_RA*M264+Pts_RY*N264+Pts_RTD*O264+Pts_R2*P264+Pts_Res*Q264+Pts_ReY*R264+Pts_ReTD*S264+Pts_Re2*T264+Pts_FL*U264+Pts_FTD*V264</f>
        <v>1.1</v>
      </c>
      <c r="D264" s="7" t="s">
        <v>188</v>
      </c>
      <c r="E264" s="10" t="s">
        <v>425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0.0</v>
      </c>
      <c r="N264" s="7">
        <v>0.0</v>
      </c>
      <c r="O264" s="7">
        <v>0.0</v>
      </c>
      <c r="P264" s="11">
        <v>0.0</v>
      </c>
      <c r="Q264" s="10">
        <v>1.0</v>
      </c>
      <c r="R264" s="7">
        <v>6.0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Taylor Heinicke</v>
      </c>
      <c r="B265" s="7" t="str">
        <f>IFERROR(__xludf.DUMMYFUNCTION("INDEX(IFNA(REGEXEXTRACT(D265, ""([^ ]+)$"")))"),"LAC")</f>
        <v>LAC</v>
      </c>
      <c r="C265" s="7">
        <f>Pts_PA*G265+Pts_PC*H265+Pts_PY*I265+Pts_PTD*J265+Pts_PI*K265+Pts_P2*L265+Pts_RA*M265+Pts_RY*N265+Pts_RTD*O265+Pts_R2*P265+Pts_Res*Q265+Pts_ReY*R265+Pts_ReTD*S265+Pts_Re2*T265+Pts_FL*U265+Pts_FTD*V265</f>
        <v>0.8</v>
      </c>
      <c r="D265" s="7" t="s">
        <v>456</v>
      </c>
      <c r="E265" s="10" t="s">
        <v>346</v>
      </c>
      <c r="F265" s="9">
        <v>0.0</v>
      </c>
      <c r="G265" s="10">
        <v>2.0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1.0</v>
      </c>
      <c r="N265" s="7">
        <v>8.0</v>
      </c>
      <c r="O265" s="7">
        <v>0.0</v>
      </c>
      <c r="P265" s="11">
        <v>0.0</v>
      </c>
      <c r="Q265" s="10">
        <v>0.0</v>
      </c>
      <c r="R265" s="7">
        <v>0.0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Connor Heyward</v>
      </c>
      <c r="B266" s="7" t="str">
        <f>IFERROR(__xludf.DUMMYFUNCTION("INDEX(IFNA(REGEXEXTRACT(D266, ""([^ ]+)$"")))"),"PIT")</f>
        <v>PIT</v>
      </c>
      <c r="C266" s="7">
        <f>Pts_PA*G266+Pts_PC*H266+Pts_PY*I266+Pts_PTD*J266+Pts_PI*K266+Pts_P2*L266+Pts_RA*M266+Pts_RY*N266+Pts_RTD*O266+Pts_R2*P266+Pts_Res*Q266+Pts_ReY*R266+Pts_ReTD*S266+Pts_Re2*T266+Pts_FL*U266+Pts_FTD*V266</f>
        <v>1.3</v>
      </c>
      <c r="D266" s="7" t="s">
        <v>457</v>
      </c>
      <c r="E266" s="10" t="s">
        <v>424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0.0</v>
      </c>
      <c r="N266" s="7">
        <v>0.0</v>
      </c>
      <c r="O266" s="7">
        <v>0.0</v>
      </c>
      <c r="P266" s="11">
        <v>0.0</v>
      </c>
      <c r="Q266" s="10">
        <v>1.0</v>
      </c>
      <c r="R266" s="7">
        <v>8.0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Tyler Higbee</v>
      </c>
      <c r="B267" s="7" t="str">
        <f>IFERROR(__xludf.DUMMYFUNCTION("INDEX(IFNA(REGEXEXTRACT(D267, ""([^ ]+)$"")))"),"LA")</f>
        <v>LA</v>
      </c>
      <c r="C267" s="7">
        <f>Pts_PA*G267+Pts_PC*H267+Pts_PY*I267+Pts_PTD*J267+Pts_PI*K267+Pts_P2*L267+Pts_RA*M267+Pts_RY*N267+Pts_RTD*O267+Pts_R2*P267+Pts_Res*Q267+Pts_ReY*R267+Pts_ReTD*S267+Pts_Re2*T267+Pts_FL*U267+Pts_FTD*V267</f>
        <v>1.9</v>
      </c>
      <c r="D267" s="7" t="s">
        <v>564</v>
      </c>
      <c r="E267" s="10" t="s">
        <v>21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0.0</v>
      </c>
      <c r="N267" s="7">
        <v>0.0</v>
      </c>
      <c r="O267" s="7">
        <v>0.0</v>
      </c>
      <c r="P267" s="11">
        <v>0.0</v>
      </c>
      <c r="Q267" s="10">
        <v>2.0</v>
      </c>
      <c r="R267" s="7">
        <v>9.0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Khadarel Hodge</v>
      </c>
      <c r="B268" s="7" t="str">
        <f>IFERROR(__xludf.DUMMYFUNCTION("INDEX(IFNA(REGEXEXTRACT(D268, ""([^ ]+)$"")))"),"ATL")</f>
        <v>ATL</v>
      </c>
      <c r="C268" s="7">
        <f>Pts_PA*G268+Pts_PC*H268+Pts_PY*I268+Pts_PTD*J268+Pts_PI*K268+Pts_P2*L268+Pts_RA*M268+Pts_RY*N268+Pts_RTD*O268+Pts_R2*P268+Pts_Res*Q268+Pts_ReY*R268+Pts_ReTD*S268+Pts_Re2*T268+Pts_FL*U268+Pts_FTD*V268</f>
        <v>1.4</v>
      </c>
      <c r="D268" s="7" t="s">
        <v>483</v>
      </c>
      <c r="E268" s="10" t="s">
        <v>341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0.0</v>
      </c>
      <c r="N268" s="7">
        <v>0.0</v>
      </c>
      <c r="O268" s="7">
        <v>0.0</v>
      </c>
      <c r="P268" s="11">
        <v>0.0</v>
      </c>
      <c r="Q268" s="10">
        <v>1.0</v>
      </c>
      <c r="R268" s="7">
        <v>9.0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DeAndre Hopkins</v>
      </c>
      <c r="B269" s="7" t="str">
        <f>IFERROR(__xludf.DUMMYFUNCTION("INDEX(IFNA(REGEXEXTRACT(D269, ""([^ ]+)$"")))"),"KC")</f>
        <v>KC</v>
      </c>
      <c r="C269" s="7">
        <f>Pts_PA*G269+Pts_PC*H269+Pts_PY*I269+Pts_PTD*J269+Pts_PI*K269+Pts_P2*L269+Pts_RA*M269+Pts_RY*N269+Pts_RTD*O269+Pts_R2*P269+Pts_Res*Q269+Pts_ReY*R269+Pts_ReTD*S269+Pts_Re2*T269+Pts_FL*U269+Pts_FTD*V269</f>
        <v>1.7</v>
      </c>
      <c r="D269" s="7" t="s">
        <v>302</v>
      </c>
      <c r="E269" s="10" t="s">
        <v>425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0.0</v>
      </c>
      <c r="N269" s="7">
        <v>0.0</v>
      </c>
      <c r="O269" s="7">
        <v>0.0</v>
      </c>
      <c r="P269" s="11">
        <v>0.0</v>
      </c>
      <c r="Q269" s="10">
        <v>2.0</v>
      </c>
      <c r="R269" s="7">
        <v>7.0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Jermar Jefferson</v>
      </c>
      <c r="B270" s="7" t="str">
        <f>IFERROR(__xludf.DUMMYFUNCTION("INDEX(IFNA(REGEXEXTRACT(D270, ""([^ ]+)$"")))"),"DET")</f>
        <v>DET</v>
      </c>
      <c r="C270" s="7">
        <f>Pts_PA*G270+Pts_PC*H270+Pts_PY*I270+Pts_PTD*J270+Pts_PI*K270+Pts_P2*L270+Pts_RA*M270+Pts_RY*N270+Pts_RTD*O270+Pts_R2*P270+Pts_Res*Q270+Pts_ReY*R270+Pts_ReTD*S270+Pts_Re2*T270+Pts_FL*U270+Pts_FTD*V270</f>
        <v>0.9</v>
      </c>
      <c r="D270" s="7" t="s">
        <v>568</v>
      </c>
      <c r="E270" s="10" t="s">
        <v>39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3.0</v>
      </c>
      <c r="N270" s="7">
        <v>9.0</v>
      </c>
      <c r="O270" s="7">
        <v>0.0</v>
      </c>
      <c r="P270" s="11">
        <v>0.0</v>
      </c>
      <c r="Q270" s="10">
        <v>0.0</v>
      </c>
      <c r="R270" s="7">
        <v>0.0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Josh Johnson</v>
      </c>
      <c r="B271" s="7" t="str">
        <f>IFERROR(__xludf.DUMMYFUNCTION("INDEX(IFNA(REGEXEXTRACT(D271, ""([^ ]+)$"")))"),"BAL")</f>
        <v>BAL</v>
      </c>
      <c r="C271" s="7">
        <f>Pts_PA*G271+Pts_PC*H271+Pts_PY*I271+Pts_PTD*J271+Pts_PI*K271+Pts_P2*L271+Pts_RA*M271+Pts_RY*N271+Pts_RTD*O271+Pts_R2*P271+Pts_Res*Q271+Pts_ReY*R271+Pts_ReTD*S271+Pts_Re2*T271+Pts_FL*U271+Pts_FTD*V271</f>
        <v>0.64</v>
      </c>
      <c r="D271" s="7" t="s">
        <v>474</v>
      </c>
      <c r="E271" s="10" t="s">
        <v>362</v>
      </c>
      <c r="F271" s="9">
        <v>0.0</v>
      </c>
      <c r="G271" s="10">
        <v>2.0</v>
      </c>
      <c r="H271" s="7">
        <v>1.0</v>
      </c>
      <c r="I271" s="7">
        <v>16.0</v>
      </c>
      <c r="J271" s="7">
        <v>0.0</v>
      </c>
      <c r="K271" s="7">
        <v>0.0</v>
      </c>
      <c r="L271" s="11">
        <v>0.0</v>
      </c>
      <c r="M271" s="10">
        <v>0.0</v>
      </c>
      <c r="N271" s="7">
        <v>0.0</v>
      </c>
      <c r="O271" s="7">
        <v>0.0</v>
      </c>
      <c r="P271" s="11">
        <v>0.0</v>
      </c>
      <c r="Q271" s="10">
        <v>0.0</v>
      </c>
      <c r="R271" s="7">
        <v>0.0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Roschon Johnson</v>
      </c>
      <c r="B272" s="7" t="str">
        <f>IFERROR(__xludf.DUMMYFUNCTION("INDEX(IFNA(REGEXEXTRACT(D272, ""([^ ]+)$"")))"),"CHI")</f>
        <v>CHI</v>
      </c>
      <c r="C272" s="7">
        <f>Pts_PA*G272+Pts_PC*H272+Pts_PY*I272+Pts_PTD*J272+Pts_PI*K272+Pts_P2*L272+Pts_RA*M272+Pts_RY*N272+Pts_RTD*O272+Pts_R2*P272+Pts_Res*Q272+Pts_ReY*R272+Pts_ReTD*S272+Pts_Re2*T272+Pts_FL*U272+Pts_FTD*V272</f>
        <v>0.5</v>
      </c>
      <c r="D272" s="7" t="s">
        <v>429</v>
      </c>
      <c r="E272" s="10" t="s">
        <v>353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4.0</v>
      </c>
      <c r="N272" s="7">
        <v>5.0</v>
      </c>
      <c r="O272" s="7">
        <v>0.0</v>
      </c>
      <c r="P272" s="11">
        <v>0.0</v>
      </c>
      <c r="Q272" s="10">
        <v>0.0</v>
      </c>
      <c r="R272" s="7">
        <v>0.0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Velus Jones</v>
      </c>
      <c r="B273" s="7" t="str">
        <f>IFERROR(__xludf.DUMMYFUNCTION("INDEX(IFNA(REGEXEXTRACT(D273, ""([^ ]+)$"")))"),"CAR")</f>
        <v>CAR</v>
      </c>
      <c r="C273" s="7">
        <f>Pts_PA*G273+Pts_PC*H273+Pts_PY*I273+Pts_PTD*J273+Pts_PI*K273+Pts_P2*L273+Pts_RA*M273+Pts_RY*N273+Pts_RTD*O273+Pts_R2*P273+Pts_Res*Q273+Pts_ReY*R273+Pts_ReTD*S273+Pts_Re2*T273+Pts_FL*U273+Pts_FTD*V273</f>
        <v>0</v>
      </c>
      <c r="D273" s="7" t="s">
        <v>310</v>
      </c>
      <c r="E273" s="10" t="s">
        <v>31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1.0</v>
      </c>
      <c r="N273" s="7">
        <v>0.0</v>
      </c>
      <c r="O273" s="7">
        <v>0.0</v>
      </c>
      <c r="P273" s="11">
        <v>0.0</v>
      </c>
      <c r="Q273" s="10">
        <v>0.0</v>
      </c>
      <c r="R273" s="7">
        <v>0.0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Dawson Knox</v>
      </c>
      <c r="B274" s="7" t="str">
        <f>IFERROR(__xludf.DUMMYFUNCTION("INDEX(IFNA(REGEXEXTRACT(D274, ""([^ ]+)$"")))"),"BUF")</f>
        <v>BUF</v>
      </c>
      <c r="C274" s="7">
        <f>Pts_PA*G274+Pts_PC*H274+Pts_PY*I274+Pts_PTD*J274+Pts_PI*K274+Pts_P2*L274+Pts_RA*M274+Pts_RY*N274+Pts_RTD*O274+Pts_R2*P274+Pts_Res*Q274+Pts_ReY*R274+Pts_ReTD*S274+Pts_Re2*T274+Pts_FL*U274+Pts_FTD*V274</f>
        <v>0.9</v>
      </c>
      <c r="D274" s="7" t="s">
        <v>218</v>
      </c>
      <c r="E274" s="10" t="s">
        <v>42</v>
      </c>
      <c r="F274" s="9">
        <v>0.0</v>
      </c>
      <c r="G274" s="10">
        <v>0.0</v>
      </c>
      <c r="H274" s="7">
        <v>0.0</v>
      </c>
      <c r="I274" s="7">
        <v>0.0</v>
      </c>
      <c r="J274" s="7">
        <v>0.0</v>
      </c>
      <c r="K274" s="7">
        <v>0.0</v>
      </c>
      <c r="L274" s="11">
        <v>0.0</v>
      </c>
      <c r="M274" s="10">
        <v>0.0</v>
      </c>
      <c r="N274" s="7">
        <v>0.0</v>
      </c>
      <c r="O274" s="7">
        <v>0.0</v>
      </c>
      <c r="P274" s="11">
        <v>0.0</v>
      </c>
      <c r="Q274" s="10">
        <v>1.0</v>
      </c>
      <c r="R274" s="7">
        <v>4.0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Lucas Krull</v>
      </c>
      <c r="B275" s="7" t="str">
        <f>IFERROR(__xludf.DUMMYFUNCTION("INDEX(IFNA(REGEXEXTRACT(D275, ""([^ ]+)$"")))"),"DEN")</f>
        <v>DEN</v>
      </c>
      <c r="C275" s="7">
        <f>Pts_PA*G275+Pts_PC*H275+Pts_PY*I275+Pts_PTD*J275+Pts_PI*K275+Pts_P2*L275+Pts_RA*M275+Pts_RY*N275+Pts_RTD*O275+Pts_R2*P275+Pts_Res*Q275+Pts_ReY*R275+Pts_ReTD*S275+Pts_Re2*T275+Pts_FL*U275+Pts_FTD*V275</f>
        <v>0.8</v>
      </c>
      <c r="D275" s="7" t="s">
        <v>494</v>
      </c>
      <c r="E275" s="10" t="s">
        <v>59</v>
      </c>
      <c r="F275" s="9">
        <v>0.0</v>
      </c>
      <c r="G275" s="10">
        <v>0.0</v>
      </c>
      <c r="H275" s="7">
        <v>0.0</v>
      </c>
      <c r="I275" s="7">
        <v>0.0</v>
      </c>
      <c r="J275" s="7">
        <v>0.0</v>
      </c>
      <c r="K275" s="7">
        <v>0.0</v>
      </c>
      <c r="L275" s="11">
        <v>0.0</v>
      </c>
      <c r="M275" s="10">
        <v>0.0</v>
      </c>
      <c r="N275" s="7">
        <v>0.0</v>
      </c>
      <c r="O275" s="7">
        <v>0.0</v>
      </c>
      <c r="P275" s="11">
        <v>0.0</v>
      </c>
      <c r="Q275" s="10">
        <v>1.0</v>
      </c>
      <c r="R275" s="7">
        <v>3.0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Trey Lance</v>
      </c>
      <c r="B276" s="7" t="str">
        <f>IFERROR(__xludf.DUMMYFUNCTION("INDEX(IFNA(REGEXEXTRACT(D276, ""([^ ]+)$"")))"),"DAL")</f>
        <v>DAL</v>
      </c>
      <c r="C276" s="7">
        <f>Pts_PA*G276+Pts_PC*H276+Pts_PY*I276+Pts_PTD*J276+Pts_PI*K276+Pts_P2*L276+Pts_RA*M276+Pts_RY*N276+Pts_RTD*O276+Pts_R2*P276+Pts_Res*Q276+Pts_ReY*R276+Pts_ReTD*S276+Pts_Re2*T276+Pts_FL*U276+Pts_FTD*V276</f>
        <v>0.14</v>
      </c>
      <c r="D276" s="7" t="s">
        <v>589</v>
      </c>
      <c r="E276" s="10" t="s">
        <v>27</v>
      </c>
      <c r="F276" s="9">
        <v>0.0</v>
      </c>
      <c r="G276" s="10">
        <v>1.0</v>
      </c>
      <c r="H276" s="7">
        <v>1.0</v>
      </c>
      <c r="I276" s="7">
        <v>1.0</v>
      </c>
      <c r="J276" s="7">
        <v>0.0</v>
      </c>
      <c r="K276" s="7">
        <v>0.0</v>
      </c>
      <c r="L276" s="11">
        <v>0.0</v>
      </c>
      <c r="M276" s="10">
        <v>1.0</v>
      </c>
      <c r="N276" s="7">
        <v>1.0</v>
      </c>
      <c r="O276" s="7">
        <v>0.0</v>
      </c>
      <c r="P276" s="11">
        <v>0.0</v>
      </c>
      <c r="Q276" s="10">
        <v>0.0</v>
      </c>
      <c r="R276" s="7">
        <v>0.0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Allen Lazard</v>
      </c>
      <c r="B277" s="7" t="str">
        <f>IFERROR(__xludf.DUMMYFUNCTION("INDEX(IFNA(REGEXEXTRACT(D277, ""([^ ]+)$"")))"),"NYJ")</f>
        <v>NYJ</v>
      </c>
      <c r="C277" s="7">
        <f>Pts_PA*G277+Pts_PC*H277+Pts_PY*I277+Pts_PTD*J277+Pts_PI*K277+Pts_P2*L277+Pts_RA*M277+Pts_RY*N277+Pts_RTD*O277+Pts_R2*P277+Pts_Res*Q277+Pts_ReY*R277+Pts_ReTD*S277+Pts_Re2*T277+Pts_FL*U277+Pts_FTD*V277</f>
        <v>1.4</v>
      </c>
      <c r="D277" s="7" t="s">
        <v>38</v>
      </c>
      <c r="E277" s="10" t="s">
        <v>65</v>
      </c>
      <c r="F277" s="9">
        <v>0.0</v>
      </c>
      <c r="G277" s="10">
        <v>0.0</v>
      </c>
      <c r="H277" s="7">
        <v>0.0</v>
      </c>
      <c r="I277" s="7">
        <v>0.0</v>
      </c>
      <c r="J277" s="7">
        <v>0.0</v>
      </c>
      <c r="K277" s="7">
        <v>0.0</v>
      </c>
      <c r="L277" s="11">
        <v>0.0</v>
      </c>
      <c r="M277" s="10">
        <v>0.0</v>
      </c>
      <c r="N277" s="7">
        <v>0.0</v>
      </c>
      <c r="O277" s="7">
        <v>0.0</v>
      </c>
      <c r="P277" s="11">
        <v>0.0</v>
      </c>
      <c r="Q277" s="10">
        <v>1.0</v>
      </c>
      <c r="R277" s="7">
        <v>9.0</v>
      </c>
      <c r="S277" s="7">
        <v>0.0</v>
      </c>
      <c r="T277" s="11">
        <v>0.0</v>
      </c>
      <c r="U277" s="10">
        <v>0.0</v>
      </c>
      <c r="V277" s="11">
        <v>0.0</v>
      </c>
    </row>
    <row r="278">
      <c r="A278" s="7" t="str">
        <f t="shared" si="1"/>
        <v>Hunter Luepke</v>
      </c>
      <c r="B278" s="7" t="str">
        <f>IFERROR(__xludf.DUMMYFUNCTION("INDEX(IFNA(REGEXEXTRACT(D278, ""([^ ]+)$"")))"),"DAL")</f>
        <v>DAL</v>
      </c>
      <c r="C278" s="7">
        <f>Pts_PA*G278+Pts_PC*H278+Pts_PY*I278+Pts_PTD*J278+Pts_PI*K278+Pts_P2*L278+Pts_RA*M278+Pts_RY*N278+Pts_RTD*O278+Pts_R2*P278+Pts_Res*Q278+Pts_ReY*R278+Pts_ReTD*S278+Pts_Re2*T278+Pts_FL*U278+Pts_FTD*V278</f>
        <v>0.6</v>
      </c>
      <c r="D278" s="7" t="s">
        <v>252</v>
      </c>
      <c r="E278" s="10" t="s">
        <v>27</v>
      </c>
      <c r="F278" s="9">
        <v>0.0</v>
      </c>
      <c r="G278" s="10">
        <v>0.0</v>
      </c>
      <c r="H278" s="7">
        <v>0.0</v>
      </c>
      <c r="I278" s="7">
        <v>0.0</v>
      </c>
      <c r="J278" s="7">
        <v>0.0</v>
      </c>
      <c r="K278" s="7">
        <v>0.0</v>
      </c>
      <c r="L278" s="11">
        <v>0.0</v>
      </c>
      <c r="M278" s="10">
        <v>0.0</v>
      </c>
      <c r="N278" s="7">
        <v>0.0</v>
      </c>
      <c r="O278" s="7">
        <v>0.0</v>
      </c>
      <c r="P278" s="11">
        <v>0.0</v>
      </c>
      <c r="Q278" s="10">
        <v>1.0</v>
      </c>
      <c r="R278" s="7">
        <v>1.0</v>
      </c>
      <c r="S278" s="7">
        <v>0.0</v>
      </c>
      <c r="T278" s="11">
        <v>0.0</v>
      </c>
      <c r="U278" s="10">
        <v>0.0</v>
      </c>
      <c r="V278" s="11">
        <v>0.0</v>
      </c>
    </row>
    <row r="279">
      <c r="A279" s="7" t="str">
        <f t="shared" si="1"/>
        <v>Terry McLaurin</v>
      </c>
      <c r="B279" s="7" t="str">
        <f>IFERROR(__xludf.DUMMYFUNCTION("INDEX(IFNA(REGEXEXTRACT(D279, ""([^ ]+)$"")))"),"WAS")</f>
        <v>WAS</v>
      </c>
      <c r="C279" s="7">
        <f>Pts_PA*G279+Pts_PC*H279+Pts_PY*I279+Pts_PTD*J279+Pts_PI*K279+Pts_P2*L279+Pts_RA*M279+Pts_RY*N279+Pts_RTD*O279+Pts_R2*P279+Pts_Res*Q279+Pts_ReY*R279+Pts_ReTD*S279+Pts_Re2*T279+Pts_FL*U279+Pts_FTD*V279</f>
        <v>1</v>
      </c>
      <c r="D279" s="7" t="s">
        <v>255</v>
      </c>
      <c r="E279" s="10" t="s">
        <v>339</v>
      </c>
      <c r="F279" s="9">
        <v>0.0</v>
      </c>
      <c r="G279" s="10">
        <v>0.0</v>
      </c>
      <c r="H279" s="7">
        <v>0.0</v>
      </c>
      <c r="I279" s="7">
        <v>0.0</v>
      </c>
      <c r="J279" s="7">
        <v>0.0</v>
      </c>
      <c r="K279" s="7">
        <v>0.0</v>
      </c>
      <c r="L279" s="11">
        <v>0.0</v>
      </c>
      <c r="M279" s="10">
        <v>0.0</v>
      </c>
      <c r="N279" s="7">
        <v>0.0</v>
      </c>
      <c r="O279" s="7">
        <v>0.0</v>
      </c>
      <c r="P279" s="11">
        <v>0.0</v>
      </c>
      <c r="Q279" s="10">
        <v>1.0</v>
      </c>
      <c r="R279" s="7">
        <v>5.0</v>
      </c>
      <c r="S279" s="7">
        <v>0.0</v>
      </c>
      <c r="T279" s="11">
        <v>0.0</v>
      </c>
      <c r="U279" s="10">
        <v>0.0</v>
      </c>
      <c r="V279" s="11">
        <v>0.0</v>
      </c>
    </row>
    <row r="280">
      <c r="A280" s="7" t="str">
        <f t="shared" si="1"/>
        <v>Jeremy McNichols</v>
      </c>
      <c r="B280" s="7" t="str">
        <f>IFERROR(__xludf.DUMMYFUNCTION("INDEX(IFNA(REGEXEXTRACT(D280, ""([^ ]+)$"")))"),"WAS")</f>
        <v>WAS</v>
      </c>
      <c r="C280" s="7">
        <f>Pts_PA*G280+Pts_PC*H280+Pts_PY*I280+Pts_PTD*J280+Pts_PI*K280+Pts_P2*L280+Pts_RA*M280+Pts_RY*N280+Pts_RTD*O280+Pts_R2*P280+Pts_Res*Q280+Pts_ReY*R280+Pts_ReTD*S280+Pts_Re2*T280+Pts_FL*U280+Pts_FTD*V280</f>
        <v>2</v>
      </c>
      <c r="D280" s="7" t="s">
        <v>458</v>
      </c>
      <c r="E280" s="10" t="s">
        <v>339</v>
      </c>
      <c r="F280" s="9">
        <v>0.0</v>
      </c>
      <c r="G280" s="10">
        <v>0.0</v>
      </c>
      <c r="H280" s="7">
        <v>0.0</v>
      </c>
      <c r="I280" s="7">
        <v>0.0</v>
      </c>
      <c r="J280" s="7">
        <v>0.0</v>
      </c>
      <c r="K280" s="7">
        <v>0.0</v>
      </c>
      <c r="L280" s="11">
        <v>0.0</v>
      </c>
      <c r="M280" s="10">
        <v>1.0</v>
      </c>
      <c r="N280" s="7">
        <v>5.0</v>
      </c>
      <c r="O280" s="7">
        <v>0.0</v>
      </c>
      <c r="P280" s="11">
        <v>0.0</v>
      </c>
      <c r="Q280" s="10">
        <v>2.0</v>
      </c>
      <c r="R280" s="7">
        <v>5.0</v>
      </c>
      <c r="S280" s="7">
        <v>0.0</v>
      </c>
      <c r="T280" s="11">
        <v>0.0</v>
      </c>
      <c r="U280" s="10">
        <v>0.0</v>
      </c>
      <c r="V280" s="11">
        <v>0.0</v>
      </c>
    </row>
    <row r="281">
      <c r="A281" s="7" t="str">
        <f t="shared" si="1"/>
        <v>Davis Mills</v>
      </c>
      <c r="B281" s="7" t="str">
        <f>IFERROR(__xludf.DUMMYFUNCTION("INDEX(IFNA(REGEXEXTRACT(D281, ""([^ ]+)$"")))"),"HOU")</f>
        <v>HOU</v>
      </c>
      <c r="C281" s="7">
        <f>Pts_PA*G281+Pts_PC*H281+Pts_PY*I281+Pts_PTD*J281+Pts_PI*K281+Pts_P2*L281+Pts_RA*M281+Pts_RY*N281+Pts_RTD*O281+Pts_R2*P281+Pts_Res*Q281+Pts_ReY*R281+Pts_ReTD*S281+Pts_Re2*T281+Pts_FL*U281+Pts_FTD*V281</f>
        <v>0.2</v>
      </c>
      <c r="D281" s="7" t="s">
        <v>434</v>
      </c>
      <c r="E281" s="10" t="s">
        <v>61</v>
      </c>
      <c r="F281" s="9">
        <v>0.0</v>
      </c>
      <c r="G281" s="10">
        <v>1.0</v>
      </c>
      <c r="H281" s="7">
        <v>1.0</v>
      </c>
      <c r="I281" s="7">
        <v>5.0</v>
      </c>
      <c r="J281" s="7">
        <v>0.0</v>
      </c>
      <c r="K281" s="7">
        <v>0.0</v>
      </c>
      <c r="L281" s="11">
        <v>0.0</v>
      </c>
      <c r="M281" s="10">
        <v>0.0</v>
      </c>
      <c r="N281" s="7">
        <v>0.0</v>
      </c>
      <c r="O281" s="7">
        <v>0.0</v>
      </c>
      <c r="P281" s="11">
        <v>0.0</v>
      </c>
      <c r="Q281" s="10">
        <v>0.0</v>
      </c>
      <c r="R281" s="7">
        <v>0.0</v>
      </c>
      <c r="S281" s="7">
        <v>0.0</v>
      </c>
      <c r="T281" s="11">
        <v>0.0</v>
      </c>
      <c r="U281" s="10">
        <v>0.0</v>
      </c>
      <c r="V281" s="11">
        <v>0.0</v>
      </c>
    </row>
    <row r="282">
      <c r="A282" s="7" t="str">
        <f t="shared" si="1"/>
        <v>Elijah Moore</v>
      </c>
      <c r="B282" s="7" t="str">
        <f>IFERROR(__xludf.DUMMYFUNCTION("INDEX(IFNA(REGEXEXTRACT(D282, ""([^ ]+)$"")))"),"CLE")</f>
        <v>CLE</v>
      </c>
      <c r="C282" s="7">
        <f>Pts_PA*G282+Pts_PC*H282+Pts_PY*I282+Pts_PTD*J282+Pts_PI*K282+Pts_P2*L282+Pts_RA*M282+Pts_RY*N282+Pts_RTD*O282+Pts_R2*P282+Pts_Res*Q282+Pts_ReY*R282+Pts_ReTD*S282+Pts_Re2*T282+Pts_FL*U282+Pts_FTD*V282</f>
        <v>0.6</v>
      </c>
      <c r="D282" s="13" t="s">
        <v>315</v>
      </c>
      <c r="E282" s="14" t="s">
        <v>421</v>
      </c>
      <c r="F282" s="14">
        <v>0.0</v>
      </c>
      <c r="G282" s="14">
        <v>0.0</v>
      </c>
      <c r="H282" s="13">
        <v>0.0</v>
      </c>
      <c r="I282" s="13">
        <v>0.0</v>
      </c>
      <c r="J282" s="13">
        <v>0.0</v>
      </c>
      <c r="K282" s="13">
        <v>0.0</v>
      </c>
      <c r="L282" s="15">
        <v>0.0</v>
      </c>
      <c r="M282" s="14">
        <v>0.0</v>
      </c>
      <c r="N282" s="13">
        <v>0.0</v>
      </c>
      <c r="O282" s="13">
        <v>0.0</v>
      </c>
      <c r="P282" s="15">
        <v>0.0</v>
      </c>
      <c r="Q282" s="14">
        <v>1.0</v>
      </c>
      <c r="R282" s="13">
        <v>1.0</v>
      </c>
      <c r="S282" s="13">
        <v>0.0</v>
      </c>
      <c r="T282" s="15">
        <v>0.0</v>
      </c>
      <c r="U282" s="14">
        <v>0.0</v>
      </c>
      <c r="V282" s="15">
        <v>0.0</v>
      </c>
    </row>
    <row r="283">
      <c r="A283" s="7" t="str">
        <f t="shared" si="1"/>
        <v>John Mundt</v>
      </c>
      <c r="B283" s="7" t="str">
        <f>IFERROR(__xludf.DUMMYFUNCTION("INDEX(IFNA(REGEXEXTRACT(D283, ""([^ ]+)$"")))"),"MIN")</f>
        <v>MIN</v>
      </c>
      <c r="C283" s="7">
        <f>Pts_PA*G283+Pts_PC*H283+Pts_PY*I283+Pts_PTD*J283+Pts_PI*K283+Pts_P2*L283+Pts_RA*M283+Pts_RY*N283+Pts_RTD*O283+Pts_R2*P283+Pts_Res*Q283+Pts_ReY*R283+Pts_ReTD*S283+Pts_Re2*T283+Pts_FL*U283+Pts_FTD*V283</f>
        <v>1.2</v>
      </c>
      <c r="D283" s="13" t="s">
        <v>260</v>
      </c>
      <c r="E283" s="14" t="s">
        <v>23</v>
      </c>
      <c r="F283" s="14">
        <v>0.0</v>
      </c>
      <c r="G283" s="14">
        <v>0.0</v>
      </c>
      <c r="H283" s="13">
        <v>0.0</v>
      </c>
      <c r="I283" s="13">
        <v>0.0</v>
      </c>
      <c r="J283" s="13">
        <v>0.0</v>
      </c>
      <c r="K283" s="13">
        <v>0.0</v>
      </c>
      <c r="L283" s="15">
        <v>0.0</v>
      </c>
      <c r="M283" s="14">
        <v>0.0</v>
      </c>
      <c r="N283" s="13">
        <v>0.0</v>
      </c>
      <c r="O283" s="13">
        <v>0.0</v>
      </c>
      <c r="P283" s="15">
        <v>0.0</v>
      </c>
      <c r="Q283" s="14">
        <v>1.0</v>
      </c>
      <c r="R283" s="13">
        <v>7.0</v>
      </c>
      <c r="S283" s="13">
        <v>0.0</v>
      </c>
      <c r="T283" s="15">
        <v>0.0</v>
      </c>
      <c r="U283" s="14">
        <v>0.0</v>
      </c>
      <c r="V283" s="15">
        <v>0.0</v>
      </c>
    </row>
    <row r="284">
      <c r="A284" s="7" t="str">
        <f t="shared" si="1"/>
        <v>Luke Musgrave</v>
      </c>
      <c r="B284" s="7" t="str">
        <f>IFERROR(__xludf.DUMMYFUNCTION("INDEX(IFNA(REGEXEXTRACT(D284, ""([^ ]+)$"")))"),"GB")</f>
        <v>GB</v>
      </c>
      <c r="C284" s="7">
        <f>Pts_PA*G284+Pts_PC*H284+Pts_PY*I284+Pts_PTD*J284+Pts_PI*K284+Pts_P2*L284+Pts_RA*M284+Pts_RY*N284+Pts_RTD*O284+Pts_R2*P284+Pts_Res*Q284+Pts_ReY*R284+Pts_ReTD*S284+Pts_Re2*T284+Pts_FL*U284+Pts_FTD*V284</f>
        <v>0.9</v>
      </c>
      <c r="D284" s="13" t="s">
        <v>410</v>
      </c>
      <c r="E284" s="14" t="s">
        <v>349</v>
      </c>
      <c r="F284" s="14">
        <v>0.0</v>
      </c>
      <c r="G284" s="14">
        <v>0.0</v>
      </c>
      <c r="H284" s="13">
        <v>0.0</v>
      </c>
      <c r="I284" s="13">
        <v>0.0</v>
      </c>
      <c r="J284" s="13">
        <v>0.0</v>
      </c>
      <c r="K284" s="13">
        <v>0.0</v>
      </c>
      <c r="L284" s="15">
        <v>0.0</v>
      </c>
      <c r="M284" s="14">
        <v>0.0</v>
      </c>
      <c r="N284" s="13">
        <v>0.0</v>
      </c>
      <c r="O284" s="13">
        <v>0.0</v>
      </c>
      <c r="P284" s="15">
        <v>0.0</v>
      </c>
      <c r="Q284" s="14">
        <v>1.0</v>
      </c>
      <c r="R284" s="13">
        <v>4.0</v>
      </c>
      <c r="S284" s="13">
        <v>0.0</v>
      </c>
      <c r="T284" s="15">
        <v>0.0</v>
      </c>
      <c r="U284" s="14">
        <v>0.0</v>
      </c>
      <c r="V284" s="15">
        <v>0.0</v>
      </c>
    </row>
    <row r="285">
      <c r="A285" s="7" t="str">
        <f t="shared" si="1"/>
        <v>Cordarrelle Patterson</v>
      </c>
      <c r="B285" s="7" t="str">
        <f>IFERROR(__xludf.DUMMYFUNCTION("INDEX(IFNA(REGEXEXTRACT(D285, ""([^ ]+)$"")))"),"PIT")</f>
        <v>PIT</v>
      </c>
      <c r="C285" s="7">
        <f>Pts_PA*G285+Pts_PC*H285+Pts_PY*I285+Pts_PTD*J285+Pts_PI*K285+Pts_P2*L285+Pts_RA*M285+Pts_RY*N285+Pts_RTD*O285+Pts_R2*P285+Pts_Res*Q285+Pts_ReY*R285+Pts_ReTD*S285+Pts_Re2*T285+Pts_FL*U285+Pts_FTD*V285</f>
        <v>0.2</v>
      </c>
      <c r="D285" s="13" t="s">
        <v>265</v>
      </c>
      <c r="E285" s="14" t="s">
        <v>424</v>
      </c>
      <c r="F285" s="14">
        <v>0.0</v>
      </c>
      <c r="G285" s="14">
        <v>0.0</v>
      </c>
      <c r="H285" s="13">
        <v>0.0</v>
      </c>
      <c r="I285" s="13">
        <v>0.0</v>
      </c>
      <c r="J285" s="13">
        <v>0.0</v>
      </c>
      <c r="K285" s="13">
        <v>0.0</v>
      </c>
      <c r="L285" s="15">
        <v>0.0</v>
      </c>
      <c r="M285" s="14">
        <v>1.0</v>
      </c>
      <c r="N285" s="13">
        <v>2.0</v>
      </c>
      <c r="O285" s="13">
        <v>0.0</v>
      </c>
      <c r="P285" s="15">
        <v>0.0</v>
      </c>
      <c r="Q285" s="14">
        <v>0.0</v>
      </c>
      <c r="R285" s="13">
        <v>0.0</v>
      </c>
      <c r="S285" s="13">
        <v>0.0</v>
      </c>
      <c r="T285" s="15">
        <v>0.0</v>
      </c>
      <c r="U285" s="14">
        <v>0.0</v>
      </c>
      <c r="V285" s="15">
        <v>0.0</v>
      </c>
    </row>
    <row r="286">
      <c r="A286" s="7" t="str">
        <f t="shared" si="1"/>
        <v>Jayden Reed</v>
      </c>
      <c r="B286" s="7" t="str">
        <f>IFERROR(__xludf.DUMMYFUNCTION("INDEX(IFNA(REGEXEXTRACT(D286, ""([^ ]+)$"")))"),"GB")</f>
        <v>GB</v>
      </c>
      <c r="C286" s="7">
        <f>Pts_PA*G286+Pts_PC*H286+Pts_PY*I286+Pts_PTD*J286+Pts_PI*K286+Pts_P2*L286+Pts_RA*M286+Pts_RY*N286+Pts_RTD*O286+Pts_R2*P286+Pts_Res*Q286+Pts_ReY*R286+Pts_ReTD*S286+Pts_Re2*T286+Pts_FL*U286+Pts_FTD*V286</f>
        <v>1.1</v>
      </c>
      <c r="D286" s="13" t="s">
        <v>26</v>
      </c>
      <c r="E286" s="14" t="s">
        <v>349</v>
      </c>
      <c r="F286" s="14">
        <v>0.0</v>
      </c>
      <c r="G286" s="14">
        <v>0.0</v>
      </c>
      <c r="H286" s="13">
        <v>0.0</v>
      </c>
      <c r="I286" s="13">
        <v>0.0</v>
      </c>
      <c r="J286" s="13">
        <v>0.0</v>
      </c>
      <c r="K286" s="13">
        <v>0.0</v>
      </c>
      <c r="L286" s="15">
        <v>0.0</v>
      </c>
      <c r="M286" s="14">
        <v>0.0</v>
      </c>
      <c r="N286" s="13">
        <v>0.0</v>
      </c>
      <c r="O286" s="13">
        <v>0.0</v>
      </c>
      <c r="P286" s="15">
        <v>0.0</v>
      </c>
      <c r="Q286" s="14">
        <v>1.0</v>
      </c>
      <c r="R286" s="13">
        <v>6.0</v>
      </c>
      <c r="S286" s="13">
        <v>0.0</v>
      </c>
      <c r="T286" s="15">
        <v>0.0</v>
      </c>
      <c r="U286" s="14">
        <v>0.0</v>
      </c>
      <c r="V286" s="15">
        <v>0.0</v>
      </c>
    </row>
    <row r="287">
      <c r="A287" s="7" t="str">
        <f t="shared" si="1"/>
        <v>Aaron Rodgers</v>
      </c>
      <c r="B287" s="7" t="str">
        <f>IFERROR(__xludf.DUMMYFUNCTION("INDEX(IFNA(REGEXEXTRACT(D287, ""([^ ]+)$"")))"),"NYJ")</f>
        <v>NYJ</v>
      </c>
      <c r="C287" s="7">
        <f>Pts_PA*G287+Pts_PC*H287+Pts_PY*I287+Pts_PTD*J287+Pts_PI*K287+Pts_P2*L287+Pts_RA*M287+Pts_RY*N287+Pts_RTD*O287+Pts_R2*P287+Pts_Res*Q287+Pts_ReY*R287+Pts_ReTD*S287+Pts_Re2*T287+Pts_FL*U287+Pts_FTD*V287</f>
        <v>0.48</v>
      </c>
      <c r="D287" s="13" t="s">
        <v>117</v>
      </c>
      <c r="E287" s="14" t="s">
        <v>65</v>
      </c>
      <c r="F287" s="14">
        <v>0.0</v>
      </c>
      <c r="G287" s="14">
        <v>18.0</v>
      </c>
      <c r="H287" s="13">
        <v>12.0</v>
      </c>
      <c r="I287" s="13">
        <v>112.0</v>
      </c>
      <c r="J287" s="13">
        <v>0.0</v>
      </c>
      <c r="K287" s="13">
        <v>2.0</v>
      </c>
      <c r="L287" s="15">
        <v>0.0</v>
      </c>
      <c r="M287" s="14">
        <v>0.0</v>
      </c>
      <c r="N287" s="13">
        <v>0.0</v>
      </c>
      <c r="O287" s="13">
        <v>0.0</v>
      </c>
      <c r="P287" s="15">
        <v>0.0</v>
      </c>
      <c r="Q287" s="14">
        <v>0.0</v>
      </c>
      <c r="R287" s="13">
        <v>0.0</v>
      </c>
      <c r="S287" s="13">
        <v>0.0</v>
      </c>
      <c r="T287" s="15">
        <v>0.0</v>
      </c>
      <c r="U287" s="14">
        <v>0.0</v>
      </c>
      <c r="V287" s="15">
        <v>0.0</v>
      </c>
    </row>
    <row r="288">
      <c r="A288" s="7" t="str">
        <f t="shared" si="1"/>
        <v>Drew Sample</v>
      </c>
      <c r="B288" s="7" t="str">
        <f>IFERROR(__xludf.DUMMYFUNCTION("INDEX(IFNA(REGEXEXTRACT(D288, ""([^ ]+)$"")))"),"CIN")</f>
        <v>CIN</v>
      </c>
      <c r="C288" s="7">
        <f>Pts_PA*G288+Pts_PC*H288+Pts_PY*I288+Pts_PTD*J288+Pts_PI*K288+Pts_P2*L288+Pts_RA*M288+Pts_RY*N288+Pts_RTD*O288+Pts_R2*P288+Pts_Res*Q288+Pts_ReY*R288+Pts_ReTD*S288+Pts_Re2*T288+Pts_FL*U288+Pts_FTD*V288</f>
        <v>0.8</v>
      </c>
      <c r="D288" s="13" t="s">
        <v>378</v>
      </c>
      <c r="E288" s="14" t="s">
        <v>49</v>
      </c>
      <c r="F288" s="14">
        <v>0.0</v>
      </c>
      <c r="G288" s="14">
        <v>0.0</v>
      </c>
      <c r="H288" s="13">
        <v>0.0</v>
      </c>
      <c r="I288" s="13">
        <v>0.0</v>
      </c>
      <c r="J288" s="13">
        <v>0.0</v>
      </c>
      <c r="K288" s="13">
        <v>0.0</v>
      </c>
      <c r="L288" s="15">
        <v>0.0</v>
      </c>
      <c r="M288" s="14">
        <v>0.0</v>
      </c>
      <c r="N288" s="13">
        <v>0.0</v>
      </c>
      <c r="O288" s="13">
        <v>0.0</v>
      </c>
      <c r="P288" s="15">
        <v>0.0</v>
      </c>
      <c r="Q288" s="14">
        <v>1.0</v>
      </c>
      <c r="R288" s="13">
        <v>3.0</v>
      </c>
      <c r="S288" s="13">
        <v>0.0</v>
      </c>
      <c r="T288" s="15">
        <v>0.0</v>
      </c>
      <c r="U288" s="14">
        <v>0.0</v>
      </c>
      <c r="V288" s="15">
        <v>0.0</v>
      </c>
    </row>
    <row r="289">
      <c r="A289" s="7" t="str">
        <f t="shared" si="1"/>
        <v>Ja'Tavion Sanders</v>
      </c>
      <c r="B289" s="7" t="str">
        <f>IFERROR(__xludf.DUMMYFUNCTION("INDEX(IFNA(REGEXEXTRACT(D289, ""([^ ]+)$"")))"),"CAR")</f>
        <v>CAR</v>
      </c>
      <c r="C289" s="7">
        <f>Pts_PA*G289+Pts_PC*H289+Pts_PY*I289+Pts_PTD*J289+Pts_PI*K289+Pts_P2*L289+Pts_RA*M289+Pts_RY*N289+Pts_RTD*O289+Pts_R2*P289+Pts_Res*Q289+Pts_ReY*R289+Pts_ReTD*S289+Pts_Re2*T289+Pts_FL*U289+Pts_FTD*V289</f>
        <v>1</v>
      </c>
      <c r="D289" s="13" t="s">
        <v>321</v>
      </c>
      <c r="E289" s="14" t="s">
        <v>31</v>
      </c>
      <c r="F289" s="14">
        <v>0.0</v>
      </c>
      <c r="G289" s="14">
        <v>0.0</v>
      </c>
      <c r="H289" s="13">
        <v>0.0</v>
      </c>
      <c r="I289" s="13">
        <v>0.0</v>
      </c>
      <c r="J289" s="13">
        <v>0.0</v>
      </c>
      <c r="K289" s="13">
        <v>0.0</v>
      </c>
      <c r="L289" s="15">
        <v>0.0</v>
      </c>
      <c r="M289" s="14">
        <v>0.0</v>
      </c>
      <c r="N289" s="13">
        <v>0.0</v>
      </c>
      <c r="O289" s="13">
        <v>0.0</v>
      </c>
      <c r="P289" s="15">
        <v>0.0</v>
      </c>
      <c r="Q289" s="14">
        <v>1.0</v>
      </c>
      <c r="R289" s="13">
        <v>5.0</v>
      </c>
      <c r="S289" s="13">
        <v>0.0</v>
      </c>
      <c r="T289" s="15">
        <v>0.0</v>
      </c>
      <c r="U289" s="14">
        <v>0.0</v>
      </c>
      <c r="V289" s="15">
        <v>0.0</v>
      </c>
    </row>
    <row r="290">
      <c r="A290" s="7" t="str">
        <f t="shared" si="1"/>
        <v>Rhamondre Stevenson</v>
      </c>
      <c r="B290" s="7" t="str">
        <f>IFERROR(__xludf.DUMMYFUNCTION("INDEX(IFNA(REGEXEXTRACT(D290, ""([^ ]+)$"")))"),"NE")</f>
        <v>NE</v>
      </c>
      <c r="C290" s="7">
        <f>Pts_PA*G290+Pts_PC*H290+Pts_PY*I290+Pts_PTD*J290+Pts_PI*K290+Pts_P2*L290+Pts_RA*M290+Pts_RY*N290+Pts_RTD*O290+Pts_R2*P290+Pts_Res*Q290+Pts_ReY*R290+Pts_ReTD*S290+Pts_Re2*T290+Pts_FL*U290+Pts_FTD*V290</f>
        <v>0.1</v>
      </c>
      <c r="D290" s="13" t="s">
        <v>58</v>
      </c>
      <c r="E290" s="14" t="s">
        <v>361</v>
      </c>
      <c r="F290" s="14">
        <v>0.0</v>
      </c>
      <c r="G290" s="14">
        <v>0.0</v>
      </c>
      <c r="H290" s="13">
        <v>0.0</v>
      </c>
      <c r="I290" s="13">
        <v>0.0</v>
      </c>
      <c r="J290" s="13">
        <v>0.0</v>
      </c>
      <c r="K290" s="13">
        <v>0.0</v>
      </c>
      <c r="L290" s="15">
        <v>0.0</v>
      </c>
      <c r="M290" s="14">
        <v>2.0</v>
      </c>
      <c r="N290" s="13">
        <v>1.0</v>
      </c>
      <c r="O290" s="13">
        <v>0.0</v>
      </c>
      <c r="P290" s="15">
        <v>0.0</v>
      </c>
      <c r="Q290" s="14">
        <v>0.0</v>
      </c>
      <c r="R290" s="13">
        <v>0.0</v>
      </c>
      <c r="S290" s="13">
        <v>0.0</v>
      </c>
      <c r="T290" s="15">
        <v>0.0</v>
      </c>
      <c r="U290" s="14">
        <v>0.0</v>
      </c>
      <c r="V290" s="15">
        <v>0.0</v>
      </c>
    </row>
    <row r="291">
      <c r="A291" s="7" t="str">
        <f t="shared" si="1"/>
        <v>Cade Stover</v>
      </c>
      <c r="B291" s="7" t="str">
        <f>IFERROR(__xludf.DUMMYFUNCTION("INDEX(IFNA(REGEXEXTRACT(D291, ""([^ ]+)$"")))"),"HOU")</f>
        <v>HOU</v>
      </c>
      <c r="C291" s="7">
        <f>Pts_PA*G291+Pts_PC*H291+Pts_PY*I291+Pts_PTD*J291+Pts_PI*K291+Pts_P2*L291+Pts_RA*M291+Pts_RY*N291+Pts_RTD*O291+Pts_R2*P291+Pts_Res*Q291+Pts_ReY*R291+Pts_ReTD*S291+Pts_Re2*T291+Pts_FL*U291+Pts_FTD*V291</f>
        <v>0.6</v>
      </c>
      <c r="D291" s="13" t="s">
        <v>394</v>
      </c>
      <c r="E291" s="14" t="s">
        <v>61</v>
      </c>
      <c r="F291" s="14">
        <v>0.0</v>
      </c>
      <c r="G291" s="14">
        <v>0.0</v>
      </c>
      <c r="H291" s="13">
        <v>0.0</v>
      </c>
      <c r="I291" s="13">
        <v>0.0</v>
      </c>
      <c r="J291" s="13">
        <v>0.0</v>
      </c>
      <c r="K291" s="13">
        <v>0.0</v>
      </c>
      <c r="L291" s="15">
        <v>0.0</v>
      </c>
      <c r="M291" s="14">
        <v>0.0</v>
      </c>
      <c r="N291" s="13">
        <v>0.0</v>
      </c>
      <c r="O291" s="13">
        <v>0.0</v>
      </c>
      <c r="P291" s="15">
        <v>0.0</v>
      </c>
      <c r="Q291" s="14">
        <v>1.0</v>
      </c>
      <c r="R291" s="13">
        <v>1.0</v>
      </c>
      <c r="S291" s="13">
        <v>0.0</v>
      </c>
      <c r="T291" s="15">
        <v>0.0</v>
      </c>
      <c r="U291" s="14">
        <v>0.0</v>
      </c>
      <c r="V291" s="15">
        <v>0.0</v>
      </c>
    </row>
    <row r="292">
      <c r="A292" s="7" t="str">
        <f t="shared" si="1"/>
        <v>Kyle Trask</v>
      </c>
      <c r="B292" s="7" t="str">
        <f>IFERROR(__xludf.DUMMYFUNCTION("INDEX(IFNA(REGEXEXTRACT(D292, ""([^ ]+)$"")))"),"TB")</f>
        <v>TB</v>
      </c>
      <c r="C292" s="7">
        <f>Pts_PA*G292+Pts_PC*H292+Pts_PY*I292+Pts_PTD*J292+Pts_PI*K292+Pts_P2*L292+Pts_RA*M292+Pts_RY*N292+Pts_RTD*O292+Pts_R2*P292+Pts_Res*Q292+Pts_ReY*R292+Pts_ReTD*S292+Pts_Re2*T292+Pts_FL*U292+Pts_FTD*V292</f>
        <v>-0.2</v>
      </c>
      <c r="D292" s="13" t="s">
        <v>328</v>
      </c>
      <c r="E292" s="14" t="s">
        <v>29</v>
      </c>
      <c r="F292" s="14">
        <v>0.0</v>
      </c>
      <c r="G292" s="14">
        <v>0.0</v>
      </c>
      <c r="H292" s="13">
        <v>0.0</v>
      </c>
      <c r="I292" s="13">
        <v>0.0</v>
      </c>
      <c r="J292" s="13">
        <v>0.0</v>
      </c>
      <c r="K292" s="13">
        <v>0.0</v>
      </c>
      <c r="L292" s="15">
        <v>0.0</v>
      </c>
      <c r="M292" s="14">
        <v>3.0</v>
      </c>
      <c r="N292" s="13">
        <v>-2.0</v>
      </c>
      <c r="O292" s="13">
        <v>0.0</v>
      </c>
      <c r="P292" s="15">
        <v>0.0</v>
      </c>
      <c r="Q292" s="14">
        <v>0.0</v>
      </c>
      <c r="R292" s="13">
        <v>0.0</v>
      </c>
      <c r="S292" s="13">
        <v>0.0</v>
      </c>
      <c r="T292" s="15">
        <v>0.0</v>
      </c>
      <c r="U292" s="14">
        <v>0.0</v>
      </c>
      <c r="V292" s="15">
        <v>0.0</v>
      </c>
    </row>
    <row r="293">
      <c r="A293" s="7" t="str">
        <f t="shared" si="1"/>
        <v>Adam Trautman</v>
      </c>
      <c r="B293" s="7" t="str">
        <f>IFERROR(__xludf.DUMMYFUNCTION("INDEX(IFNA(REGEXEXTRACT(D293, ""([^ ]+)$"")))"),"DEN")</f>
        <v>DEN</v>
      </c>
      <c r="C293" s="7">
        <f>Pts_PA*G293+Pts_PC*H293+Pts_PY*I293+Pts_PTD*J293+Pts_PI*K293+Pts_P2*L293+Pts_RA*M293+Pts_RY*N293+Pts_RTD*O293+Pts_R2*P293+Pts_Res*Q293+Pts_ReY*R293+Pts_ReTD*S293+Pts_Re2*T293+Pts_FL*U293+Pts_FTD*V293</f>
        <v>1</v>
      </c>
      <c r="D293" s="13" t="s">
        <v>445</v>
      </c>
      <c r="E293" s="14" t="s">
        <v>59</v>
      </c>
      <c r="F293" s="14">
        <v>0.0</v>
      </c>
      <c r="G293" s="14">
        <v>0.0</v>
      </c>
      <c r="H293" s="13">
        <v>0.0</v>
      </c>
      <c r="I293" s="13">
        <v>0.0</v>
      </c>
      <c r="J293" s="13">
        <v>0.0</v>
      </c>
      <c r="K293" s="13">
        <v>0.0</v>
      </c>
      <c r="L293" s="15">
        <v>0.0</v>
      </c>
      <c r="M293" s="14">
        <v>0.0</v>
      </c>
      <c r="N293" s="13">
        <v>0.0</v>
      </c>
      <c r="O293" s="13">
        <v>0.0</v>
      </c>
      <c r="P293" s="15">
        <v>0.0</v>
      </c>
      <c r="Q293" s="14">
        <v>1.0</v>
      </c>
      <c r="R293" s="13">
        <v>5.0</v>
      </c>
      <c r="S293" s="13">
        <v>0.0</v>
      </c>
      <c r="T293" s="15">
        <v>0.0</v>
      </c>
      <c r="U293" s="14">
        <v>0.0</v>
      </c>
      <c r="V293" s="15">
        <v>0.0</v>
      </c>
    </row>
    <row r="294">
      <c r="A294" s="7" t="str">
        <f t="shared" si="1"/>
        <v>Tylan Wallace</v>
      </c>
      <c r="B294" s="7" t="str">
        <f>IFERROR(__xludf.DUMMYFUNCTION("INDEX(IFNA(REGEXEXTRACT(D294, ""([^ ]+)$"")))"),"BAL")</f>
        <v>BAL</v>
      </c>
      <c r="C294" s="7">
        <f>Pts_PA*G294+Pts_PC*H294+Pts_PY*I294+Pts_PTD*J294+Pts_PI*K294+Pts_P2*L294+Pts_RA*M294+Pts_RY*N294+Pts_RTD*O294+Pts_R2*P294+Pts_Res*Q294+Pts_ReY*R294+Pts_ReTD*S294+Pts_Re2*T294+Pts_FL*U294+Pts_FTD*V294</f>
        <v>0.7</v>
      </c>
      <c r="D294" s="13" t="s">
        <v>486</v>
      </c>
      <c r="E294" s="14" t="s">
        <v>362</v>
      </c>
      <c r="F294" s="14">
        <v>0.0</v>
      </c>
      <c r="G294" s="14">
        <v>0.0</v>
      </c>
      <c r="H294" s="13">
        <v>0.0</v>
      </c>
      <c r="I294" s="13">
        <v>0.0</v>
      </c>
      <c r="J294" s="13">
        <v>0.0</v>
      </c>
      <c r="K294" s="13">
        <v>0.0</v>
      </c>
      <c r="L294" s="15">
        <v>0.0</v>
      </c>
      <c r="M294" s="14">
        <v>0.0</v>
      </c>
      <c r="N294" s="13">
        <v>0.0</v>
      </c>
      <c r="O294" s="13">
        <v>0.0</v>
      </c>
      <c r="P294" s="15">
        <v>0.0</v>
      </c>
      <c r="Q294" s="14">
        <v>1.0</v>
      </c>
      <c r="R294" s="13">
        <v>2.0</v>
      </c>
      <c r="S294" s="13">
        <v>0.0</v>
      </c>
      <c r="T294" s="15">
        <v>0.0</v>
      </c>
      <c r="U294" s="14">
        <v>0.0</v>
      </c>
      <c r="V294" s="15">
        <v>0.0</v>
      </c>
    </row>
    <row r="295">
      <c r="A295" s="7" t="str">
        <f t="shared" si="1"/>
        <v>Darnell Washington</v>
      </c>
      <c r="B295" s="7" t="str">
        <f>IFERROR(__xludf.DUMMYFUNCTION("INDEX(IFNA(REGEXEXTRACT(D295, ""([^ ]+)$"")))"),"PIT")</f>
        <v>PIT</v>
      </c>
      <c r="C295" s="7">
        <f>Pts_PA*G295+Pts_PC*H295+Pts_PY*I295+Pts_PTD*J295+Pts_PI*K295+Pts_P2*L295+Pts_RA*M295+Pts_RY*N295+Pts_RTD*O295+Pts_R2*P295+Pts_Res*Q295+Pts_ReY*R295+Pts_ReTD*S295+Pts_Re2*T295+Pts_FL*U295+Pts_FTD*V295</f>
        <v>1.3</v>
      </c>
      <c r="D295" s="13" t="s">
        <v>331</v>
      </c>
      <c r="E295" s="14" t="s">
        <v>424</v>
      </c>
      <c r="F295" s="14">
        <v>0.0</v>
      </c>
      <c r="G295" s="14">
        <v>0.0</v>
      </c>
      <c r="H295" s="13">
        <v>0.0</v>
      </c>
      <c r="I295" s="13">
        <v>0.0</v>
      </c>
      <c r="J295" s="13">
        <v>0.0</v>
      </c>
      <c r="K295" s="13">
        <v>0.0</v>
      </c>
      <c r="L295" s="15">
        <v>0.0</v>
      </c>
      <c r="M295" s="14">
        <v>0.0</v>
      </c>
      <c r="N295" s="13">
        <v>0.0</v>
      </c>
      <c r="O295" s="13">
        <v>0.0</v>
      </c>
      <c r="P295" s="15">
        <v>0.0</v>
      </c>
      <c r="Q295" s="14">
        <v>1.0</v>
      </c>
      <c r="R295" s="13">
        <v>8.0</v>
      </c>
      <c r="S295" s="13">
        <v>0.0</v>
      </c>
      <c r="T295" s="15">
        <v>0.0</v>
      </c>
      <c r="U295" s="14">
        <v>0.0</v>
      </c>
      <c r="V295" s="15">
        <v>0.0</v>
      </c>
    </row>
    <row r="296">
      <c r="A296" s="7" t="str">
        <f t="shared" si="1"/>
        <v>Blake Whiteheart</v>
      </c>
      <c r="B296" s="7" t="str">
        <f>IFERROR(__xludf.DUMMYFUNCTION("INDEX(IFNA(REGEXEXTRACT(D296, ""([^ ]+)$"")))"),"CLE")</f>
        <v>CLE</v>
      </c>
      <c r="C296" s="7">
        <f>Pts_PA*G296+Pts_PC*H296+Pts_PY*I296+Pts_PTD*J296+Pts_PI*K296+Pts_P2*L296+Pts_RA*M296+Pts_RY*N296+Pts_RTD*O296+Pts_R2*P296+Pts_Res*Q296+Pts_ReY*R296+Pts_ReTD*S296+Pts_Re2*T296+Pts_FL*U296+Pts_FTD*V296</f>
        <v>1.3</v>
      </c>
      <c r="D296" s="13" t="s">
        <v>467</v>
      </c>
      <c r="E296" s="14" t="s">
        <v>421</v>
      </c>
      <c r="F296" s="14">
        <v>0.0</v>
      </c>
      <c r="G296" s="14">
        <v>0.0</v>
      </c>
      <c r="H296" s="13">
        <v>0.0</v>
      </c>
      <c r="I296" s="13">
        <v>0.0</v>
      </c>
      <c r="J296" s="13">
        <v>0.0</v>
      </c>
      <c r="K296" s="13">
        <v>0.0</v>
      </c>
      <c r="L296" s="15">
        <v>0.0</v>
      </c>
      <c r="M296" s="14">
        <v>0.0</v>
      </c>
      <c r="N296" s="13">
        <v>0.0</v>
      </c>
      <c r="O296" s="13">
        <v>0.0</v>
      </c>
      <c r="P296" s="15">
        <v>0.0</v>
      </c>
      <c r="Q296" s="14">
        <v>1.0</v>
      </c>
      <c r="R296" s="13">
        <v>8.0</v>
      </c>
      <c r="S296" s="13">
        <v>0.0</v>
      </c>
      <c r="T296" s="15">
        <v>0.0</v>
      </c>
      <c r="U296" s="14">
        <v>0.0</v>
      </c>
      <c r="V296" s="15">
        <v>0.0</v>
      </c>
    </row>
    <row r="297">
      <c r="A297" s="7" t="str">
        <f t="shared" si="1"/>
        <v>Jordan Whittington</v>
      </c>
      <c r="B297" s="7" t="str">
        <f>IFERROR(__xludf.DUMMYFUNCTION("INDEX(IFNA(REGEXEXTRACT(D297, ""([^ ]+)$"")))"),"LA")</f>
        <v>LA</v>
      </c>
      <c r="C297" s="7">
        <f>Pts_PA*G297+Pts_PC*H297+Pts_PY*I297+Pts_PTD*J297+Pts_PI*K297+Pts_P2*L297+Pts_RA*M297+Pts_RY*N297+Pts_RTD*O297+Pts_R2*P297+Pts_Res*Q297+Pts_ReY*R297+Pts_ReTD*S297+Pts_Re2*T297+Pts_FL*U297+Pts_FTD*V297</f>
        <v>1.1</v>
      </c>
      <c r="D297" s="13" t="s">
        <v>381</v>
      </c>
      <c r="E297" s="14" t="s">
        <v>21</v>
      </c>
      <c r="F297" s="14">
        <v>0.0</v>
      </c>
      <c r="G297" s="14">
        <v>0.0</v>
      </c>
      <c r="H297" s="13">
        <v>0.0</v>
      </c>
      <c r="I297" s="13">
        <v>0.0</v>
      </c>
      <c r="J297" s="13">
        <v>0.0</v>
      </c>
      <c r="K297" s="13">
        <v>0.0</v>
      </c>
      <c r="L297" s="15">
        <v>0.0</v>
      </c>
      <c r="M297" s="14">
        <v>0.0</v>
      </c>
      <c r="N297" s="13">
        <v>0.0</v>
      </c>
      <c r="O297" s="13">
        <v>0.0</v>
      </c>
      <c r="P297" s="15">
        <v>0.0</v>
      </c>
      <c r="Q297" s="14">
        <v>1.0</v>
      </c>
      <c r="R297" s="13">
        <v>6.0</v>
      </c>
      <c r="S297" s="13">
        <v>0.0</v>
      </c>
      <c r="T297" s="15">
        <v>0.0</v>
      </c>
      <c r="U297" s="14">
        <v>0.0</v>
      </c>
      <c r="V297" s="15">
        <v>0.0</v>
      </c>
    </row>
    <row r="298">
      <c r="A298" s="7" t="str">
        <f t="shared" si="1"/>
        <v>Javonte Williams</v>
      </c>
      <c r="B298" s="7" t="str">
        <f>IFERROR(__xludf.DUMMYFUNCTION("INDEX(IFNA(REGEXEXTRACT(D298, ""([^ ]+)$"")))"),"DEN")</f>
        <v>DEN</v>
      </c>
      <c r="C298" s="7">
        <f>Pts_PA*G298+Pts_PC*H298+Pts_PY*I298+Pts_PTD*J298+Pts_PI*K298+Pts_P2*L298+Pts_RA*M298+Pts_RY*N298+Pts_RTD*O298+Pts_R2*P298+Pts_Res*Q298+Pts_ReY*R298+Pts_ReTD*S298+Pts_Re2*T298+Pts_FL*U298+Pts_FTD*V298</f>
        <v>1</v>
      </c>
      <c r="D298" s="13" t="s">
        <v>227</v>
      </c>
      <c r="E298" s="14" t="s">
        <v>59</v>
      </c>
      <c r="F298" s="14">
        <v>0.0</v>
      </c>
      <c r="G298" s="14">
        <v>0.0</v>
      </c>
      <c r="H298" s="13">
        <v>0.0</v>
      </c>
      <c r="I298" s="13">
        <v>0.0</v>
      </c>
      <c r="J298" s="13">
        <v>0.0</v>
      </c>
      <c r="K298" s="13">
        <v>0.0</v>
      </c>
      <c r="L298" s="15">
        <v>0.0</v>
      </c>
      <c r="M298" s="14">
        <v>0.0</v>
      </c>
      <c r="N298" s="13">
        <v>0.0</v>
      </c>
      <c r="O298" s="13">
        <v>0.0</v>
      </c>
      <c r="P298" s="15">
        <v>0.0</v>
      </c>
      <c r="Q298" s="14">
        <v>2.0</v>
      </c>
      <c r="R298" s="13">
        <v>0.0</v>
      </c>
      <c r="S298" s="13">
        <v>0.0</v>
      </c>
      <c r="T298" s="15">
        <v>0.0</v>
      </c>
      <c r="U298" s="14">
        <v>0.0</v>
      </c>
      <c r="V298" s="15">
        <v>0.0</v>
      </c>
    </row>
    <row r="299">
      <c r="A299" s="7" t="str">
        <f t="shared" si="1"/>
        <v>Jeffery Wilson</v>
      </c>
      <c r="B299" s="7" t="str">
        <f>IFERROR(__xludf.DUMMYFUNCTION("INDEX(IFNA(REGEXEXTRACT(D299, ""([^ ]+)$"")))"),"MIA")</f>
        <v>MIA</v>
      </c>
      <c r="C299" s="7">
        <f>Pts_PA*G299+Pts_PC*H299+Pts_PY*I299+Pts_PTD*J299+Pts_PI*K299+Pts_P2*L299+Pts_RA*M299+Pts_RY*N299+Pts_RTD*O299+Pts_R2*P299+Pts_Res*Q299+Pts_ReY*R299+Pts_ReTD*S299+Pts_Re2*T299+Pts_FL*U299+Pts_FTD*V299</f>
        <v>0.5</v>
      </c>
      <c r="D299" s="13" t="s">
        <v>228</v>
      </c>
      <c r="E299" s="14" t="s">
        <v>85</v>
      </c>
      <c r="F299" s="14">
        <v>0.0</v>
      </c>
      <c r="G299" s="14">
        <v>0.0</v>
      </c>
      <c r="H299" s="13">
        <v>0.0</v>
      </c>
      <c r="I299" s="13">
        <v>0.0</v>
      </c>
      <c r="J299" s="13">
        <v>0.0</v>
      </c>
      <c r="K299" s="13">
        <v>0.0</v>
      </c>
      <c r="L299" s="15">
        <v>0.0</v>
      </c>
      <c r="M299" s="14">
        <v>3.0</v>
      </c>
      <c r="N299" s="13">
        <v>5.0</v>
      </c>
      <c r="O299" s="13">
        <v>0.0</v>
      </c>
      <c r="P299" s="15">
        <v>0.0</v>
      </c>
      <c r="Q299" s="14">
        <v>0.0</v>
      </c>
      <c r="R299" s="13">
        <v>0.0</v>
      </c>
      <c r="S299" s="13">
        <v>0.0</v>
      </c>
      <c r="T299" s="15">
        <v>0.0</v>
      </c>
      <c r="U299" s="14">
        <v>0.0</v>
      </c>
      <c r="V299" s="15">
        <v>0.0</v>
      </c>
    </row>
    <row r="300">
      <c r="A300" s="7" t="str">
        <f t="shared" si="1"/>
        <v>Charlie Woerner</v>
      </c>
      <c r="B300" s="7" t="str">
        <f>IFERROR(__xludf.DUMMYFUNCTION("INDEX(IFNA(REGEXEXTRACT(D300, ""([^ ]+)$"")))"),"ATL")</f>
        <v>ATL</v>
      </c>
      <c r="C300" s="7">
        <f>Pts_PA*G300+Pts_PC*H300+Pts_PY*I300+Pts_PTD*J300+Pts_PI*K300+Pts_P2*L300+Pts_RA*M300+Pts_RY*N300+Pts_RTD*O300+Pts_R2*P300+Pts_Res*Q300+Pts_ReY*R300+Pts_ReTD*S300+Pts_Re2*T300+Pts_FL*U300+Pts_FTD*V300</f>
        <v>1.1</v>
      </c>
      <c r="D300" s="13" t="s">
        <v>334</v>
      </c>
      <c r="E300" s="14" t="s">
        <v>341</v>
      </c>
      <c r="F300" s="14">
        <v>0.0</v>
      </c>
      <c r="G300" s="14">
        <v>0.0</v>
      </c>
      <c r="H300" s="13">
        <v>0.0</v>
      </c>
      <c r="I300" s="13">
        <v>0.0</v>
      </c>
      <c r="J300" s="13">
        <v>0.0</v>
      </c>
      <c r="K300" s="13">
        <v>0.0</v>
      </c>
      <c r="L300" s="15">
        <v>0.0</v>
      </c>
      <c r="M300" s="14">
        <v>0.0</v>
      </c>
      <c r="N300" s="13">
        <v>0.0</v>
      </c>
      <c r="O300" s="13">
        <v>0.0</v>
      </c>
      <c r="P300" s="15">
        <v>0.0</v>
      </c>
      <c r="Q300" s="14">
        <v>1.0</v>
      </c>
      <c r="R300" s="13">
        <v>6.0</v>
      </c>
      <c r="S300" s="13">
        <v>0.0</v>
      </c>
      <c r="T300" s="15">
        <v>0.0</v>
      </c>
      <c r="U300" s="14">
        <v>0.0</v>
      </c>
      <c r="V300" s="15">
        <v>0.0</v>
      </c>
    </row>
    <row r="301">
      <c r="A301" s="7" t="str">
        <f t="shared" si="1"/>
        <v>Michael Woods</v>
      </c>
      <c r="B301" s="7" t="str">
        <f>IFERROR(__xludf.DUMMYFUNCTION("INDEX(IFNA(REGEXEXTRACT(D301, ""([^ ]+)$"")))"),"CLE")</f>
        <v>CLE</v>
      </c>
      <c r="C301" s="7">
        <f>Pts_PA*G301+Pts_PC*H301+Pts_PY*I301+Pts_PTD*J301+Pts_PI*K301+Pts_P2*L301+Pts_RA*M301+Pts_RY*N301+Pts_RTD*O301+Pts_R2*P301+Pts_Res*Q301+Pts_ReY*R301+Pts_ReTD*S301+Pts_Re2*T301+Pts_FL*U301+Pts_FTD*V301</f>
        <v>0.8</v>
      </c>
      <c r="D301" s="13" t="s">
        <v>562</v>
      </c>
      <c r="E301" s="14" t="s">
        <v>421</v>
      </c>
      <c r="F301" s="14">
        <v>0.0</v>
      </c>
      <c r="G301" s="14">
        <v>0.0</v>
      </c>
      <c r="H301" s="13">
        <v>0.0</v>
      </c>
      <c r="I301" s="13">
        <v>0.0</v>
      </c>
      <c r="J301" s="13">
        <v>0.0</v>
      </c>
      <c r="K301" s="13">
        <v>0.0</v>
      </c>
      <c r="L301" s="15">
        <v>0.0</v>
      </c>
      <c r="M301" s="14">
        <v>0.0</v>
      </c>
      <c r="N301" s="13">
        <v>0.0</v>
      </c>
      <c r="O301" s="13">
        <v>0.0</v>
      </c>
      <c r="P301" s="15">
        <v>0.0</v>
      </c>
      <c r="Q301" s="14">
        <v>1.0</v>
      </c>
      <c r="R301" s="13">
        <v>3.0</v>
      </c>
      <c r="S301" s="13">
        <v>0.0</v>
      </c>
      <c r="T301" s="15">
        <v>0.0</v>
      </c>
      <c r="U301" s="14">
        <v>0.0</v>
      </c>
      <c r="V301" s="15">
        <v>0.0</v>
      </c>
    </row>
    <row r="302">
      <c r="A302" s="7" t="str">
        <f t="shared" si="1"/>
        <v>Pharaoh Brown</v>
      </c>
      <c r="B302" s="7" t="str">
        <f>IFERROR(__xludf.DUMMYFUNCTION("INDEX(IFNA(REGEXEXTRACT(D302, ""([^ ]+)$"")))"),"SEA")</f>
        <v>SEA</v>
      </c>
      <c r="C302" s="7">
        <f>Pts_PA*G302+Pts_PC*H302+Pts_PY*I302+Pts_PTD*J302+Pts_PI*K302+Pts_P2*L302+Pts_RA*M302+Pts_RY*N302+Pts_RTD*O302+Pts_R2*P302+Pts_Res*Q302+Pts_ReY*R302+Pts_ReTD*S302+Pts_Re2*T302+Pts_FL*U302+Pts_FTD*V302</f>
        <v>-1.1</v>
      </c>
      <c r="D302" s="13" t="s">
        <v>451</v>
      </c>
      <c r="E302" s="14" t="s">
        <v>76</v>
      </c>
      <c r="F302" s="14">
        <v>-1.0</v>
      </c>
      <c r="G302" s="14">
        <v>0.0</v>
      </c>
      <c r="H302" s="13">
        <v>0.0</v>
      </c>
      <c r="I302" s="13">
        <v>0.0</v>
      </c>
      <c r="J302" s="13">
        <v>0.0</v>
      </c>
      <c r="K302" s="13">
        <v>0.0</v>
      </c>
      <c r="L302" s="15">
        <v>0.0</v>
      </c>
      <c r="M302" s="14">
        <v>0.0</v>
      </c>
      <c r="N302" s="13">
        <v>0.0</v>
      </c>
      <c r="O302" s="13">
        <v>0.0</v>
      </c>
      <c r="P302" s="15">
        <v>0.0</v>
      </c>
      <c r="Q302" s="14">
        <v>1.0</v>
      </c>
      <c r="R302" s="13">
        <v>4.0</v>
      </c>
      <c r="S302" s="13">
        <v>0.0</v>
      </c>
      <c r="T302" s="15">
        <v>0.0</v>
      </c>
      <c r="U302" s="14">
        <v>1.0</v>
      </c>
      <c r="V302" s="15">
        <v>0.0</v>
      </c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302"/>
  <mergeCells count="4">
    <mergeCell ref="G1:L1"/>
    <mergeCell ref="M1:P1"/>
    <mergeCell ref="Q1:T1"/>
    <mergeCell ref="U1:V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43" si="1">LEFT(D3,LEN(D3)-LEN(B3)-1)</f>
        <v>Saquon Barkley</v>
      </c>
      <c r="B3" s="7" t="str">
        <f>IFERROR(__xludf.DUMMYFUNCTION("INDEX(IFNA(REGEXEXTRACT(D3, ""([^ ]+)$"")))"),"PHI")</f>
        <v>PHI</v>
      </c>
      <c r="C3" s="7">
        <f>Pts_PA*G3+Pts_PC*H3+Pts_PY*I3+Pts_PTD*J3+Pts_PI*K3+Pts_P2*L3+Pts_RA*M3+Pts_RY*N3+Pts_RTD*O3+Pts_R2*P3+Pts_Res*Q3+Pts_ReY*R3+Pts_ReTD*S3+Pts_Re2*T3+Pts_FL*U3+Pts_FTD*V3</f>
        <v>44.2</v>
      </c>
      <c r="D3" s="17" t="s">
        <v>22</v>
      </c>
      <c r="E3" s="10" t="s">
        <v>419</v>
      </c>
      <c r="F3" s="9">
        <v>41.0</v>
      </c>
      <c r="G3" s="10">
        <v>0.0</v>
      </c>
      <c r="H3" s="7">
        <v>0.0</v>
      </c>
      <c r="I3" s="7">
        <v>0.0</v>
      </c>
      <c r="J3" s="7">
        <v>0.0</v>
      </c>
      <c r="K3" s="7">
        <v>0.0</v>
      </c>
      <c r="L3" s="11">
        <v>0.0</v>
      </c>
      <c r="M3" s="10">
        <v>26.0</v>
      </c>
      <c r="N3" s="7">
        <v>255.0</v>
      </c>
      <c r="O3" s="7">
        <v>2.0</v>
      </c>
      <c r="P3" s="11">
        <v>0.0</v>
      </c>
      <c r="Q3" s="10">
        <v>4.0</v>
      </c>
      <c r="R3" s="7">
        <v>47.0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Tua Tagovailoa</v>
      </c>
      <c r="B4" s="7" t="str">
        <f>IFERROR(__xludf.DUMMYFUNCTION("INDEX(IFNA(REGEXEXTRACT(D4, ""([^ ]+)$"")))"),"MIA")</f>
        <v>MIA</v>
      </c>
      <c r="C4" s="7">
        <f>Pts_PA*G4+Pts_PC*H4+Pts_PY*I4+Pts_PTD*J4+Pts_PI*K4+Pts_P2*L4+Pts_RA*M4+Pts_RY*N4+Pts_RTD*O4+Pts_R2*P4+Pts_Res*Q4+Pts_ReY*R4+Pts_ReTD*S4+Pts_Re2*T4+Pts_FL*U4+Pts_FTD*V4</f>
        <v>28.48</v>
      </c>
      <c r="D4" s="7" t="s">
        <v>43</v>
      </c>
      <c r="E4" s="10" t="s">
        <v>101</v>
      </c>
      <c r="F4" s="9">
        <v>36.0</v>
      </c>
      <c r="G4" s="10">
        <v>40.0</v>
      </c>
      <c r="H4" s="7">
        <v>29.0</v>
      </c>
      <c r="I4" s="7">
        <v>317.0</v>
      </c>
      <c r="J4" s="7">
        <v>4.0</v>
      </c>
      <c r="K4" s="7">
        <v>0.0</v>
      </c>
      <c r="L4" s="11">
        <v>0.0</v>
      </c>
      <c r="M4" s="10">
        <v>3.0</v>
      </c>
      <c r="N4" s="7">
        <v>-2.0</v>
      </c>
      <c r="O4" s="7">
        <v>0.0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Jayden Daniels</v>
      </c>
      <c r="B5" s="7" t="str">
        <f>IFERROR(__xludf.DUMMYFUNCTION("INDEX(IFNA(REGEXEXTRACT(D5, ""([^ ]+)$"")))"),"WAS")</f>
        <v>WAS</v>
      </c>
      <c r="C5" s="7">
        <f>Pts_PA*G5+Pts_PC*H5+Pts_PY*I5+Pts_PTD*J5+Pts_PI*K5+Pts_P2*L5+Pts_RA*M5+Pts_RY*N5+Pts_RTD*O5+Pts_R2*P5+Pts_Res*Q5+Pts_ReY*R5+Pts_ReTD*S5+Pts_Re2*T5+Pts_FL*U5+Pts_FTD*V5</f>
        <v>30.4</v>
      </c>
      <c r="D5" s="7" t="s">
        <v>30</v>
      </c>
      <c r="E5" s="10" t="s">
        <v>89</v>
      </c>
      <c r="F5" s="9">
        <v>34.0</v>
      </c>
      <c r="G5" s="10">
        <v>38.0</v>
      </c>
      <c r="H5" s="7">
        <v>25.0</v>
      </c>
      <c r="I5" s="7">
        <v>275.0</v>
      </c>
      <c r="J5" s="7">
        <v>2.0</v>
      </c>
      <c r="K5" s="7">
        <v>2.0</v>
      </c>
      <c r="L5" s="11">
        <v>0.0</v>
      </c>
      <c r="M5" s="10">
        <v>7.0</v>
      </c>
      <c r="N5" s="7">
        <v>74.0</v>
      </c>
      <c r="O5" s="7">
        <v>1.0</v>
      </c>
      <c r="P5" s="11">
        <v>1.0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Patrick Mahomes</v>
      </c>
      <c r="B6" s="7" t="str">
        <f>IFERROR(__xludf.DUMMYFUNCTION("INDEX(IFNA(REGEXEXTRACT(D6, ""([^ ]+)$"")))"),"KC")</f>
        <v>KC</v>
      </c>
      <c r="C6" s="7">
        <f>Pts_PA*G6+Pts_PC*H6+Pts_PY*I6+Pts_PTD*J6+Pts_PI*K6+Pts_P2*L6+Pts_RA*M6+Pts_RY*N6+Pts_RTD*O6+Pts_R2*P6+Pts_Res*Q6+Pts_ReY*R6+Pts_ReTD*S6+Pts_Re2*T6+Pts_FL*U6+Pts_FTD*V6</f>
        <v>28.76</v>
      </c>
      <c r="D6" s="7" t="s">
        <v>73</v>
      </c>
      <c r="E6" s="10" t="s">
        <v>344</v>
      </c>
      <c r="F6" s="9">
        <v>34.0</v>
      </c>
      <c r="G6" s="10">
        <v>37.0</v>
      </c>
      <c r="H6" s="7">
        <v>27.0</v>
      </c>
      <c r="I6" s="7">
        <v>269.0</v>
      </c>
      <c r="J6" s="7">
        <v>3.0</v>
      </c>
      <c r="K6" s="7">
        <v>0.0</v>
      </c>
      <c r="L6" s="11">
        <v>0.0</v>
      </c>
      <c r="M6" s="10">
        <v>5.0</v>
      </c>
      <c r="N6" s="7">
        <v>60.0</v>
      </c>
      <c r="O6" s="7">
        <v>0.0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Caleb Williams</v>
      </c>
      <c r="B7" s="7" t="str">
        <f>IFERROR(__xludf.DUMMYFUNCTION("INDEX(IFNA(REGEXEXTRACT(D7, ""([^ ]+)$"")))"),"CHI")</f>
        <v>CHI</v>
      </c>
      <c r="C7" s="7">
        <f>Pts_PA*G7+Pts_PC*H7+Pts_PY*I7+Pts_PTD*J7+Pts_PI*K7+Pts_P2*L7+Pts_RA*M7+Pts_RY*N7+Pts_RTD*O7+Pts_R2*P7+Pts_Res*Q7+Pts_ReY*R7+Pts_ReTD*S7+Pts_Re2*T7+Pts_FL*U7+Pts_FTD*V7</f>
        <v>26.9</v>
      </c>
      <c r="D7" s="7" t="s">
        <v>156</v>
      </c>
      <c r="E7" s="10" t="s">
        <v>155</v>
      </c>
      <c r="F7" s="9">
        <v>30.0</v>
      </c>
      <c r="G7" s="10">
        <v>47.0</v>
      </c>
      <c r="H7" s="7">
        <v>32.0</v>
      </c>
      <c r="I7" s="7">
        <v>340.0</v>
      </c>
      <c r="J7" s="7">
        <v>2.0</v>
      </c>
      <c r="K7" s="7">
        <v>0.0</v>
      </c>
      <c r="L7" s="11">
        <v>1.0</v>
      </c>
      <c r="M7" s="10">
        <v>6.0</v>
      </c>
      <c r="N7" s="7">
        <v>33.0</v>
      </c>
      <c r="O7" s="7">
        <v>0.0</v>
      </c>
      <c r="P7" s="11">
        <v>0.0</v>
      </c>
      <c r="Q7" s="10">
        <v>0.0</v>
      </c>
      <c r="R7" s="7">
        <v>0.0</v>
      </c>
      <c r="S7" s="7">
        <v>0.0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Josh Jacobs</v>
      </c>
      <c r="B8" s="7" t="str">
        <f>IFERROR(__xludf.DUMMYFUNCTION("INDEX(IFNA(REGEXEXTRACT(D8, ""([^ ]+)$"")))"),"GB")</f>
        <v>GB</v>
      </c>
      <c r="C8" s="7">
        <f>Pts_PA*G8+Pts_PC*H8+Pts_PY*I8+Pts_PTD*J8+Pts_PI*K8+Pts_P2*L8+Pts_RA*M8+Pts_RY*N8+Pts_RTD*O8+Pts_R2*P8+Pts_Res*Q8+Pts_ReY*R8+Pts_ReTD*S8+Pts_Re2*T8+Pts_FL*U8+Pts_FTD*V8</f>
        <v>28.6</v>
      </c>
      <c r="D8" s="7" t="s">
        <v>109</v>
      </c>
      <c r="E8" s="10" t="s">
        <v>340</v>
      </c>
      <c r="F8" s="9">
        <v>28.0</v>
      </c>
      <c r="G8" s="10">
        <v>0.0</v>
      </c>
      <c r="H8" s="7">
        <v>0.0</v>
      </c>
      <c r="I8" s="7">
        <v>0.0</v>
      </c>
      <c r="J8" s="7">
        <v>0.0</v>
      </c>
      <c r="K8" s="7">
        <v>0.0</v>
      </c>
      <c r="L8" s="11">
        <v>0.0</v>
      </c>
      <c r="M8" s="10">
        <v>26.0</v>
      </c>
      <c r="N8" s="7">
        <v>106.0</v>
      </c>
      <c r="O8" s="7">
        <v>3.0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Lamar Jackson</v>
      </c>
      <c r="B9" s="7" t="str">
        <f>IFERROR(__xludf.DUMMYFUNCTION("INDEX(IFNA(REGEXEXTRACT(D9, ""([^ ]+)$"")))"),"BAL")</f>
        <v>BAL</v>
      </c>
      <c r="C9" s="7">
        <f>Pts_PA*G9+Pts_PC*H9+Pts_PY*I9+Pts_PTD*J9+Pts_PI*K9+Pts_P2*L9+Pts_RA*M9+Pts_RY*N9+Pts_RTD*O9+Pts_R2*P9+Pts_Res*Q9+Pts_ReY*R9+Pts_ReTD*S9+Pts_Re2*T9+Pts_FL*U9+Pts_FTD*V9</f>
        <v>22.58</v>
      </c>
      <c r="D9" s="7" t="s">
        <v>32</v>
      </c>
      <c r="E9" s="10" t="s">
        <v>82</v>
      </c>
      <c r="F9" s="9">
        <v>26.0</v>
      </c>
      <c r="G9" s="10">
        <v>22.0</v>
      </c>
      <c r="H9" s="7">
        <v>16.0</v>
      </c>
      <c r="I9" s="7">
        <v>177.0</v>
      </c>
      <c r="J9" s="7">
        <v>2.0</v>
      </c>
      <c r="K9" s="7">
        <v>0.0</v>
      </c>
      <c r="L9" s="11">
        <v>0.0</v>
      </c>
      <c r="M9" s="10">
        <v>8.0</v>
      </c>
      <c r="N9" s="7">
        <v>15.0</v>
      </c>
      <c r="O9" s="7">
        <v>1.0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Sam Darnold</v>
      </c>
      <c r="B10" s="7" t="str">
        <f>IFERROR(__xludf.DUMMYFUNCTION("INDEX(IFNA(REGEXEXTRACT(D10, ""([^ ]+)$"")))"),"MIN")</f>
        <v>MIN</v>
      </c>
      <c r="C10" s="7">
        <f>Pts_PA*G10+Pts_PC*H10+Pts_PY*I10+Pts_PTD*J10+Pts_PI*K10+Pts_P2*L10+Pts_RA*M10+Pts_RY*N10+Pts_RTD*O10+Pts_R2*P10+Pts_Res*Q10+Pts_ReY*R10+Pts_ReTD*S10+Pts_Re2*T10+Pts_FL*U10+Pts_FTD*V10</f>
        <v>21.1</v>
      </c>
      <c r="D10" s="7" t="s">
        <v>52</v>
      </c>
      <c r="E10" s="10" t="s">
        <v>76</v>
      </c>
      <c r="F10" s="9">
        <v>25.0</v>
      </c>
      <c r="G10" s="10">
        <v>34.0</v>
      </c>
      <c r="H10" s="7">
        <v>22.0</v>
      </c>
      <c r="I10" s="7">
        <v>330.0</v>
      </c>
      <c r="J10" s="7">
        <v>2.0</v>
      </c>
      <c r="K10" s="7">
        <v>0.0</v>
      </c>
      <c r="L10" s="11">
        <v>0.0</v>
      </c>
      <c r="M10" s="10">
        <v>2.0</v>
      </c>
      <c r="N10" s="7">
        <v>-1.0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Jordan Addison</v>
      </c>
      <c r="B11" s="7" t="str">
        <f>IFERROR(__xludf.DUMMYFUNCTION("INDEX(IFNA(REGEXEXTRACT(D11, ""([^ ]+)$"")))"),"MIN")</f>
        <v>MIN</v>
      </c>
      <c r="C11" s="7">
        <f>Pts_PA*G11+Pts_PC*H11+Pts_PY*I11+Pts_PTD*J11+Pts_PI*K11+Pts_P2*L11+Pts_RA*M11+Pts_RY*N11+Pts_RTD*O11+Pts_R2*P11+Pts_Res*Q11+Pts_ReY*R11+Pts_ReTD*S11+Pts_Re2*T11+Pts_FL*U11+Pts_FTD*V11</f>
        <v>26.2</v>
      </c>
      <c r="D11" s="7" t="s">
        <v>185</v>
      </c>
      <c r="E11" s="10" t="s">
        <v>76</v>
      </c>
      <c r="F11" s="9">
        <v>22.0</v>
      </c>
      <c r="G11" s="10">
        <v>0.0</v>
      </c>
      <c r="H11" s="7">
        <v>0.0</v>
      </c>
      <c r="I11" s="7">
        <v>0.0</v>
      </c>
      <c r="J11" s="7">
        <v>0.0</v>
      </c>
      <c r="K11" s="7">
        <v>0.0</v>
      </c>
      <c r="L11" s="11">
        <v>0.0</v>
      </c>
      <c r="M11" s="10">
        <v>0.0</v>
      </c>
      <c r="N11" s="7">
        <v>0.0</v>
      </c>
      <c r="O11" s="7">
        <v>0.0</v>
      </c>
      <c r="P11" s="11">
        <v>0.0</v>
      </c>
      <c r="Q11" s="10">
        <v>8.0</v>
      </c>
      <c r="R11" s="7">
        <v>162.0</v>
      </c>
      <c r="S11" s="7">
        <v>1.0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Bo Nix</v>
      </c>
      <c r="B12" s="7" t="str">
        <f>IFERROR(__xludf.DUMMYFUNCTION("INDEX(IFNA(REGEXEXTRACT(D12, ""([^ ]+)$"")))"),"DEN")</f>
        <v>DEN</v>
      </c>
      <c r="C12" s="7">
        <f>Pts_PA*G12+Pts_PC*H12+Pts_PY*I12+Pts_PTD*J12+Pts_PI*K12+Pts_P2*L12+Pts_RA*M12+Pts_RY*N12+Pts_RTD*O12+Pts_R2*P12+Pts_Res*Q12+Pts_ReY*R12+Pts_ReTD*S12+Pts_Re2*T12+Pts_FL*U12+Pts_FTD*V12</f>
        <v>19.42</v>
      </c>
      <c r="D12" s="7" t="s">
        <v>111</v>
      </c>
      <c r="E12" s="10" t="s">
        <v>420</v>
      </c>
      <c r="F12" s="9">
        <v>22.0</v>
      </c>
      <c r="G12" s="10">
        <v>42.0</v>
      </c>
      <c r="H12" s="7">
        <v>25.0</v>
      </c>
      <c r="I12" s="7">
        <v>273.0</v>
      </c>
      <c r="J12" s="7">
        <v>2.0</v>
      </c>
      <c r="K12" s="7">
        <v>0.0</v>
      </c>
      <c r="L12" s="11">
        <v>0.0</v>
      </c>
      <c r="M12" s="10">
        <v>1.0</v>
      </c>
      <c r="N12" s="7">
        <v>5.0</v>
      </c>
      <c r="O12" s="7">
        <v>0.0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Matthew Stafford</v>
      </c>
      <c r="B13" s="7" t="str">
        <f>IFERROR(__xludf.DUMMYFUNCTION("INDEX(IFNA(REGEXEXTRACT(D13, ""([^ ]+)$"")))"),"LA")</f>
        <v>LA</v>
      </c>
      <c r="C13" s="7">
        <f>Pts_PA*G13+Pts_PC*H13+Pts_PY*I13+Pts_PTD*J13+Pts_PI*K13+Pts_P2*L13+Pts_RA*M13+Pts_RY*N13+Pts_RTD*O13+Pts_R2*P13+Pts_Res*Q13+Pts_ReY*R13+Pts_ReTD*S13+Pts_Re2*T13+Pts_FL*U13+Pts_FTD*V13</f>
        <v>19.22</v>
      </c>
      <c r="D13" s="7" t="s">
        <v>69</v>
      </c>
      <c r="E13" s="10" t="s">
        <v>423</v>
      </c>
      <c r="F13" s="9">
        <v>22.0</v>
      </c>
      <c r="G13" s="10">
        <v>36.0</v>
      </c>
      <c r="H13" s="7">
        <v>24.0</v>
      </c>
      <c r="I13" s="7">
        <v>243.0</v>
      </c>
      <c r="J13" s="7">
        <v>2.0</v>
      </c>
      <c r="K13" s="7">
        <v>0.0</v>
      </c>
      <c r="L13" s="11">
        <v>0.0</v>
      </c>
      <c r="M13" s="10">
        <v>1.0</v>
      </c>
      <c r="N13" s="7">
        <v>15.0</v>
      </c>
      <c r="O13" s="7">
        <v>0.0</v>
      </c>
      <c r="P13" s="11">
        <v>0.0</v>
      </c>
      <c r="Q13" s="10">
        <v>0.0</v>
      </c>
      <c r="R13" s="7">
        <v>0.0</v>
      </c>
      <c r="S13" s="7">
        <v>0.0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Jahmyr Gibbs</v>
      </c>
      <c r="B14" s="7" t="str">
        <f>IFERROR(__xludf.DUMMYFUNCTION("INDEX(IFNA(REGEXEXTRACT(D14, ""([^ ]+)$"")))"),"DET")</f>
        <v>DET</v>
      </c>
      <c r="C14" s="7">
        <f>Pts_PA*G14+Pts_PC*H14+Pts_PY*I14+Pts_PTD*J14+Pts_PI*K14+Pts_P2*L14+Pts_RA*M14+Pts_RY*N14+Pts_RTD*O14+Pts_R2*P14+Pts_Res*Q14+Pts_ReY*R14+Pts_ReTD*S14+Pts_Re2*T14+Pts_FL*U14+Pts_FTD*V14</f>
        <v>23.4</v>
      </c>
      <c r="D14" s="7" t="s">
        <v>79</v>
      </c>
      <c r="E14" s="10" t="s">
        <v>35</v>
      </c>
      <c r="F14" s="9">
        <v>21.0</v>
      </c>
      <c r="G14" s="10">
        <v>0.0</v>
      </c>
      <c r="H14" s="7">
        <v>0.0</v>
      </c>
      <c r="I14" s="7">
        <v>0.0</v>
      </c>
      <c r="J14" s="7">
        <v>0.0</v>
      </c>
      <c r="K14" s="7">
        <v>0.0</v>
      </c>
      <c r="L14" s="11">
        <v>0.0</v>
      </c>
      <c r="M14" s="10">
        <v>21.0</v>
      </c>
      <c r="N14" s="7">
        <v>90.0</v>
      </c>
      <c r="O14" s="7">
        <v>2.0</v>
      </c>
      <c r="P14" s="11">
        <v>0.0</v>
      </c>
      <c r="Q14" s="10">
        <v>3.0</v>
      </c>
      <c r="R14" s="7">
        <v>9.0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Will Levis</v>
      </c>
      <c r="B15" s="7" t="str">
        <f>IFERROR(__xludf.DUMMYFUNCTION("INDEX(IFNA(REGEXEXTRACT(D15, ""([^ ]+)$"")))"),"TEN")</f>
        <v>TEN</v>
      </c>
      <c r="C15" s="7">
        <f>Pts_PA*G15+Pts_PC*H15+Pts_PY*I15+Pts_PTD*J15+Pts_PI*K15+Pts_P2*L15+Pts_RA*M15+Pts_RY*N15+Pts_RTD*O15+Pts_R2*P15+Pts_Res*Q15+Pts_ReY*R15+Pts_ReTD*S15+Pts_Re2*T15+Pts_FL*U15+Pts_FTD*V15</f>
        <v>16.12</v>
      </c>
      <c r="D15" s="7" t="s">
        <v>125</v>
      </c>
      <c r="E15" s="10" t="s">
        <v>362</v>
      </c>
      <c r="F15" s="9">
        <v>21.0</v>
      </c>
      <c r="G15" s="10">
        <v>24.0</v>
      </c>
      <c r="H15" s="7">
        <v>18.0</v>
      </c>
      <c r="I15" s="7">
        <v>278.0</v>
      </c>
      <c r="J15" s="7">
        <v>2.0</v>
      </c>
      <c r="K15" s="7">
        <v>1.0</v>
      </c>
      <c r="L15" s="11">
        <v>0.0</v>
      </c>
      <c r="M15" s="10">
        <v>8.0</v>
      </c>
      <c r="N15" s="7">
        <v>10.0</v>
      </c>
      <c r="O15" s="7">
        <v>0.0</v>
      </c>
      <c r="P15" s="11">
        <v>0.0</v>
      </c>
      <c r="Q15" s="10">
        <v>0.0</v>
      </c>
      <c r="R15" s="7">
        <v>0.0</v>
      </c>
      <c r="S15" s="7">
        <v>0.0</v>
      </c>
      <c r="T15" s="11">
        <v>0.0</v>
      </c>
      <c r="U15" s="10">
        <v>1.0</v>
      </c>
      <c r="V15" s="11">
        <v>0.0</v>
      </c>
    </row>
    <row r="16">
      <c r="A16" s="7" t="str">
        <f t="shared" si="1"/>
        <v>Cooper Rush</v>
      </c>
      <c r="B16" s="7" t="str">
        <f>IFERROR(__xludf.DUMMYFUNCTION("INDEX(IFNA(REGEXEXTRACT(D16, ""([^ ]+)$"")))"),"DAL")</f>
        <v>DAL</v>
      </c>
      <c r="C16" s="7">
        <f>Pts_PA*G16+Pts_PC*H16+Pts_PY*I16+Pts_PTD*J16+Pts_PI*K16+Pts_P2*L16+Pts_RA*M16+Pts_RY*N16+Pts_RTD*O16+Pts_R2*P16+Pts_Res*Q16+Pts_ReY*R16+Pts_ReTD*S16+Pts_Re2*T16+Pts_FL*U16+Pts_FTD*V16</f>
        <v>17.98</v>
      </c>
      <c r="D16" s="7" t="s">
        <v>320</v>
      </c>
      <c r="E16" s="10" t="s">
        <v>341</v>
      </c>
      <c r="F16" s="9">
        <v>21.0</v>
      </c>
      <c r="G16" s="10">
        <v>32.0</v>
      </c>
      <c r="H16" s="7">
        <v>24.0</v>
      </c>
      <c r="I16" s="7">
        <v>247.0</v>
      </c>
      <c r="J16" s="7">
        <v>2.0</v>
      </c>
      <c r="K16" s="7">
        <v>0.0</v>
      </c>
      <c r="L16" s="11">
        <v>0.0</v>
      </c>
      <c r="M16" s="10">
        <v>4.0</v>
      </c>
      <c r="N16" s="7">
        <v>1.0</v>
      </c>
      <c r="O16" s="7">
        <v>0.0</v>
      </c>
      <c r="P16" s="11">
        <v>0.0</v>
      </c>
      <c r="Q16" s="10">
        <v>0.0</v>
      </c>
      <c r="R16" s="7">
        <v>0.0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Courtland Sutton</v>
      </c>
      <c r="B17" s="7" t="str">
        <f>IFERROR(__xludf.DUMMYFUNCTION("INDEX(IFNA(REGEXEXTRACT(D17, ""([^ ]+)$"")))"),"DEN")</f>
        <v>DEN</v>
      </c>
      <c r="C17" s="7">
        <f>Pts_PA*G17+Pts_PC*H17+Pts_PY*I17+Pts_PTD*J17+Pts_PI*K17+Pts_P2*L17+Pts_RA*M17+Pts_RY*N17+Pts_RTD*O17+Pts_R2*P17+Pts_Res*Q17+Pts_ReY*R17+Pts_ReTD*S17+Pts_Re2*T17+Pts_FL*U17+Pts_FTD*V17</f>
        <v>25.7</v>
      </c>
      <c r="D17" s="7" t="s">
        <v>203</v>
      </c>
      <c r="E17" s="10" t="s">
        <v>420</v>
      </c>
      <c r="F17" s="9">
        <v>21.0</v>
      </c>
      <c r="G17" s="10">
        <v>0.0</v>
      </c>
      <c r="H17" s="7">
        <v>0.0</v>
      </c>
      <c r="I17" s="7">
        <v>0.0</v>
      </c>
      <c r="J17" s="7">
        <v>0.0</v>
      </c>
      <c r="K17" s="7">
        <v>0.0</v>
      </c>
      <c r="L17" s="11">
        <v>0.0</v>
      </c>
      <c r="M17" s="10">
        <v>0.0</v>
      </c>
      <c r="N17" s="7">
        <v>0.0</v>
      </c>
      <c r="O17" s="7">
        <v>0.0</v>
      </c>
      <c r="P17" s="11">
        <v>0.0</v>
      </c>
      <c r="Q17" s="10">
        <v>8.0</v>
      </c>
      <c r="R17" s="7">
        <v>97.0</v>
      </c>
      <c r="S17" s="7">
        <v>2.0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Mar'Keise Irving</v>
      </c>
      <c r="B18" s="7" t="str">
        <f>IFERROR(__xludf.DUMMYFUNCTION("INDEX(IFNA(REGEXEXTRACT(D18, ""([^ ]+)$"")))"),"TB")</f>
        <v>TB</v>
      </c>
      <c r="C18" s="7">
        <f>Pts_PA*G18+Pts_PC*H18+Pts_PY*I18+Pts_PTD*J18+Pts_PI*K18+Pts_P2*L18+Pts_RA*M18+Pts_RY*N18+Pts_RTD*O18+Pts_R2*P18+Pts_Res*Q18+Pts_ReY*R18+Pts_ReTD*S18+Pts_Re2*T18+Pts_FL*U18+Pts_FTD*V18</f>
        <v>24.2</v>
      </c>
      <c r="D18" s="7" t="s">
        <v>143</v>
      </c>
      <c r="E18" s="10" t="s">
        <v>53</v>
      </c>
      <c r="F18" s="9">
        <v>20.0</v>
      </c>
      <c r="G18" s="10">
        <v>0.0</v>
      </c>
      <c r="H18" s="7">
        <v>0.0</v>
      </c>
      <c r="I18" s="7">
        <v>0.0</v>
      </c>
      <c r="J18" s="7">
        <v>0.0</v>
      </c>
      <c r="K18" s="7">
        <v>0.0</v>
      </c>
      <c r="L18" s="11">
        <v>0.0</v>
      </c>
      <c r="M18" s="10">
        <v>12.0</v>
      </c>
      <c r="N18" s="7">
        <v>88.0</v>
      </c>
      <c r="O18" s="7">
        <v>1.0</v>
      </c>
      <c r="P18" s="11">
        <v>0.0</v>
      </c>
      <c r="Q18" s="10">
        <v>6.0</v>
      </c>
      <c r="R18" s="7">
        <v>64.0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Jaylen Waddle</v>
      </c>
      <c r="B19" s="7" t="str">
        <f>IFERROR(__xludf.DUMMYFUNCTION("INDEX(IFNA(REGEXEXTRACT(D19, ""([^ ]+)$"")))"),"MIA")</f>
        <v>MIA</v>
      </c>
      <c r="C19" s="7">
        <f>Pts_PA*G19+Pts_PC*H19+Pts_PY*I19+Pts_PTD*J19+Pts_PI*K19+Pts_P2*L19+Pts_RA*M19+Pts_RY*N19+Pts_RTD*O19+Pts_R2*P19+Pts_Res*Q19+Pts_ReY*R19+Pts_ReTD*S19+Pts_Re2*T19+Pts_FL*U19+Pts_FTD*V19</f>
        <v>24.4</v>
      </c>
      <c r="D19" s="7" t="s">
        <v>121</v>
      </c>
      <c r="E19" s="10" t="s">
        <v>101</v>
      </c>
      <c r="F19" s="9">
        <v>20.0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0.0</v>
      </c>
      <c r="N19" s="7">
        <v>0.0</v>
      </c>
      <c r="O19" s="7">
        <v>0.0</v>
      </c>
      <c r="P19" s="11">
        <v>0.0</v>
      </c>
      <c r="Q19" s="10">
        <v>8.0</v>
      </c>
      <c r="R19" s="7">
        <v>144.0</v>
      </c>
      <c r="S19" s="7">
        <v>1.0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D.J. Moore</v>
      </c>
      <c r="B20" s="7" t="str">
        <f>IFERROR(__xludf.DUMMYFUNCTION("INDEX(IFNA(REGEXEXTRACT(D20, ""([^ ]+)$"")))"),"CHI")</f>
        <v>CHI</v>
      </c>
      <c r="C20" s="7">
        <f>Pts_PA*G20+Pts_PC*H20+Pts_PY*I20+Pts_PTD*J20+Pts_PI*K20+Pts_P2*L20+Pts_RA*M20+Pts_RY*N20+Pts_RTD*O20+Pts_R2*P20+Pts_Res*Q20+Pts_ReY*R20+Pts_ReTD*S20+Pts_Re2*T20+Pts_FL*U20+Pts_FTD*V20</f>
        <v>23.4</v>
      </c>
      <c r="D20" s="7" t="s">
        <v>177</v>
      </c>
      <c r="E20" s="10" t="s">
        <v>155</v>
      </c>
      <c r="F20" s="9">
        <v>19.0</v>
      </c>
      <c r="G20" s="10">
        <v>1.0</v>
      </c>
      <c r="H20" s="7">
        <v>0.0</v>
      </c>
      <c r="I20" s="7">
        <v>0.0</v>
      </c>
      <c r="J20" s="7">
        <v>0.0</v>
      </c>
      <c r="K20" s="7">
        <v>0.0</v>
      </c>
      <c r="L20" s="11">
        <v>0.0</v>
      </c>
      <c r="M20" s="10">
        <v>1.0</v>
      </c>
      <c r="N20" s="7">
        <v>13.0</v>
      </c>
      <c r="O20" s="7">
        <v>0.0</v>
      </c>
      <c r="P20" s="11">
        <v>0.0</v>
      </c>
      <c r="Q20" s="10">
        <v>7.0</v>
      </c>
      <c r="R20" s="7">
        <v>106.0</v>
      </c>
      <c r="S20" s="7">
        <v>1.0</v>
      </c>
      <c r="T20" s="11">
        <v>1.0</v>
      </c>
      <c r="U20" s="10">
        <v>0.0</v>
      </c>
      <c r="V20" s="11">
        <v>0.0</v>
      </c>
    </row>
    <row r="21">
      <c r="A21" s="7" t="str">
        <f t="shared" si="1"/>
        <v>Noah Gray</v>
      </c>
      <c r="B21" s="7" t="str">
        <f>IFERROR(__xludf.DUMMYFUNCTION("INDEX(IFNA(REGEXEXTRACT(D21, ""([^ ]+)$"")))"),"KC")</f>
        <v>KC</v>
      </c>
      <c r="C21" s="7">
        <f>Pts_PA*G21+Pts_PC*H21+Pts_PY*I21+Pts_PTD*J21+Pts_PI*K21+Pts_P2*L21+Pts_RA*M21+Pts_RY*N21+Pts_RTD*O21+Pts_R2*P21+Pts_Res*Q21+Pts_ReY*R21+Pts_ReTD*S21+Pts_Re2*T21+Pts_FL*U21+Pts_FTD*V21</f>
        <v>20.6</v>
      </c>
      <c r="D21" s="7" t="s">
        <v>188</v>
      </c>
      <c r="E21" s="10" t="s">
        <v>344</v>
      </c>
      <c r="F21" s="9">
        <v>18.0</v>
      </c>
      <c r="G21" s="10">
        <v>0.0</v>
      </c>
      <c r="H21" s="7">
        <v>0.0</v>
      </c>
      <c r="I21" s="7">
        <v>0.0</v>
      </c>
      <c r="J21" s="7">
        <v>0.0</v>
      </c>
      <c r="K21" s="7">
        <v>0.0</v>
      </c>
      <c r="L21" s="11">
        <v>0.0</v>
      </c>
      <c r="M21" s="10">
        <v>0.0</v>
      </c>
      <c r="N21" s="7">
        <v>0.0</v>
      </c>
      <c r="O21" s="7">
        <v>0.0</v>
      </c>
      <c r="P21" s="11">
        <v>0.0</v>
      </c>
      <c r="Q21" s="10">
        <v>4.0</v>
      </c>
      <c r="R21" s="7">
        <v>66.0</v>
      </c>
      <c r="S21" s="7">
        <v>2.0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Jordan Love</v>
      </c>
      <c r="B22" s="7" t="str">
        <f>IFERROR(__xludf.DUMMYFUNCTION("INDEX(IFNA(REGEXEXTRACT(D22, ""([^ ]+)$"")))"),"GB")</f>
        <v>GB</v>
      </c>
      <c r="C22" s="7">
        <f>Pts_PA*G22+Pts_PC*H22+Pts_PY*I22+Pts_PTD*J22+Pts_PI*K22+Pts_P2*L22+Pts_RA*M22+Pts_RY*N22+Pts_RTD*O22+Pts_R2*P22+Pts_Res*Q22+Pts_ReY*R22+Pts_ReTD*S22+Pts_Re2*T22+Pts_FL*U22+Pts_FTD*V22</f>
        <v>14.72</v>
      </c>
      <c r="D22" s="7" t="s">
        <v>40</v>
      </c>
      <c r="E22" s="10" t="s">
        <v>340</v>
      </c>
      <c r="F22" s="9">
        <v>18.0</v>
      </c>
      <c r="G22" s="10">
        <v>23.0</v>
      </c>
      <c r="H22" s="7">
        <v>13.0</v>
      </c>
      <c r="I22" s="7">
        <v>163.0</v>
      </c>
      <c r="J22" s="7">
        <v>2.0</v>
      </c>
      <c r="K22" s="7">
        <v>0.0</v>
      </c>
      <c r="L22" s="11">
        <v>0.0</v>
      </c>
      <c r="M22" s="10">
        <v>1.0</v>
      </c>
      <c r="N22" s="7">
        <v>2.0</v>
      </c>
      <c r="O22" s="7">
        <v>0.0</v>
      </c>
      <c r="P22" s="11">
        <v>0.0</v>
      </c>
      <c r="Q22" s="10">
        <v>0.0</v>
      </c>
      <c r="R22" s="7">
        <v>0.0</v>
      </c>
      <c r="S22" s="7">
        <v>0.0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Baker Mayfield</v>
      </c>
      <c r="B23" s="7" t="str">
        <f>IFERROR(__xludf.DUMMYFUNCTION("INDEX(IFNA(REGEXEXTRACT(D23, ""([^ ]+)$"")))"),"TB")</f>
        <v>TB</v>
      </c>
      <c r="C23" s="7">
        <f>Pts_PA*G23+Pts_PC*H23+Pts_PY*I23+Pts_PTD*J23+Pts_PI*K23+Pts_P2*L23+Pts_RA*M23+Pts_RY*N23+Pts_RTD*O23+Pts_R2*P23+Pts_Res*Q23+Pts_ReY*R23+Pts_ReTD*S23+Pts_Re2*T23+Pts_FL*U23+Pts_FTD*V23</f>
        <v>18.66</v>
      </c>
      <c r="D23" s="7" t="s">
        <v>18</v>
      </c>
      <c r="E23" s="10" t="s">
        <v>53</v>
      </c>
      <c r="F23" s="9">
        <v>18.0</v>
      </c>
      <c r="G23" s="10">
        <v>30.0</v>
      </c>
      <c r="H23" s="7">
        <v>24.0</v>
      </c>
      <c r="I23" s="7">
        <v>294.0</v>
      </c>
      <c r="J23" s="7">
        <v>0.0</v>
      </c>
      <c r="K23" s="7">
        <v>0.0</v>
      </c>
      <c r="L23" s="11">
        <v>0.0</v>
      </c>
      <c r="M23" s="10">
        <v>4.0</v>
      </c>
      <c r="N23" s="7">
        <v>29.0</v>
      </c>
      <c r="O23" s="7">
        <v>1.0</v>
      </c>
      <c r="P23" s="11">
        <v>0.0</v>
      </c>
      <c r="Q23" s="10">
        <v>0.0</v>
      </c>
      <c r="R23" s="7">
        <v>0.0</v>
      </c>
      <c r="S23" s="7">
        <v>0.0</v>
      </c>
      <c r="T23" s="11">
        <v>0.0</v>
      </c>
      <c r="U23" s="10">
        <v>1.0</v>
      </c>
      <c r="V23" s="11">
        <v>0.0</v>
      </c>
    </row>
    <row r="24">
      <c r="A24" s="7" t="str">
        <f t="shared" si="1"/>
        <v>Tony Pollard</v>
      </c>
      <c r="B24" s="7" t="str">
        <f>IFERROR(__xludf.DUMMYFUNCTION("INDEX(IFNA(REGEXEXTRACT(D24, ""([^ ]+)$"")))"),"TEN")</f>
        <v>TEN</v>
      </c>
      <c r="C24" s="7">
        <f>Pts_PA*G24+Pts_PC*H24+Pts_PY*I24+Pts_PTD*J24+Pts_PI*K24+Pts_P2*L24+Pts_RA*M24+Pts_RY*N24+Pts_RTD*O24+Pts_R2*P24+Pts_Res*Q24+Pts_ReY*R24+Pts_ReTD*S24+Pts_Re2*T24+Pts_FL*U24+Pts_FTD*V24</f>
        <v>20.4</v>
      </c>
      <c r="D24" s="7" t="s">
        <v>75</v>
      </c>
      <c r="E24" s="10" t="s">
        <v>362</v>
      </c>
      <c r="F24" s="9">
        <v>18.0</v>
      </c>
      <c r="G24" s="10">
        <v>0.0</v>
      </c>
      <c r="H24" s="7">
        <v>0.0</v>
      </c>
      <c r="I24" s="7">
        <v>0.0</v>
      </c>
      <c r="J24" s="7">
        <v>0.0</v>
      </c>
      <c r="K24" s="7">
        <v>0.0</v>
      </c>
      <c r="L24" s="11">
        <v>0.0</v>
      </c>
      <c r="M24" s="10">
        <v>24.0</v>
      </c>
      <c r="N24" s="7">
        <v>119.0</v>
      </c>
      <c r="O24" s="7">
        <v>1.0</v>
      </c>
      <c r="P24" s="11">
        <v>0.0</v>
      </c>
      <c r="Q24" s="10">
        <v>3.0</v>
      </c>
      <c r="R24" s="7">
        <v>10.0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C.J. Stroud</v>
      </c>
      <c r="B25" s="7" t="str">
        <f>IFERROR(__xludf.DUMMYFUNCTION("INDEX(IFNA(REGEXEXTRACT(D25, ""([^ ]+)$"")))"),"HOU")</f>
        <v>HOU</v>
      </c>
      <c r="C25" s="7">
        <f>Pts_PA*G25+Pts_PC*H25+Pts_PY*I25+Pts_PTD*J25+Pts_PI*K25+Pts_P2*L25+Pts_RA*M25+Pts_RY*N25+Pts_RTD*O25+Pts_R2*P25+Pts_Res*Q25+Pts_ReY*R25+Pts_ReTD*S25+Pts_Re2*T25+Pts_FL*U25+Pts_FTD*V25</f>
        <v>15.68</v>
      </c>
      <c r="D25" s="7" t="s">
        <v>36</v>
      </c>
      <c r="E25" s="10" t="s">
        <v>157</v>
      </c>
      <c r="F25" s="9">
        <v>18.0</v>
      </c>
      <c r="G25" s="10">
        <v>33.0</v>
      </c>
      <c r="H25" s="7">
        <v>20.0</v>
      </c>
      <c r="I25" s="7">
        <v>247.0</v>
      </c>
      <c r="J25" s="7">
        <v>2.0</v>
      </c>
      <c r="K25" s="7">
        <v>2.0</v>
      </c>
      <c r="L25" s="11">
        <v>0.0</v>
      </c>
      <c r="M25" s="10">
        <v>3.0</v>
      </c>
      <c r="N25" s="7">
        <v>18.0</v>
      </c>
      <c r="O25" s="7">
        <v>0.0</v>
      </c>
      <c r="P25" s="11">
        <v>0.0</v>
      </c>
      <c r="Q25" s="10">
        <v>0.0</v>
      </c>
      <c r="R25" s="7">
        <v>0.0</v>
      </c>
      <c r="S25" s="7">
        <v>0.0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Bryce Young</v>
      </c>
      <c r="B26" s="7" t="str">
        <f>IFERROR(__xludf.DUMMYFUNCTION("INDEX(IFNA(REGEXEXTRACT(D26, ""([^ ]+)$"")))"),"CAR")</f>
        <v>CAR</v>
      </c>
      <c r="C26" s="7">
        <f>Pts_PA*G26+Pts_PC*H26+Pts_PY*I26+Pts_PTD*J26+Pts_PI*K26+Pts_P2*L26+Pts_RA*M26+Pts_RY*N26+Pts_RTD*O26+Pts_R2*P26+Pts_Res*Q26+Pts_ReY*R26+Pts_ReTD*S26+Pts_Re2*T26+Pts_FL*U26+Pts_FTD*V26</f>
        <v>16.52</v>
      </c>
      <c r="D26" s="7" t="s">
        <v>128</v>
      </c>
      <c r="E26" s="10" t="s">
        <v>424</v>
      </c>
      <c r="F26" s="9">
        <v>18.0</v>
      </c>
      <c r="G26" s="10">
        <v>35.0</v>
      </c>
      <c r="H26" s="7">
        <v>21.0</v>
      </c>
      <c r="I26" s="7">
        <v>263.0</v>
      </c>
      <c r="J26" s="7">
        <v>1.0</v>
      </c>
      <c r="K26" s="7">
        <v>0.0</v>
      </c>
      <c r="L26" s="11">
        <v>0.0</v>
      </c>
      <c r="M26" s="10">
        <v>3.0</v>
      </c>
      <c r="N26" s="7">
        <v>20.0</v>
      </c>
      <c r="O26" s="7">
        <v>0.0</v>
      </c>
      <c r="P26" s="11">
        <v>0.0</v>
      </c>
      <c r="Q26" s="10">
        <v>0.0</v>
      </c>
      <c r="R26" s="7">
        <v>0.0</v>
      </c>
      <c r="S26" s="7">
        <v>0.0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De'Von Achane</v>
      </c>
      <c r="B27" s="7" t="str">
        <f>IFERROR(__xludf.DUMMYFUNCTION("INDEX(IFNA(REGEXEXTRACT(D27, ""([^ ]+)$"")))"),"MIA")</f>
        <v>MIA</v>
      </c>
      <c r="C27" s="7">
        <f>Pts_PA*G27+Pts_PC*H27+Pts_PY*I27+Pts_PTD*J27+Pts_PI*K27+Pts_P2*L27+Pts_RA*M27+Pts_RY*N27+Pts_RTD*O27+Pts_R2*P27+Pts_Res*Q27+Pts_ReY*R27+Pts_ReTD*S27+Pts_Re2*T27+Pts_FL*U27+Pts_FTD*V27</f>
        <v>19.1</v>
      </c>
      <c r="D27" s="7" t="s">
        <v>71</v>
      </c>
      <c r="E27" s="10" t="s">
        <v>101</v>
      </c>
      <c r="F27" s="9">
        <v>17.0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10.0</v>
      </c>
      <c r="N27" s="7">
        <v>32.0</v>
      </c>
      <c r="O27" s="7">
        <v>0.0</v>
      </c>
      <c r="P27" s="11">
        <v>0.0</v>
      </c>
      <c r="Q27" s="10">
        <v>3.0</v>
      </c>
      <c r="R27" s="7">
        <v>24.0</v>
      </c>
      <c r="S27" s="7">
        <v>2.0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Nick Chubb</v>
      </c>
      <c r="B28" s="7" t="str">
        <f>IFERROR(__xludf.DUMMYFUNCTION("INDEX(IFNA(REGEXEXTRACT(D28, ""([^ ]+)$"")))"),"CLE")</f>
        <v>CLE</v>
      </c>
      <c r="C28" s="7">
        <f>Pts_PA*G28+Pts_PC*H28+Pts_PY*I28+Pts_PTD*J28+Pts_PI*K28+Pts_P2*L28+Pts_RA*M28+Pts_RY*N28+Pts_RTD*O28+Pts_R2*P28+Pts_Res*Q28+Pts_ReY*R28+Pts_ReTD*S28+Pts_Re2*T28+Pts_FL*U28+Pts_FTD*V28</f>
        <v>18.5</v>
      </c>
      <c r="D28" s="7" t="s">
        <v>522</v>
      </c>
      <c r="E28" s="10" t="s">
        <v>116</v>
      </c>
      <c r="F28" s="9">
        <v>17.0</v>
      </c>
      <c r="G28" s="10">
        <v>0.0</v>
      </c>
      <c r="H28" s="7">
        <v>0.0</v>
      </c>
      <c r="I28" s="7">
        <v>0.0</v>
      </c>
      <c r="J28" s="7">
        <v>0.0</v>
      </c>
      <c r="K28" s="7">
        <v>0.0</v>
      </c>
      <c r="L28" s="11">
        <v>0.0</v>
      </c>
      <c r="M28" s="10">
        <v>20.0</v>
      </c>
      <c r="N28" s="7">
        <v>59.0</v>
      </c>
      <c r="O28" s="7">
        <v>2.0</v>
      </c>
      <c r="P28" s="11">
        <v>0.0</v>
      </c>
      <c r="Q28" s="10">
        <v>1.0</v>
      </c>
      <c r="R28" s="7">
        <v>1.0</v>
      </c>
      <c r="S28" s="7">
        <v>0.0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Aaron Jones</v>
      </c>
      <c r="B29" s="7" t="str">
        <f>IFERROR(__xludf.DUMMYFUNCTION("INDEX(IFNA(REGEXEXTRACT(D29, ""([^ ]+)$"")))"),"MIN")</f>
        <v>MIN</v>
      </c>
      <c r="C29" s="7">
        <f>Pts_PA*G29+Pts_PC*H29+Pts_PY*I29+Pts_PTD*J29+Pts_PI*K29+Pts_P2*L29+Pts_RA*M29+Pts_RY*N29+Pts_RTD*O29+Pts_R2*P29+Pts_Res*Q29+Pts_ReY*R29+Pts_ReTD*S29+Pts_Re2*T29+Pts_FL*U29+Pts_FTD*V29</f>
        <v>18.4</v>
      </c>
      <c r="D29" s="7" t="s">
        <v>66</v>
      </c>
      <c r="E29" s="10" t="s">
        <v>76</v>
      </c>
      <c r="F29" s="9">
        <v>17.0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22.0</v>
      </c>
      <c r="N29" s="7">
        <v>106.0</v>
      </c>
      <c r="O29" s="7">
        <v>1.0</v>
      </c>
      <c r="P29" s="11">
        <v>0.0</v>
      </c>
      <c r="Q29" s="10">
        <v>3.0</v>
      </c>
      <c r="R29" s="7">
        <v>23.0</v>
      </c>
      <c r="S29" s="7">
        <v>0.0</v>
      </c>
      <c r="T29" s="11">
        <v>0.0</v>
      </c>
      <c r="U29" s="10">
        <v>1.0</v>
      </c>
      <c r="V29" s="11">
        <v>0.0</v>
      </c>
    </row>
    <row r="30">
      <c r="A30" s="7" t="str">
        <f t="shared" si="1"/>
        <v>A.J. Brown</v>
      </c>
      <c r="B30" s="7" t="str">
        <f>IFERROR(__xludf.DUMMYFUNCTION("INDEX(IFNA(REGEXEXTRACT(D30, ""([^ ]+)$"")))"),"PHI")</f>
        <v>PHI</v>
      </c>
      <c r="C30" s="7">
        <f>Pts_PA*G30+Pts_PC*H30+Pts_PY*I30+Pts_PTD*J30+Pts_PI*K30+Pts_P2*L30+Pts_RA*M30+Pts_RY*N30+Pts_RTD*O30+Pts_R2*P30+Pts_Res*Q30+Pts_ReY*R30+Pts_ReTD*S30+Pts_Re2*T30+Pts_FL*U30+Pts_FTD*V30</f>
        <v>19.9</v>
      </c>
      <c r="D30" s="7" t="s">
        <v>62</v>
      </c>
      <c r="E30" s="10" t="s">
        <v>419</v>
      </c>
      <c r="F30" s="9">
        <v>16.0</v>
      </c>
      <c r="G30" s="10">
        <v>0.0</v>
      </c>
      <c r="H30" s="7">
        <v>0.0</v>
      </c>
      <c r="I30" s="7">
        <v>0.0</v>
      </c>
      <c r="J30" s="7">
        <v>0.0</v>
      </c>
      <c r="K30" s="7">
        <v>0.0</v>
      </c>
      <c r="L30" s="11">
        <v>0.0</v>
      </c>
      <c r="M30" s="10">
        <v>0.0</v>
      </c>
      <c r="N30" s="7">
        <v>0.0</v>
      </c>
      <c r="O30" s="7">
        <v>0.0</v>
      </c>
      <c r="P30" s="11">
        <v>0.0</v>
      </c>
      <c r="Q30" s="10">
        <v>6.0</v>
      </c>
      <c r="R30" s="7">
        <v>109.0</v>
      </c>
      <c r="S30" s="7">
        <v>1.0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Justin Herbert</v>
      </c>
      <c r="B31" s="7" t="str">
        <f>IFERROR(__xludf.DUMMYFUNCTION("INDEX(IFNA(REGEXEXTRACT(D31, ""([^ ]+)$"")))"),"LAC")</f>
        <v>LAC</v>
      </c>
      <c r="C31" s="7">
        <f>Pts_PA*G31+Pts_PC*H31+Pts_PY*I31+Pts_PTD*J31+Pts_PI*K31+Pts_P2*L31+Pts_RA*M31+Pts_RY*N31+Pts_RTD*O31+Pts_R2*P31+Pts_Res*Q31+Pts_ReY*R31+Pts_ReTD*S31+Pts_Re2*T31+Pts_FL*U31+Pts_FTD*V31</f>
        <v>17.62</v>
      </c>
      <c r="D31" s="7" t="s">
        <v>97</v>
      </c>
      <c r="E31" s="10" t="s">
        <v>61</v>
      </c>
      <c r="F31" s="9">
        <v>16.0</v>
      </c>
      <c r="G31" s="10">
        <v>36.0</v>
      </c>
      <c r="H31" s="7">
        <v>21.0</v>
      </c>
      <c r="I31" s="7">
        <v>218.0</v>
      </c>
      <c r="J31" s="7">
        <v>0.0</v>
      </c>
      <c r="K31" s="7">
        <v>0.0</v>
      </c>
      <c r="L31" s="11">
        <v>0.0</v>
      </c>
      <c r="M31" s="10">
        <v>4.0</v>
      </c>
      <c r="N31" s="7">
        <v>29.0</v>
      </c>
      <c r="O31" s="7">
        <v>1.0</v>
      </c>
      <c r="P31" s="11">
        <v>0.0</v>
      </c>
      <c r="Q31" s="10">
        <v>0.0</v>
      </c>
      <c r="R31" s="7">
        <v>0.0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Jalen Hurts</v>
      </c>
      <c r="B32" s="7" t="str">
        <f>IFERROR(__xludf.DUMMYFUNCTION("INDEX(IFNA(REGEXEXTRACT(D32, ""([^ ]+)$"")))"),"PHI")</f>
        <v>PHI</v>
      </c>
      <c r="C32" s="7">
        <f>Pts_PA*G32+Pts_PC*H32+Pts_PY*I32+Pts_PTD*J32+Pts_PI*K32+Pts_P2*L32+Pts_RA*M32+Pts_RY*N32+Pts_RTD*O32+Pts_R2*P32+Pts_Res*Q32+Pts_ReY*R32+Pts_ReTD*S32+Pts_Re2*T32+Pts_FL*U32+Pts_FTD*V32</f>
        <v>15.06</v>
      </c>
      <c r="D32" s="7" t="s">
        <v>37</v>
      </c>
      <c r="E32" s="10" t="s">
        <v>419</v>
      </c>
      <c r="F32" s="9">
        <v>16.0</v>
      </c>
      <c r="G32" s="10">
        <v>22.0</v>
      </c>
      <c r="H32" s="7">
        <v>15.0</v>
      </c>
      <c r="I32" s="7">
        <v>179.0</v>
      </c>
      <c r="J32" s="7">
        <v>1.0</v>
      </c>
      <c r="K32" s="7">
        <v>0.0</v>
      </c>
      <c r="L32" s="11">
        <v>0.0</v>
      </c>
      <c r="M32" s="10">
        <v>12.0</v>
      </c>
      <c r="N32" s="7">
        <v>39.0</v>
      </c>
      <c r="O32" s="7">
        <v>0.0</v>
      </c>
      <c r="P32" s="11">
        <v>0.0</v>
      </c>
      <c r="Q32" s="10">
        <v>0.0</v>
      </c>
      <c r="R32" s="7">
        <v>0.0</v>
      </c>
      <c r="S32" s="7">
        <v>0.0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Terry McLaurin</v>
      </c>
      <c r="B33" s="7" t="str">
        <f>IFERROR(__xludf.DUMMYFUNCTION("INDEX(IFNA(REGEXEXTRACT(D33, ""([^ ]+)$"")))"),"WAS")</f>
        <v>WAS</v>
      </c>
      <c r="C33" s="7">
        <f>Pts_PA*G33+Pts_PC*H33+Pts_PY*I33+Pts_PTD*J33+Pts_PI*K33+Pts_P2*L33+Pts_RA*M33+Pts_RY*N33+Pts_RTD*O33+Pts_R2*P33+Pts_Res*Q33+Pts_ReY*R33+Pts_ReTD*S33+Pts_Re2*T33+Pts_FL*U33+Pts_FTD*V33</f>
        <v>18.7</v>
      </c>
      <c r="D33" s="7" t="s">
        <v>255</v>
      </c>
      <c r="E33" s="10" t="s">
        <v>89</v>
      </c>
      <c r="F33" s="9">
        <v>16.0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0.0</v>
      </c>
      <c r="N33" s="7">
        <v>0.0</v>
      </c>
      <c r="O33" s="7">
        <v>0.0</v>
      </c>
      <c r="P33" s="11">
        <v>0.0</v>
      </c>
      <c r="Q33" s="10">
        <v>5.0</v>
      </c>
      <c r="R33" s="7">
        <v>102.0</v>
      </c>
      <c r="S33" s="7">
        <v>1.0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Russell Wilson</v>
      </c>
      <c r="B34" s="7" t="str">
        <f>IFERROR(__xludf.DUMMYFUNCTION("INDEX(IFNA(REGEXEXTRACT(D34, ""([^ ]+)$"")))"),"PIT")</f>
        <v>PIT</v>
      </c>
      <c r="C34" s="7">
        <f>Pts_PA*G34+Pts_PC*H34+Pts_PY*I34+Pts_PTD*J34+Pts_PI*K34+Pts_P2*L34+Pts_RA*M34+Pts_RY*N34+Pts_RTD*O34+Pts_R2*P34+Pts_Res*Q34+Pts_ReY*R34+Pts_ReTD*S34+Pts_Re2*T34+Pts_FL*U34+Pts_FTD*V34</f>
        <v>13.8</v>
      </c>
      <c r="D34" s="7" t="s">
        <v>521</v>
      </c>
      <c r="E34" s="10" t="s">
        <v>85</v>
      </c>
      <c r="F34" s="9">
        <v>16.0</v>
      </c>
      <c r="G34" s="10">
        <v>28.0</v>
      </c>
      <c r="H34" s="7">
        <v>21.0</v>
      </c>
      <c r="I34" s="7">
        <v>270.0</v>
      </c>
      <c r="J34" s="7">
        <v>1.0</v>
      </c>
      <c r="K34" s="7">
        <v>0.0</v>
      </c>
      <c r="L34" s="11">
        <v>0.0</v>
      </c>
      <c r="M34" s="10">
        <v>3.0</v>
      </c>
      <c r="N34" s="7">
        <v>10.0</v>
      </c>
      <c r="O34" s="7">
        <v>0.0</v>
      </c>
      <c r="P34" s="11">
        <v>0.0</v>
      </c>
      <c r="Q34" s="10">
        <v>0.0</v>
      </c>
      <c r="R34" s="7">
        <v>0.0</v>
      </c>
      <c r="S34" s="7">
        <v>0.0</v>
      </c>
      <c r="T34" s="11">
        <v>0.0</v>
      </c>
      <c r="U34" s="10">
        <v>1.0</v>
      </c>
      <c r="V34" s="11">
        <v>0.0</v>
      </c>
    </row>
    <row r="35">
      <c r="A35" s="7" t="str">
        <f t="shared" si="1"/>
        <v>Nico Collins</v>
      </c>
      <c r="B35" s="7" t="str">
        <f>IFERROR(__xludf.DUMMYFUNCTION("INDEX(IFNA(REGEXEXTRACT(D35, ""([^ ]+)$"")))"),"HOU")</f>
        <v>HOU</v>
      </c>
      <c r="C35" s="7">
        <f>Pts_PA*G35+Pts_PC*H35+Pts_PY*I35+Pts_PTD*J35+Pts_PI*K35+Pts_P2*L35+Pts_RA*M35+Pts_RY*N35+Pts_RTD*O35+Pts_R2*P35+Pts_Res*Q35+Pts_ReY*R35+Pts_ReTD*S35+Pts_Re2*T35+Pts_FL*U35+Pts_FTD*V35</f>
        <v>17.7</v>
      </c>
      <c r="D35" s="7" t="s">
        <v>93</v>
      </c>
      <c r="E35" s="10" t="s">
        <v>157</v>
      </c>
      <c r="F35" s="9">
        <v>15.0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0.0</v>
      </c>
      <c r="N35" s="7">
        <v>0.0</v>
      </c>
      <c r="O35" s="7">
        <v>0.0</v>
      </c>
      <c r="P35" s="11">
        <v>0.0</v>
      </c>
      <c r="Q35" s="10">
        <v>5.0</v>
      </c>
      <c r="R35" s="7">
        <v>92.0</v>
      </c>
      <c r="S35" s="7">
        <v>1.0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Drake Maye</v>
      </c>
      <c r="B36" s="7" t="str">
        <f>IFERROR(__xludf.DUMMYFUNCTION("INDEX(IFNA(REGEXEXTRACT(D36, ""([^ ]+)$"")))"),"NE")</f>
        <v>NE</v>
      </c>
      <c r="C36" s="7">
        <f>Pts_PA*G36+Pts_PC*H36+Pts_PY*I36+Pts_PTD*J36+Pts_PI*K36+Pts_P2*L36+Pts_RA*M36+Pts_RY*N36+Pts_RTD*O36+Pts_R2*P36+Pts_Res*Q36+Pts_ReY*R36+Pts_ReTD*S36+Pts_Re2*T36+Pts_FL*U36+Pts_FTD*V36</f>
        <v>13.48</v>
      </c>
      <c r="D36" s="7" t="s">
        <v>442</v>
      </c>
      <c r="E36" s="10" t="s">
        <v>92</v>
      </c>
      <c r="F36" s="9">
        <v>15.0</v>
      </c>
      <c r="G36" s="10">
        <v>37.0</v>
      </c>
      <c r="H36" s="7">
        <v>22.0</v>
      </c>
      <c r="I36" s="7">
        <v>222.0</v>
      </c>
      <c r="J36" s="7">
        <v>1.0</v>
      </c>
      <c r="K36" s="7">
        <v>1.0</v>
      </c>
      <c r="L36" s="11">
        <v>1.0</v>
      </c>
      <c r="M36" s="10">
        <v>5.0</v>
      </c>
      <c r="N36" s="7">
        <v>26.0</v>
      </c>
      <c r="O36" s="7">
        <v>0.0</v>
      </c>
      <c r="P36" s="11">
        <v>0.0</v>
      </c>
      <c r="Q36" s="10">
        <v>0.0</v>
      </c>
      <c r="R36" s="7">
        <v>0.0</v>
      </c>
      <c r="S36" s="7">
        <v>0.0</v>
      </c>
      <c r="T36" s="11">
        <v>0.0</v>
      </c>
      <c r="U36" s="10">
        <v>1.0</v>
      </c>
      <c r="V36" s="11">
        <v>0.0</v>
      </c>
    </row>
    <row r="37">
      <c r="A37" s="7" t="str">
        <f t="shared" si="1"/>
        <v>Keenan Allen</v>
      </c>
      <c r="B37" s="7" t="str">
        <f>IFERROR(__xludf.DUMMYFUNCTION("INDEX(IFNA(REGEXEXTRACT(D37, ""([^ ]+)$"")))"),"CHI")</f>
        <v>CHI</v>
      </c>
      <c r="C37" s="7">
        <f>Pts_PA*G37+Pts_PC*H37+Pts_PY*I37+Pts_PTD*J37+Pts_PI*K37+Pts_P2*L37+Pts_RA*M37+Pts_RY*N37+Pts_RTD*O37+Pts_R2*P37+Pts_Res*Q37+Pts_ReY*R37+Pts_ReTD*S37+Pts_Re2*T37+Pts_FL*U37+Pts_FTD*V37</f>
        <v>19.1</v>
      </c>
      <c r="D37" s="7" t="s">
        <v>208</v>
      </c>
      <c r="E37" s="10" t="s">
        <v>155</v>
      </c>
      <c r="F37" s="9">
        <v>14.0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0.0</v>
      </c>
      <c r="N37" s="7">
        <v>0.0</v>
      </c>
      <c r="O37" s="7">
        <v>0.0</v>
      </c>
      <c r="P37" s="11">
        <v>0.0</v>
      </c>
      <c r="Q37" s="10">
        <v>9.0</v>
      </c>
      <c r="R37" s="7">
        <v>86.0</v>
      </c>
      <c r="S37" s="7">
        <v>1.0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Derrick Henry</v>
      </c>
      <c r="B38" s="7" t="str">
        <f>IFERROR(__xludf.DUMMYFUNCTION("INDEX(IFNA(REGEXEXTRACT(D38, ""([^ ]+)$"")))"),"BAL")</f>
        <v>BAL</v>
      </c>
      <c r="C38" s="7">
        <f>Pts_PA*G38+Pts_PC*H38+Pts_PY*I38+Pts_PTD*J38+Pts_PI*K38+Pts_P2*L38+Pts_RA*M38+Pts_RY*N38+Pts_RTD*O38+Pts_R2*P38+Pts_Res*Q38+Pts_ReY*R38+Pts_ReTD*S38+Pts_Re2*T38+Pts_FL*U38+Pts_FTD*V38</f>
        <v>14</v>
      </c>
      <c r="D38" s="7" t="s">
        <v>108</v>
      </c>
      <c r="E38" s="10" t="s">
        <v>82</v>
      </c>
      <c r="F38" s="9">
        <v>14.0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24.0</v>
      </c>
      <c r="N38" s="7">
        <v>140.0</v>
      </c>
      <c r="O38" s="7">
        <v>0.0</v>
      </c>
      <c r="P38" s="11">
        <v>0.0</v>
      </c>
      <c r="Q38" s="10">
        <v>0.0</v>
      </c>
      <c r="R38" s="7">
        <v>0.0</v>
      </c>
      <c r="S38" s="7">
        <v>0.0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George Kittle</v>
      </c>
      <c r="B39" s="7" t="str">
        <f>IFERROR(__xludf.DUMMYFUNCTION("INDEX(IFNA(REGEXEXTRACT(D39, ""([^ ]+)$"")))"),"SF")</f>
        <v>SF</v>
      </c>
      <c r="C39" s="7">
        <f>Pts_PA*G39+Pts_PC*H39+Pts_PY*I39+Pts_PTD*J39+Pts_PI*K39+Pts_P2*L39+Pts_RA*M39+Pts_RY*N39+Pts_RTD*O39+Pts_R2*P39+Pts_Res*Q39+Pts_ReY*R39+Pts_ReTD*S39+Pts_Re2*T39+Pts_FL*U39+Pts_FTD*V39</f>
        <v>17.2</v>
      </c>
      <c r="D39" s="7" t="s">
        <v>175</v>
      </c>
      <c r="E39" s="10" t="s">
        <v>355</v>
      </c>
      <c r="F39" s="9">
        <v>14.0</v>
      </c>
      <c r="G39" s="10">
        <v>0.0</v>
      </c>
      <c r="H39" s="7">
        <v>0.0</v>
      </c>
      <c r="I39" s="7">
        <v>0.0</v>
      </c>
      <c r="J39" s="7">
        <v>0.0</v>
      </c>
      <c r="K39" s="7">
        <v>0.0</v>
      </c>
      <c r="L39" s="11">
        <v>0.0</v>
      </c>
      <c r="M39" s="10">
        <v>0.0</v>
      </c>
      <c r="N39" s="7">
        <v>0.0</v>
      </c>
      <c r="O39" s="7">
        <v>0.0</v>
      </c>
      <c r="P39" s="11">
        <v>0.0</v>
      </c>
      <c r="Q39" s="10">
        <v>6.0</v>
      </c>
      <c r="R39" s="7">
        <v>82.0</v>
      </c>
      <c r="S39" s="7">
        <v>1.0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David Moore</v>
      </c>
      <c r="B40" s="7" t="str">
        <f>IFERROR(__xludf.DUMMYFUNCTION("INDEX(IFNA(REGEXEXTRACT(D40, ""([^ ]+)$"")))"),"CAR")</f>
        <v>CAR</v>
      </c>
      <c r="C40" s="7">
        <f>Pts_PA*G40+Pts_PC*H40+Pts_PY*I40+Pts_PTD*J40+Pts_PI*K40+Pts_P2*L40+Pts_RA*M40+Pts_RY*N40+Pts_RTD*O40+Pts_R2*P40+Pts_Res*Q40+Pts_ReY*R40+Pts_ReTD*S40+Pts_Re2*T40+Pts_FL*U40+Pts_FTD*V40</f>
        <v>17.1</v>
      </c>
      <c r="D40" s="7" t="s">
        <v>258</v>
      </c>
      <c r="E40" s="10" t="s">
        <v>424</v>
      </c>
      <c r="F40" s="9">
        <v>14.0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0.0</v>
      </c>
      <c r="N40" s="7">
        <v>0.0</v>
      </c>
      <c r="O40" s="7">
        <v>0.0</v>
      </c>
      <c r="P40" s="11">
        <v>0.0</v>
      </c>
      <c r="Q40" s="10">
        <v>6.0</v>
      </c>
      <c r="R40" s="7">
        <v>81.0</v>
      </c>
      <c r="S40" s="7">
        <v>1.0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Geno Smith</v>
      </c>
      <c r="B41" s="7" t="str">
        <f>IFERROR(__xludf.DUMMYFUNCTION("INDEX(IFNA(REGEXEXTRACT(D41, ""([^ ]+)$"")))"),"SEA")</f>
        <v>SEA</v>
      </c>
      <c r="C41" s="7">
        <f>Pts_PA*G41+Pts_PC*H41+Pts_PY*I41+Pts_PTD*J41+Pts_PI*K41+Pts_P2*L41+Pts_RA*M41+Pts_RY*N41+Pts_RTD*O41+Pts_R2*P41+Pts_Res*Q41+Pts_ReY*R41+Pts_ReTD*S41+Pts_Re2*T41+Pts_FL*U41+Pts_FTD*V41</f>
        <v>12.36</v>
      </c>
      <c r="D41" s="7" t="s">
        <v>48</v>
      </c>
      <c r="E41" s="10" t="s">
        <v>21</v>
      </c>
      <c r="F41" s="9">
        <v>14.0</v>
      </c>
      <c r="G41" s="10">
        <v>31.0</v>
      </c>
      <c r="H41" s="7">
        <v>22.0</v>
      </c>
      <c r="I41" s="7">
        <v>254.0</v>
      </c>
      <c r="J41" s="7">
        <v>1.0</v>
      </c>
      <c r="K41" s="7">
        <v>1.0</v>
      </c>
      <c r="L41" s="11">
        <v>0.0</v>
      </c>
      <c r="M41" s="10">
        <v>3.0</v>
      </c>
      <c r="N41" s="7">
        <v>2.0</v>
      </c>
      <c r="O41" s="7">
        <v>0.0</v>
      </c>
      <c r="P41" s="11">
        <v>0.0</v>
      </c>
      <c r="Q41" s="10">
        <v>0.0</v>
      </c>
      <c r="R41" s="7">
        <v>0.0</v>
      </c>
      <c r="S41" s="7">
        <v>0.0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Jonnu Smith</v>
      </c>
      <c r="B42" s="7" t="str">
        <f>IFERROR(__xludf.DUMMYFUNCTION("INDEX(IFNA(REGEXEXTRACT(D42, ""([^ ]+)$"")))"),"MIA")</f>
        <v>MIA</v>
      </c>
      <c r="C42" s="7">
        <f>Pts_PA*G42+Pts_PC*H42+Pts_PY*I42+Pts_PTD*J42+Pts_PI*K42+Pts_P2*L42+Pts_RA*M42+Pts_RY*N42+Pts_RTD*O42+Pts_R2*P42+Pts_Res*Q42+Pts_ReY*R42+Pts_ReTD*S42+Pts_Re2*T42+Pts_FL*U42+Pts_FTD*V42</f>
        <v>19.2</v>
      </c>
      <c r="D42" s="7" t="s">
        <v>323</v>
      </c>
      <c r="E42" s="10" t="s">
        <v>101</v>
      </c>
      <c r="F42" s="9">
        <v>14.0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1.0</v>
      </c>
      <c r="N42" s="7">
        <v>0.0</v>
      </c>
      <c r="O42" s="7">
        <v>0.0</v>
      </c>
      <c r="P42" s="11">
        <v>0.0</v>
      </c>
      <c r="Q42" s="10">
        <v>9.0</v>
      </c>
      <c r="R42" s="7">
        <v>87.0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Calvin Austin</v>
      </c>
      <c r="B43" s="7" t="str">
        <f>IFERROR(__xludf.DUMMYFUNCTION("INDEX(IFNA(REGEXEXTRACT(D43, ""([^ ]+)$"")))"),"PIT")</f>
        <v>PIT</v>
      </c>
      <c r="C43" s="7">
        <f>Pts_PA*G43+Pts_PC*H43+Pts_PY*I43+Pts_PTD*J43+Pts_PI*K43+Pts_P2*L43+Pts_RA*M43+Pts_RY*N43+Pts_RTD*O43+Pts_R2*P43+Pts_Res*Q43+Pts_ReY*R43+Pts_ReTD*S43+Pts_Re2*T43+Pts_FL*U43+Pts_FTD*V43</f>
        <v>15.3</v>
      </c>
      <c r="D43" s="7" t="s">
        <v>282</v>
      </c>
      <c r="E43" s="10" t="s">
        <v>85</v>
      </c>
      <c r="F43" s="9">
        <v>13.0</v>
      </c>
      <c r="G43" s="10">
        <v>0.0</v>
      </c>
      <c r="H43" s="7">
        <v>0.0</v>
      </c>
      <c r="I43" s="7">
        <v>0.0</v>
      </c>
      <c r="J43" s="7">
        <v>0.0</v>
      </c>
      <c r="K43" s="7">
        <v>0.0</v>
      </c>
      <c r="L43" s="11">
        <v>0.0</v>
      </c>
      <c r="M43" s="10">
        <v>0.0</v>
      </c>
      <c r="N43" s="7">
        <v>0.0</v>
      </c>
      <c r="O43" s="7">
        <v>0.0</v>
      </c>
      <c r="P43" s="11">
        <v>0.0</v>
      </c>
      <c r="Q43" s="10">
        <v>3.0</v>
      </c>
      <c r="R43" s="7">
        <v>78.0</v>
      </c>
      <c r="S43" s="7">
        <v>1.0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Chuba Hubbard</v>
      </c>
      <c r="B44" s="7" t="str">
        <f>IFERROR(__xludf.DUMMYFUNCTION("INDEX(IFNA(REGEXEXTRACT(D44, ""([^ ]+)$"")))"),"CAR")</f>
        <v>CAR</v>
      </c>
      <c r="C44" s="7">
        <f>Pts_PA*G44+Pts_PC*H44+Pts_PY*I44+Pts_PTD*J44+Pts_PI*K44+Pts_P2*L44+Pts_RA*M44+Pts_RY*N44+Pts_RTD*O44+Pts_R2*P44+Pts_Res*Q44+Pts_ReY*R44+Pts_ReTD*S44+Pts_Re2*T44+Pts_FL*U44+Pts_FTD*V44</f>
        <v>14.5</v>
      </c>
      <c r="D44" s="7" t="s">
        <v>247</v>
      </c>
      <c r="E44" s="10" t="s">
        <v>424</v>
      </c>
      <c r="F44" s="9">
        <v>13.0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16.0</v>
      </c>
      <c r="N44" s="7">
        <v>58.0</v>
      </c>
      <c r="O44" s="7">
        <v>1.0</v>
      </c>
      <c r="P44" s="11">
        <v>1.0</v>
      </c>
      <c r="Q44" s="10">
        <v>1.0</v>
      </c>
      <c r="R44" s="7">
        <v>2.0</v>
      </c>
      <c r="S44" s="7">
        <v>0.0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Trey McBride</v>
      </c>
      <c r="B45" s="7" t="str">
        <f>IFERROR(__xludf.DUMMYFUNCTION("INDEX(IFNA(REGEXEXTRACT(D45, ""([^ ]+)$"")))"),"ARI")</f>
        <v>ARI</v>
      </c>
      <c r="C45" s="7">
        <f>Pts_PA*G45+Pts_PC*H45+Pts_PY*I45+Pts_PTD*J45+Pts_PI*K45+Pts_P2*L45+Pts_RA*M45+Pts_RY*N45+Pts_RTD*O45+Pts_R2*P45+Pts_Res*Q45+Pts_ReY*R45+Pts_ReTD*S45+Pts_Re2*T45+Pts_FL*U45+Pts_FTD*V45</f>
        <v>19.3</v>
      </c>
      <c r="D45" s="7" t="s">
        <v>197</v>
      </c>
      <c r="E45" s="10" t="s">
        <v>112</v>
      </c>
      <c r="F45" s="9">
        <v>13.0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0.0</v>
      </c>
      <c r="N45" s="7">
        <v>0.0</v>
      </c>
      <c r="O45" s="7">
        <v>0.0</v>
      </c>
      <c r="P45" s="11">
        <v>0.0</v>
      </c>
      <c r="Q45" s="10">
        <v>12.0</v>
      </c>
      <c r="R45" s="7">
        <v>133.0</v>
      </c>
      <c r="S45" s="7">
        <v>0.0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Gardner Minshew</v>
      </c>
      <c r="B46" s="7" t="str">
        <f>IFERROR(__xludf.DUMMYFUNCTION("INDEX(IFNA(REGEXEXTRACT(D46, ""([^ ]+)$"")))"),"LV")</f>
        <v>LV</v>
      </c>
      <c r="C46" s="7">
        <f>Pts_PA*G46+Pts_PC*H46+Pts_PY*I46+Pts_PTD*J46+Pts_PI*K46+Pts_P2*L46+Pts_RA*M46+Pts_RY*N46+Pts_RTD*O46+Pts_R2*P46+Pts_Res*Q46+Pts_ReY*R46+Pts_ReTD*S46+Pts_Re2*T46+Pts_FL*U46+Pts_FTD*V46</f>
        <v>11.7</v>
      </c>
      <c r="D46" s="7" t="s">
        <v>81</v>
      </c>
      <c r="E46" s="10" t="s">
        <v>49</v>
      </c>
      <c r="F46" s="9">
        <v>13.0</v>
      </c>
      <c r="G46" s="10">
        <v>42.0</v>
      </c>
      <c r="H46" s="7">
        <v>25.0</v>
      </c>
      <c r="I46" s="7">
        <v>230.0</v>
      </c>
      <c r="J46" s="7">
        <v>1.0</v>
      </c>
      <c r="K46" s="7">
        <v>1.0</v>
      </c>
      <c r="L46" s="11">
        <v>0.0</v>
      </c>
      <c r="M46" s="10">
        <v>2.0</v>
      </c>
      <c r="N46" s="7">
        <v>5.0</v>
      </c>
      <c r="O46" s="7">
        <v>0.0</v>
      </c>
      <c r="P46" s="11">
        <v>0.0</v>
      </c>
      <c r="Q46" s="10">
        <v>0.0</v>
      </c>
      <c r="R46" s="7">
        <v>0.0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Chigoziem Okonkwo</v>
      </c>
      <c r="B47" s="7" t="str">
        <f>IFERROR(__xludf.DUMMYFUNCTION("INDEX(IFNA(REGEXEXTRACT(D47, ""([^ ]+)$"")))"),"TEN")</f>
        <v>TEN</v>
      </c>
      <c r="C47" s="7">
        <f>Pts_PA*G47+Pts_PC*H47+Pts_PY*I47+Pts_PTD*J47+Pts_PI*K47+Pts_P2*L47+Pts_RA*M47+Pts_RY*N47+Pts_RTD*O47+Pts_R2*P47+Pts_Res*Q47+Pts_ReY*R47+Pts_ReTD*S47+Pts_Re2*T47+Pts_FL*U47+Pts_FTD*V47</f>
        <v>13.5</v>
      </c>
      <c r="D47" s="7" t="s">
        <v>146</v>
      </c>
      <c r="E47" s="10" t="s">
        <v>362</v>
      </c>
      <c r="F47" s="9">
        <v>13.0</v>
      </c>
      <c r="G47" s="10">
        <v>0.0</v>
      </c>
      <c r="H47" s="7">
        <v>0.0</v>
      </c>
      <c r="I47" s="7">
        <v>0.0</v>
      </c>
      <c r="J47" s="7">
        <v>0.0</v>
      </c>
      <c r="K47" s="7">
        <v>0.0</v>
      </c>
      <c r="L47" s="11">
        <v>0.0</v>
      </c>
      <c r="M47" s="10">
        <v>0.0</v>
      </c>
      <c r="N47" s="7">
        <v>0.0</v>
      </c>
      <c r="O47" s="7">
        <v>0.0</v>
      </c>
      <c r="P47" s="11">
        <v>0.0</v>
      </c>
      <c r="Q47" s="10">
        <v>1.0</v>
      </c>
      <c r="R47" s="7">
        <v>70.0</v>
      </c>
      <c r="S47" s="7">
        <v>1.0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Jaxon Smith-Njigba</v>
      </c>
      <c r="B48" s="7" t="str">
        <f>IFERROR(__xludf.DUMMYFUNCTION("INDEX(IFNA(REGEXEXTRACT(D48, ""([^ ]+)$"")))"),"SEA")</f>
        <v>SEA</v>
      </c>
      <c r="C48" s="7">
        <f>Pts_PA*G48+Pts_PC*H48+Pts_PY*I48+Pts_PTD*J48+Pts_PI*K48+Pts_P2*L48+Pts_RA*M48+Pts_RY*N48+Pts_RTD*O48+Pts_R2*P48+Pts_Res*Q48+Pts_ReY*R48+Pts_ReTD*S48+Pts_Re2*T48+Pts_FL*U48+Pts_FTD*V48</f>
        <v>16.7</v>
      </c>
      <c r="D48" s="7" t="s">
        <v>272</v>
      </c>
      <c r="E48" s="10" t="s">
        <v>21</v>
      </c>
      <c r="F48" s="9">
        <v>13.0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0.0</v>
      </c>
      <c r="N48" s="7">
        <v>0.0</v>
      </c>
      <c r="O48" s="7">
        <v>0.0</v>
      </c>
      <c r="P48" s="11">
        <v>0.0</v>
      </c>
      <c r="Q48" s="10">
        <v>6.0</v>
      </c>
      <c r="R48" s="7">
        <v>77.0</v>
      </c>
      <c r="S48" s="7">
        <v>1.0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Jameis Winston</v>
      </c>
      <c r="B49" s="7" t="str">
        <f>IFERROR(__xludf.DUMMYFUNCTION("INDEX(IFNA(REGEXEXTRACT(D49, ""([^ ]+)$"")))"),"CLE")</f>
        <v>CLE</v>
      </c>
      <c r="C49" s="7">
        <f>Pts_PA*G49+Pts_PC*H49+Pts_PY*I49+Pts_PTD*J49+Pts_PI*K49+Pts_P2*L49+Pts_RA*M49+Pts_RY*N49+Pts_RTD*O49+Pts_R2*P49+Pts_Res*Q49+Pts_ReY*R49+Pts_ReTD*S49+Pts_Re2*T49+Pts_FL*U49+Pts_FTD*V49</f>
        <v>13.46</v>
      </c>
      <c r="D49" s="7" t="s">
        <v>416</v>
      </c>
      <c r="E49" s="10" t="s">
        <v>116</v>
      </c>
      <c r="F49" s="9">
        <v>13.0</v>
      </c>
      <c r="G49" s="10">
        <v>27.0</v>
      </c>
      <c r="H49" s="7">
        <v>18.0</v>
      </c>
      <c r="I49" s="7">
        <v>219.0</v>
      </c>
      <c r="J49" s="7">
        <v>0.0</v>
      </c>
      <c r="K49" s="7">
        <v>1.0</v>
      </c>
      <c r="L49" s="11">
        <v>1.0</v>
      </c>
      <c r="M49" s="10">
        <v>3.0</v>
      </c>
      <c r="N49" s="7">
        <v>7.0</v>
      </c>
      <c r="O49" s="7">
        <v>1.0</v>
      </c>
      <c r="P49" s="11">
        <v>0.0</v>
      </c>
      <c r="Q49" s="10">
        <v>0.0</v>
      </c>
      <c r="R49" s="7">
        <v>0.0</v>
      </c>
      <c r="S49" s="7">
        <v>0.0</v>
      </c>
      <c r="T49" s="11">
        <v>0.0</v>
      </c>
      <c r="U49" s="10">
        <v>1.0</v>
      </c>
      <c r="V49" s="11">
        <v>0.0</v>
      </c>
    </row>
    <row r="50">
      <c r="A50" s="7" t="str">
        <f t="shared" si="1"/>
        <v>Cooper Kupp</v>
      </c>
      <c r="B50" s="7" t="str">
        <f>IFERROR(__xludf.DUMMYFUNCTION("INDEX(IFNA(REGEXEXTRACT(D50, ""([^ ]+)$"")))"),"LA")</f>
        <v>LA</v>
      </c>
      <c r="C50" s="7">
        <f>Pts_PA*G50+Pts_PC*H50+Pts_PY*I50+Pts_PTD*J50+Pts_PI*K50+Pts_P2*L50+Pts_RA*M50+Pts_RY*N50+Pts_RTD*O50+Pts_R2*P50+Pts_Res*Q50+Pts_ReY*R50+Pts_ReTD*S50+Pts_Re2*T50+Pts_FL*U50+Pts_FTD*V50</f>
        <v>16</v>
      </c>
      <c r="D50" s="7" t="s">
        <v>55</v>
      </c>
      <c r="E50" s="10" t="s">
        <v>423</v>
      </c>
      <c r="F50" s="9">
        <v>12.0</v>
      </c>
      <c r="G50" s="10">
        <v>0.0</v>
      </c>
      <c r="H50" s="7">
        <v>0.0</v>
      </c>
      <c r="I50" s="7">
        <v>0.0</v>
      </c>
      <c r="J50" s="7">
        <v>0.0</v>
      </c>
      <c r="K50" s="7">
        <v>0.0</v>
      </c>
      <c r="L50" s="11">
        <v>0.0</v>
      </c>
      <c r="M50" s="10">
        <v>0.0</v>
      </c>
      <c r="N50" s="7">
        <v>0.0</v>
      </c>
      <c r="O50" s="7">
        <v>0.0</v>
      </c>
      <c r="P50" s="11">
        <v>0.0</v>
      </c>
      <c r="Q50" s="10">
        <v>8.0</v>
      </c>
      <c r="R50" s="7">
        <v>60.0</v>
      </c>
      <c r="S50" s="7">
        <v>1.0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Jakobi Meyers</v>
      </c>
      <c r="B51" s="7" t="str">
        <f>IFERROR(__xludf.DUMMYFUNCTION("INDEX(IFNA(REGEXEXTRACT(D51, ""([^ ]+)$"")))"),"LV")</f>
        <v>LV</v>
      </c>
      <c r="C51" s="7">
        <f>Pts_PA*G51+Pts_PC*H51+Pts_PY*I51+Pts_PTD*J51+Pts_PI*K51+Pts_P2*L51+Pts_RA*M51+Pts_RY*N51+Pts_RTD*O51+Pts_R2*P51+Pts_Res*Q51+Pts_ReY*R51+Pts_ReTD*S51+Pts_Re2*T51+Pts_FL*U51+Pts_FTD*V51</f>
        <v>17.1</v>
      </c>
      <c r="D51" s="7" t="s">
        <v>153</v>
      </c>
      <c r="E51" s="10" t="s">
        <v>49</v>
      </c>
      <c r="F51" s="9">
        <v>12.0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0.0</v>
      </c>
      <c r="N51" s="7">
        <v>0.0</v>
      </c>
      <c r="O51" s="7">
        <v>0.0</v>
      </c>
      <c r="P51" s="11">
        <v>0.0</v>
      </c>
      <c r="Q51" s="10">
        <v>10.0</v>
      </c>
      <c r="R51" s="7">
        <v>121.0</v>
      </c>
      <c r="S51" s="7">
        <v>0.0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David Montgomery</v>
      </c>
      <c r="B52" s="7" t="str">
        <f>IFERROR(__xludf.DUMMYFUNCTION("INDEX(IFNA(REGEXEXTRACT(D52, ""([^ ]+)$"")))"),"DET")</f>
        <v>DET</v>
      </c>
      <c r="C52" s="7">
        <f>Pts_PA*G52+Pts_PC*H52+Pts_PY*I52+Pts_PTD*J52+Pts_PI*K52+Pts_P2*L52+Pts_RA*M52+Pts_RY*N52+Pts_RTD*O52+Pts_R2*P52+Pts_Res*Q52+Pts_ReY*R52+Pts_ReTD*S52+Pts_Re2*T52+Pts_FL*U52+Pts_FTD*V52</f>
        <v>14.8</v>
      </c>
      <c r="D52" s="7" t="s">
        <v>74</v>
      </c>
      <c r="E52" s="10" t="s">
        <v>35</v>
      </c>
      <c r="F52" s="9">
        <v>12.0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8.0</v>
      </c>
      <c r="N52" s="7">
        <v>37.0</v>
      </c>
      <c r="O52" s="7">
        <v>1.0</v>
      </c>
      <c r="P52" s="11">
        <v>0.0</v>
      </c>
      <c r="Q52" s="10">
        <v>3.0</v>
      </c>
      <c r="R52" s="7">
        <v>36.0</v>
      </c>
      <c r="S52" s="7">
        <v>0.0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Anthony Richardson</v>
      </c>
      <c r="B53" s="7" t="str">
        <f>IFERROR(__xludf.DUMMYFUNCTION("INDEX(IFNA(REGEXEXTRACT(D53, ""([^ ]+)$"")))"),"IND")</f>
        <v>IND</v>
      </c>
      <c r="C53" s="7">
        <f>Pts_PA*G53+Pts_PC*H53+Pts_PY*I53+Pts_PTD*J53+Pts_PI*K53+Pts_P2*L53+Pts_RA*M53+Pts_RY*N53+Pts_RTD*O53+Pts_R2*P53+Pts_Res*Q53+Pts_ReY*R53+Pts_ReTD*S53+Pts_Re2*T53+Pts_FL*U53+Pts_FTD*V53</f>
        <v>12.98</v>
      </c>
      <c r="D53" s="7" t="s">
        <v>24</v>
      </c>
      <c r="E53" s="10" t="s">
        <v>422</v>
      </c>
      <c r="F53" s="9">
        <v>12.0</v>
      </c>
      <c r="G53" s="10">
        <v>28.0</v>
      </c>
      <c r="H53" s="7">
        <v>11.0</v>
      </c>
      <c r="I53" s="7">
        <v>172.0</v>
      </c>
      <c r="J53" s="7">
        <v>0.0</v>
      </c>
      <c r="K53" s="7">
        <v>0.0</v>
      </c>
      <c r="L53" s="11">
        <v>0.0</v>
      </c>
      <c r="M53" s="10">
        <v>10.0</v>
      </c>
      <c r="N53" s="7">
        <v>61.0</v>
      </c>
      <c r="O53" s="7">
        <v>0.0</v>
      </c>
      <c r="P53" s="11">
        <v>0.0</v>
      </c>
      <c r="Q53" s="10">
        <v>0.0</v>
      </c>
      <c r="R53" s="7">
        <v>0.0</v>
      </c>
      <c r="S53" s="7">
        <v>0.0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Kyren Williams</v>
      </c>
      <c r="B54" s="7" t="str">
        <f>IFERROR(__xludf.DUMMYFUNCTION("INDEX(IFNA(REGEXEXTRACT(D54, ""([^ ]+)$"")))"),"LA")</f>
        <v>LA</v>
      </c>
      <c r="C54" s="7">
        <f>Pts_PA*G54+Pts_PC*H54+Pts_PY*I54+Pts_PTD*J54+Pts_PI*K54+Pts_P2*L54+Pts_RA*M54+Pts_RY*N54+Pts_RTD*O54+Pts_R2*P54+Pts_Res*Q54+Pts_ReY*R54+Pts_ReTD*S54+Pts_Re2*T54+Pts_FL*U54+Pts_FTD*V54</f>
        <v>11.2</v>
      </c>
      <c r="D54" s="7" t="s">
        <v>103</v>
      </c>
      <c r="E54" s="10" t="s">
        <v>423</v>
      </c>
      <c r="F54" s="9">
        <v>12.0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16.0</v>
      </c>
      <c r="N54" s="7">
        <v>72.0</v>
      </c>
      <c r="O54" s="7">
        <v>1.0</v>
      </c>
      <c r="P54" s="11">
        <v>0.0</v>
      </c>
      <c r="Q54" s="10">
        <v>0.0</v>
      </c>
      <c r="R54" s="7">
        <v>0.0</v>
      </c>
      <c r="S54" s="7">
        <v>0.0</v>
      </c>
      <c r="T54" s="11">
        <v>0.0</v>
      </c>
      <c r="U54" s="10">
        <v>1.0</v>
      </c>
      <c r="V54" s="11">
        <v>0.0</v>
      </c>
    </row>
    <row r="55">
      <c r="A55" s="7" t="str">
        <f t="shared" si="1"/>
        <v>Ameer Abdullah</v>
      </c>
      <c r="B55" s="7" t="str">
        <f>IFERROR(__xludf.DUMMYFUNCTION("INDEX(IFNA(REGEXEXTRACT(D55, ""([^ ]+)$"")))"),"LV")</f>
        <v>LV</v>
      </c>
      <c r="C55" s="7">
        <f>Pts_PA*G55+Pts_PC*H55+Pts_PY*I55+Pts_PTD*J55+Pts_PI*K55+Pts_P2*L55+Pts_RA*M55+Pts_RY*N55+Pts_RTD*O55+Pts_R2*P55+Pts_Res*Q55+Pts_ReY*R55+Pts_ReTD*S55+Pts_Re2*T55+Pts_FL*U55+Pts_FTD*V55</f>
        <v>15</v>
      </c>
      <c r="D55" s="7" t="s">
        <v>398</v>
      </c>
      <c r="E55" s="10" t="s">
        <v>49</v>
      </c>
      <c r="F55" s="9">
        <v>11.0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8.0</v>
      </c>
      <c r="N55" s="7">
        <v>28.0</v>
      </c>
      <c r="O55" s="7">
        <v>0.0</v>
      </c>
      <c r="P55" s="11">
        <v>0.0</v>
      </c>
      <c r="Q55" s="10">
        <v>5.0</v>
      </c>
      <c r="R55" s="7">
        <v>37.0</v>
      </c>
      <c r="S55" s="7">
        <v>1.0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Justice Hill</v>
      </c>
      <c r="B56" s="7" t="str">
        <f>IFERROR(__xludf.DUMMYFUNCTION("INDEX(IFNA(REGEXEXTRACT(D56, ""([^ ]+)$"")))"),"BAL")</f>
        <v>BAL</v>
      </c>
      <c r="C56" s="7">
        <f>Pts_PA*G56+Pts_PC*H56+Pts_PY*I56+Pts_PTD*J56+Pts_PI*K56+Pts_P2*L56+Pts_RA*M56+Pts_RY*N56+Pts_RTD*O56+Pts_R2*P56+Pts_Res*Q56+Pts_ReY*R56+Pts_ReTD*S56+Pts_Re2*T56+Pts_FL*U56+Pts_FTD*V56</f>
        <v>13.2</v>
      </c>
      <c r="D56" s="7" t="s">
        <v>166</v>
      </c>
      <c r="E56" s="10" t="s">
        <v>82</v>
      </c>
      <c r="F56" s="9">
        <v>11.0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4.0</v>
      </c>
      <c r="N56" s="7">
        <v>55.0</v>
      </c>
      <c r="O56" s="7">
        <v>1.0</v>
      </c>
      <c r="P56" s="11">
        <v>0.0</v>
      </c>
      <c r="Q56" s="10">
        <v>2.0</v>
      </c>
      <c r="R56" s="7">
        <v>7.0</v>
      </c>
      <c r="S56" s="7">
        <v>0.0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T.J. Hockenson</v>
      </c>
      <c r="B57" s="7" t="str">
        <f>IFERROR(__xludf.DUMMYFUNCTION("INDEX(IFNA(REGEXEXTRACT(D57, ""([^ ]+)$"")))"),"MIN")</f>
        <v>MIN</v>
      </c>
      <c r="C57" s="7">
        <f>Pts_PA*G57+Pts_PC*H57+Pts_PY*I57+Pts_PTD*J57+Pts_PI*K57+Pts_P2*L57+Pts_RA*M57+Pts_RY*N57+Pts_RTD*O57+Pts_R2*P57+Pts_Res*Q57+Pts_ReY*R57+Pts_ReTD*S57+Pts_Re2*T57+Pts_FL*U57+Pts_FTD*V57</f>
        <v>14.9</v>
      </c>
      <c r="D57" s="7" t="s">
        <v>541</v>
      </c>
      <c r="E57" s="10" t="s">
        <v>76</v>
      </c>
      <c r="F57" s="9">
        <v>11.0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0.0</v>
      </c>
      <c r="N57" s="7">
        <v>0.0</v>
      </c>
      <c r="O57" s="7">
        <v>0.0</v>
      </c>
      <c r="P57" s="11">
        <v>0.0</v>
      </c>
      <c r="Q57" s="10">
        <v>7.0</v>
      </c>
      <c r="R57" s="7">
        <v>114.0</v>
      </c>
      <c r="S57" s="7">
        <v>0.0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Austin Hooper</v>
      </c>
      <c r="B58" s="7" t="str">
        <f>IFERROR(__xludf.DUMMYFUNCTION("INDEX(IFNA(REGEXEXTRACT(D58, ""([^ ]+)$"")))"),"NE")</f>
        <v>NE</v>
      </c>
      <c r="C58" s="7">
        <f>Pts_PA*G58+Pts_PC*H58+Pts_PY*I58+Pts_PTD*J58+Pts_PI*K58+Pts_P2*L58+Pts_RA*M58+Pts_RY*N58+Pts_RTD*O58+Pts_R2*P58+Pts_Res*Q58+Pts_ReY*R58+Pts_ReTD*S58+Pts_Re2*T58+Pts_FL*U58+Pts_FTD*V58</f>
        <v>13.9</v>
      </c>
      <c r="D58" s="7" t="s">
        <v>190</v>
      </c>
      <c r="E58" s="10" t="s">
        <v>92</v>
      </c>
      <c r="F58" s="9">
        <v>11.0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0.0</v>
      </c>
      <c r="N58" s="7">
        <v>0.0</v>
      </c>
      <c r="O58" s="7">
        <v>0.0</v>
      </c>
      <c r="P58" s="11">
        <v>0.0</v>
      </c>
      <c r="Q58" s="10">
        <v>4.0</v>
      </c>
      <c r="R58" s="7">
        <v>59.0</v>
      </c>
      <c r="S58" s="7">
        <v>1.0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Puka Nacua</v>
      </c>
      <c r="B59" s="7" t="str">
        <f>IFERROR(__xludf.DUMMYFUNCTION("INDEX(IFNA(REGEXEXTRACT(D59, ""([^ ]+)$"")))"),"LA")</f>
        <v>LA</v>
      </c>
      <c r="C59" s="7">
        <f>Pts_PA*G59+Pts_PC*H59+Pts_PY*I59+Pts_PTD*J59+Pts_PI*K59+Pts_P2*L59+Pts_RA*M59+Pts_RY*N59+Pts_RTD*O59+Pts_R2*P59+Pts_Res*Q59+Pts_ReY*R59+Pts_ReTD*S59+Pts_Re2*T59+Pts_FL*U59+Pts_FTD*V59</f>
        <v>16.2</v>
      </c>
      <c r="D59" s="7" t="s">
        <v>199</v>
      </c>
      <c r="E59" s="10" t="s">
        <v>423</v>
      </c>
      <c r="F59" s="9">
        <v>11.0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0.0</v>
      </c>
      <c r="N59" s="7">
        <v>0.0</v>
      </c>
      <c r="O59" s="7">
        <v>0.0</v>
      </c>
      <c r="P59" s="11">
        <v>0.0</v>
      </c>
      <c r="Q59" s="10">
        <v>9.0</v>
      </c>
      <c r="R59" s="7">
        <v>117.0</v>
      </c>
      <c r="S59" s="7">
        <v>0.0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Luke Schoonmaker</v>
      </c>
      <c r="B60" s="7" t="str">
        <f>IFERROR(__xludf.DUMMYFUNCTION("INDEX(IFNA(REGEXEXTRACT(D60, ""([^ ]+)$"")))"),"DAL")</f>
        <v>DAL</v>
      </c>
      <c r="C60" s="7">
        <f>Pts_PA*G60+Pts_PC*H60+Pts_PY*I60+Pts_PTD*J60+Pts_PI*K60+Pts_P2*L60+Pts_RA*M60+Pts_RY*N60+Pts_RTD*O60+Pts_R2*P60+Pts_Res*Q60+Pts_ReY*R60+Pts_ReTD*S60+Pts_Re2*T60+Pts_FL*U60+Pts_FTD*V60</f>
        <v>13</v>
      </c>
      <c r="D60" s="7" t="s">
        <v>369</v>
      </c>
      <c r="E60" s="10" t="s">
        <v>341</v>
      </c>
      <c r="F60" s="9">
        <v>11.0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0.0</v>
      </c>
      <c r="N60" s="7">
        <v>0.0</v>
      </c>
      <c r="O60" s="7">
        <v>0.0</v>
      </c>
      <c r="P60" s="11">
        <v>0.0</v>
      </c>
      <c r="Q60" s="10">
        <v>3.0</v>
      </c>
      <c r="R60" s="7">
        <v>55.0</v>
      </c>
      <c r="S60" s="7">
        <v>1.0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Jaylen Warren</v>
      </c>
      <c r="B61" s="7" t="str">
        <f>IFERROR(__xludf.DUMMYFUNCTION("INDEX(IFNA(REGEXEXTRACT(D61, ""([^ ]+)$"")))"),"PIT")</f>
        <v>PIT</v>
      </c>
      <c r="C61" s="7">
        <f>Pts_PA*G61+Pts_PC*H61+Pts_PY*I61+Pts_PTD*J61+Pts_PI*K61+Pts_P2*L61+Pts_RA*M61+Pts_RY*N61+Pts_RTD*O61+Pts_R2*P61+Pts_Res*Q61+Pts_ReY*R61+Pts_ReTD*S61+Pts_Re2*T61+Pts_FL*U61+Pts_FTD*V61</f>
        <v>13.9</v>
      </c>
      <c r="D61" s="7" t="s">
        <v>277</v>
      </c>
      <c r="E61" s="10" t="s">
        <v>85</v>
      </c>
      <c r="F61" s="9">
        <v>11.0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11.0</v>
      </c>
      <c r="N61" s="7">
        <v>45.0</v>
      </c>
      <c r="O61" s="7">
        <v>1.0</v>
      </c>
      <c r="P61" s="11">
        <v>0.0</v>
      </c>
      <c r="Q61" s="10">
        <v>3.0</v>
      </c>
      <c r="R61" s="7">
        <v>19.0</v>
      </c>
      <c r="S61" s="7">
        <v>0.0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Brandon Allen</v>
      </c>
      <c r="B62" s="7" t="str">
        <f>IFERROR(__xludf.DUMMYFUNCTION("INDEX(IFNA(REGEXEXTRACT(D62, ""([^ ]+)$"")))"),"SF")</f>
        <v>SF</v>
      </c>
      <c r="C62" s="7">
        <f>Pts_PA*G62+Pts_PC*H62+Pts_PY*I62+Pts_PTD*J62+Pts_PI*K62+Pts_P2*L62+Pts_RA*M62+Pts_RY*N62+Pts_RTD*O62+Pts_R2*P62+Pts_Res*Q62+Pts_ReY*R62+Pts_ReTD*S62+Pts_Re2*T62+Pts_FL*U62+Pts_FTD*V62</f>
        <v>8.46</v>
      </c>
      <c r="D62" s="7" t="s">
        <v>281</v>
      </c>
      <c r="E62" s="10" t="s">
        <v>355</v>
      </c>
      <c r="F62" s="9">
        <v>10.0</v>
      </c>
      <c r="G62" s="10">
        <v>29.0</v>
      </c>
      <c r="H62" s="7">
        <v>17.0</v>
      </c>
      <c r="I62" s="7">
        <v>199.0</v>
      </c>
      <c r="J62" s="7">
        <v>1.0</v>
      </c>
      <c r="K62" s="7">
        <v>1.0</v>
      </c>
      <c r="L62" s="11">
        <v>0.0</v>
      </c>
      <c r="M62" s="10">
        <v>2.0</v>
      </c>
      <c r="N62" s="7">
        <v>5.0</v>
      </c>
      <c r="O62" s="7">
        <v>0.0</v>
      </c>
      <c r="P62" s="11">
        <v>0.0</v>
      </c>
      <c r="Q62" s="10">
        <v>0.0</v>
      </c>
      <c r="R62" s="7">
        <v>0.0</v>
      </c>
      <c r="S62" s="7">
        <v>0.0</v>
      </c>
      <c r="T62" s="11">
        <v>0.0</v>
      </c>
      <c r="U62" s="10">
        <v>1.0</v>
      </c>
      <c r="V62" s="11">
        <v>0.0</v>
      </c>
    </row>
    <row r="63">
      <c r="A63" s="7" t="str">
        <f t="shared" si="1"/>
        <v>Mark Andrews</v>
      </c>
      <c r="B63" s="7" t="str">
        <f>IFERROR(__xludf.DUMMYFUNCTION("INDEX(IFNA(REGEXEXTRACT(D63, ""([^ ]+)$"")))"),"BAL")</f>
        <v>BAL</v>
      </c>
      <c r="C63" s="7">
        <f>Pts_PA*G63+Pts_PC*H63+Pts_PY*I63+Pts_PTD*J63+Pts_PI*K63+Pts_P2*L63+Pts_RA*M63+Pts_RY*N63+Pts_RTD*O63+Pts_R2*P63+Pts_Res*Q63+Pts_ReY*R63+Pts_ReTD*S63+Pts_Re2*T63+Pts_FL*U63+Pts_FTD*V63</f>
        <v>13.1</v>
      </c>
      <c r="D63" s="7" t="s">
        <v>229</v>
      </c>
      <c r="E63" s="10" t="s">
        <v>82</v>
      </c>
      <c r="F63" s="9">
        <v>10.0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1.0</v>
      </c>
      <c r="N63" s="7">
        <v>2.0</v>
      </c>
      <c r="O63" s="7">
        <v>0.0</v>
      </c>
      <c r="P63" s="11">
        <v>0.0</v>
      </c>
      <c r="Q63" s="10">
        <v>5.0</v>
      </c>
      <c r="R63" s="7">
        <v>44.0</v>
      </c>
      <c r="S63" s="7">
        <v>1.0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Rashod Bateman</v>
      </c>
      <c r="B64" s="7" t="str">
        <f>IFERROR(__xludf.DUMMYFUNCTION("INDEX(IFNA(REGEXEXTRACT(D64, ""([^ ]+)$"")))"),"BAL")</f>
        <v>BAL</v>
      </c>
      <c r="C64" s="7">
        <f>Pts_PA*G64+Pts_PC*H64+Pts_PY*I64+Pts_PTD*J64+Pts_PI*K64+Pts_P2*L64+Pts_RA*M64+Pts_RY*N64+Pts_RTD*O64+Pts_R2*P64+Pts_Res*Q64+Pts_ReY*R64+Pts_ReTD*S64+Pts_Re2*T64+Pts_FL*U64+Pts_FTD*V64</f>
        <v>11.3</v>
      </c>
      <c r="D64" s="7" t="s">
        <v>161</v>
      </c>
      <c r="E64" s="10" t="s">
        <v>82</v>
      </c>
      <c r="F64" s="9">
        <v>10.0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0.0</v>
      </c>
      <c r="N64" s="7">
        <v>0.0</v>
      </c>
      <c r="O64" s="7">
        <v>0.0</v>
      </c>
      <c r="P64" s="11">
        <v>0.0</v>
      </c>
      <c r="Q64" s="10">
        <v>2.0</v>
      </c>
      <c r="R64" s="7">
        <v>43.0</v>
      </c>
      <c r="S64" s="7">
        <v>1.0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Tommy DeVito</v>
      </c>
      <c r="B65" s="7" t="str">
        <f>IFERROR(__xludf.DUMMYFUNCTION("INDEX(IFNA(REGEXEXTRACT(D65, ""([^ ]+)$"")))"),"NYG")</f>
        <v>NYG</v>
      </c>
      <c r="C65" s="7">
        <f>Pts_PA*G65+Pts_PC*H65+Pts_PY*I65+Pts_PTD*J65+Pts_PI*K65+Pts_P2*L65+Pts_RA*M65+Pts_RY*N65+Pts_RTD*O65+Pts_R2*P65+Pts_Res*Q65+Pts_ReY*R65+Pts_ReTD*S65+Pts_Re2*T65+Pts_FL*U65+Pts_FTD*V65</f>
        <v>10.76</v>
      </c>
      <c r="D65" s="7" t="s">
        <v>543</v>
      </c>
      <c r="E65" s="10" t="s">
        <v>358</v>
      </c>
      <c r="F65" s="9">
        <v>10.0</v>
      </c>
      <c r="G65" s="10">
        <v>31.0</v>
      </c>
      <c r="H65" s="7">
        <v>21.0</v>
      </c>
      <c r="I65" s="7">
        <v>189.0</v>
      </c>
      <c r="J65" s="7">
        <v>0.0</v>
      </c>
      <c r="K65" s="7">
        <v>0.0</v>
      </c>
      <c r="L65" s="11">
        <v>0.0</v>
      </c>
      <c r="M65" s="10">
        <v>7.0</v>
      </c>
      <c r="N65" s="7">
        <v>32.0</v>
      </c>
      <c r="O65" s="7">
        <v>0.0</v>
      </c>
      <c r="P65" s="11">
        <v>0.0</v>
      </c>
      <c r="Q65" s="10">
        <v>0.0</v>
      </c>
      <c r="R65" s="7">
        <v>0.0</v>
      </c>
      <c r="S65" s="7">
        <v>0.0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Jared Goff</v>
      </c>
      <c r="B66" s="7" t="str">
        <f>IFERROR(__xludf.DUMMYFUNCTION("INDEX(IFNA(REGEXEXTRACT(D66, ""([^ ]+)$"")))"),"DET")</f>
        <v>DET</v>
      </c>
      <c r="C66" s="7">
        <f>Pts_PA*G66+Pts_PC*H66+Pts_PY*I66+Pts_PTD*J66+Pts_PI*K66+Pts_P2*L66+Pts_RA*M66+Pts_RY*N66+Pts_RTD*O66+Pts_R2*P66+Pts_Res*Q66+Pts_ReY*R66+Pts_ReTD*S66+Pts_Re2*T66+Pts_FL*U66+Pts_FTD*V66</f>
        <v>10.76</v>
      </c>
      <c r="D66" s="7" t="s">
        <v>90</v>
      </c>
      <c r="E66" s="10" t="s">
        <v>35</v>
      </c>
      <c r="F66" s="9">
        <v>10.0</v>
      </c>
      <c r="G66" s="10">
        <v>36.0</v>
      </c>
      <c r="H66" s="7">
        <v>26.0</v>
      </c>
      <c r="I66" s="7">
        <v>269.0</v>
      </c>
      <c r="J66" s="7">
        <v>0.0</v>
      </c>
      <c r="K66" s="7">
        <v>0.0</v>
      </c>
      <c r="L66" s="11">
        <v>0.0</v>
      </c>
      <c r="M66" s="10">
        <v>2.0</v>
      </c>
      <c r="N66" s="7">
        <v>0.0</v>
      </c>
      <c r="O66" s="7">
        <v>0.0</v>
      </c>
      <c r="P66" s="11">
        <v>0.0</v>
      </c>
      <c r="Q66" s="10">
        <v>0.0</v>
      </c>
      <c r="R66" s="7">
        <v>0.0</v>
      </c>
      <c r="S66" s="7">
        <v>0.0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Nick Westbrook</v>
      </c>
      <c r="B67" s="7" t="str">
        <f>IFERROR(__xludf.DUMMYFUNCTION("INDEX(IFNA(REGEXEXTRACT(D67, ""([^ ]+)$"")))"),"TEN")</f>
        <v>TEN</v>
      </c>
      <c r="C67" s="7">
        <f>Pts_PA*G67+Pts_PC*H67+Pts_PY*I67+Pts_PTD*J67+Pts_PI*K67+Pts_P2*L67+Pts_RA*M67+Pts_RY*N67+Pts_RTD*O67+Pts_R2*P67+Pts_Res*Q67+Pts_ReY*R67+Pts_ReTD*S67+Pts_Re2*T67+Pts_FL*U67+Pts_FTD*V67</f>
        <v>11.8</v>
      </c>
      <c r="D67" s="7" t="s">
        <v>505</v>
      </c>
      <c r="E67" s="10" t="s">
        <v>362</v>
      </c>
      <c r="F67" s="9">
        <v>10.0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2.0</v>
      </c>
      <c r="R67" s="7">
        <v>48.0</v>
      </c>
      <c r="S67" s="7">
        <v>1.0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Rachaad White</v>
      </c>
      <c r="B68" s="7" t="str">
        <f>IFERROR(__xludf.DUMMYFUNCTION("INDEX(IFNA(REGEXEXTRACT(D68, ""([^ ]+)$"")))"),"TB")</f>
        <v>TB</v>
      </c>
      <c r="C68" s="7">
        <f>Pts_PA*G68+Pts_PC*H68+Pts_PY*I68+Pts_PTD*J68+Pts_PI*K68+Pts_P2*L68+Pts_RA*M68+Pts_RY*N68+Pts_RTD*O68+Pts_R2*P68+Pts_Res*Q68+Pts_ReY*R68+Pts_ReTD*S68+Pts_Re2*T68+Pts_FL*U68+Pts_FTD*V68</f>
        <v>11.2</v>
      </c>
      <c r="D68" s="7" t="s">
        <v>122</v>
      </c>
      <c r="E68" s="10" t="s">
        <v>53</v>
      </c>
      <c r="F68" s="9">
        <v>10.0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12.0</v>
      </c>
      <c r="N68" s="7">
        <v>37.0</v>
      </c>
      <c r="O68" s="7">
        <v>1.0</v>
      </c>
      <c r="P68" s="11">
        <v>0.0</v>
      </c>
      <c r="Q68" s="10">
        <v>1.0</v>
      </c>
      <c r="R68" s="7">
        <v>10.0</v>
      </c>
      <c r="S68" s="7">
        <v>0.0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Zach Ertz</v>
      </c>
      <c r="B69" s="7" t="str">
        <f>IFERROR(__xludf.DUMMYFUNCTION("INDEX(IFNA(REGEXEXTRACT(D69, ""([^ ]+)$"")))"),"WAS")</f>
        <v>WAS</v>
      </c>
      <c r="C69" s="7">
        <f>Pts_PA*G69+Pts_PC*H69+Pts_PY*I69+Pts_PTD*J69+Pts_PI*K69+Pts_P2*L69+Pts_RA*M69+Pts_RY*N69+Pts_RTD*O69+Pts_R2*P69+Pts_Res*Q69+Pts_ReY*R69+Pts_ReTD*S69+Pts_Re2*T69+Pts_FL*U69+Pts_FTD*V69</f>
        <v>12.8</v>
      </c>
      <c r="D69" s="7" t="s">
        <v>215</v>
      </c>
      <c r="E69" s="10" t="s">
        <v>89</v>
      </c>
      <c r="F69" s="9">
        <v>9.0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0.0</v>
      </c>
      <c r="N69" s="7">
        <v>0.0</v>
      </c>
      <c r="O69" s="7">
        <v>0.0</v>
      </c>
      <c r="P69" s="11">
        <v>0.0</v>
      </c>
      <c r="Q69" s="10">
        <v>6.0</v>
      </c>
      <c r="R69" s="7">
        <v>38.0</v>
      </c>
      <c r="S69" s="7">
        <v>1.0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DeAndre Hopkins</v>
      </c>
      <c r="B70" s="7" t="str">
        <f>IFERROR(__xludf.DUMMYFUNCTION("INDEX(IFNA(REGEXEXTRACT(D70, ""([^ ]+)$"")))"),"KC")</f>
        <v>KC</v>
      </c>
      <c r="C70" s="7">
        <f>Pts_PA*G70+Pts_PC*H70+Pts_PY*I70+Pts_PTD*J70+Pts_PI*K70+Pts_P2*L70+Pts_RA*M70+Pts_RY*N70+Pts_RTD*O70+Pts_R2*P70+Pts_Res*Q70+Pts_ReY*R70+Pts_ReTD*S70+Pts_Re2*T70+Pts_FL*U70+Pts_FTD*V70</f>
        <v>12</v>
      </c>
      <c r="D70" s="7" t="s">
        <v>302</v>
      </c>
      <c r="E70" s="10" t="s">
        <v>344</v>
      </c>
      <c r="F70" s="9">
        <v>9.0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0.0</v>
      </c>
      <c r="N70" s="7">
        <v>0.0</v>
      </c>
      <c r="O70" s="7">
        <v>0.0</v>
      </c>
      <c r="P70" s="11">
        <v>0.0</v>
      </c>
      <c r="Q70" s="10">
        <v>5.0</v>
      </c>
      <c r="R70" s="7">
        <v>35.0</v>
      </c>
      <c r="S70" s="7">
        <v>1.0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Kyler Murray</v>
      </c>
      <c r="B71" s="7" t="str">
        <f>IFERROR(__xludf.DUMMYFUNCTION("INDEX(IFNA(REGEXEXTRACT(D71, ""([^ ]+)$"")))"),"ARI")</f>
        <v>ARI</v>
      </c>
      <c r="C71" s="7">
        <f>Pts_PA*G71+Pts_PC*H71+Pts_PY*I71+Pts_PTD*J71+Pts_PI*K71+Pts_P2*L71+Pts_RA*M71+Pts_RY*N71+Pts_RTD*O71+Pts_R2*P71+Pts_Res*Q71+Pts_ReY*R71+Pts_ReTD*S71+Pts_Re2*T71+Pts_FL*U71+Pts_FTD*V71</f>
        <v>10.3</v>
      </c>
      <c r="D71" s="7" t="s">
        <v>68</v>
      </c>
      <c r="E71" s="10" t="s">
        <v>112</v>
      </c>
      <c r="F71" s="9">
        <v>9.0</v>
      </c>
      <c r="G71" s="10">
        <v>37.0</v>
      </c>
      <c r="H71" s="7">
        <v>24.0</v>
      </c>
      <c r="I71" s="7">
        <v>285.0</v>
      </c>
      <c r="J71" s="7">
        <v>0.0</v>
      </c>
      <c r="K71" s="7">
        <v>1.0</v>
      </c>
      <c r="L71" s="11">
        <v>0.0</v>
      </c>
      <c r="M71" s="10">
        <v>2.0</v>
      </c>
      <c r="N71" s="7">
        <v>9.0</v>
      </c>
      <c r="O71" s="7">
        <v>0.0</v>
      </c>
      <c r="P71" s="11">
        <v>0.0</v>
      </c>
      <c r="Q71" s="10">
        <v>0.0</v>
      </c>
      <c r="R71" s="7">
        <v>0.0</v>
      </c>
      <c r="S71" s="7">
        <v>0.0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Michael Pittman</v>
      </c>
      <c r="B72" s="7" t="str">
        <f>IFERROR(__xludf.DUMMYFUNCTION("INDEX(IFNA(REGEXEXTRACT(D72, ""([^ ]+)$"")))"),"IND")</f>
        <v>IND</v>
      </c>
      <c r="C72" s="7">
        <f>Pts_PA*G72+Pts_PC*H72+Pts_PY*I72+Pts_PTD*J72+Pts_PI*K72+Pts_P2*L72+Pts_RA*M72+Pts_RY*N72+Pts_RTD*O72+Pts_R2*P72+Pts_Res*Q72+Pts_ReY*R72+Pts_ReTD*S72+Pts_Re2*T72+Pts_FL*U72+Pts_FTD*V72</f>
        <v>12.6</v>
      </c>
      <c r="D72" s="7" t="s">
        <v>200</v>
      </c>
      <c r="E72" s="10" t="s">
        <v>422</v>
      </c>
      <c r="F72" s="9">
        <v>9.0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0.0</v>
      </c>
      <c r="N72" s="7">
        <v>0.0</v>
      </c>
      <c r="O72" s="7">
        <v>0.0</v>
      </c>
      <c r="P72" s="11">
        <v>0.0</v>
      </c>
      <c r="Q72" s="10">
        <v>6.0</v>
      </c>
      <c r="R72" s="7">
        <v>96.0</v>
      </c>
      <c r="S72" s="7">
        <v>0.0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Calvin Ridley</v>
      </c>
      <c r="B73" s="7" t="str">
        <f>IFERROR(__xludf.DUMMYFUNCTION("INDEX(IFNA(REGEXEXTRACT(D73, ""([^ ]+)$"")))"),"TEN")</f>
        <v>TEN</v>
      </c>
      <c r="C73" s="7">
        <f>Pts_PA*G73+Pts_PC*H73+Pts_PY*I73+Pts_PTD*J73+Pts_PI*K73+Pts_P2*L73+Pts_RA*M73+Pts_RY*N73+Pts_RTD*O73+Pts_R2*P73+Pts_Res*Q73+Pts_ReY*R73+Pts_ReTD*S73+Pts_Re2*T73+Pts_FL*U73+Pts_FTD*V73</f>
        <v>11.8</v>
      </c>
      <c r="D73" s="7" t="s">
        <v>168</v>
      </c>
      <c r="E73" s="10" t="s">
        <v>362</v>
      </c>
      <c r="F73" s="9">
        <v>9.0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0.0</v>
      </c>
      <c r="N73" s="7">
        <v>0.0</v>
      </c>
      <c r="O73" s="7">
        <v>0.0</v>
      </c>
      <c r="P73" s="11">
        <v>0.0</v>
      </c>
      <c r="Q73" s="10">
        <v>5.0</v>
      </c>
      <c r="R73" s="7">
        <v>93.0</v>
      </c>
      <c r="S73" s="7">
        <v>0.0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Kenneth Walker</v>
      </c>
      <c r="B74" s="7" t="str">
        <f>IFERROR(__xludf.DUMMYFUNCTION("INDEX(IFNA(REGEXEXTRACT(D74, ""([^ ]+)$"")))"),"SEA")</f>
        <v>SEA</v>
      </c>
      <c r="C74" s="7">
        <f>Pts_PA*G74+Pts_PC*H74+Pts_PY*I74+Pts_PTD*J74+Pts_PI*K74+Pts_P2*L74+Pts_RA*M74+Pts_RY*N74+Pts_RTD*O74+Pts_R2*P74+Pts_Res*Q74+Pts_ReY*R74+Pts_ReTD*S74+Pts_Re2*T74+Pts_FL*U74+Pts_FTD*V74</f>
        <v>11.3</v>
      </c>
      <c r="D74" s="7" t="s">
        <v>70</v>
      </c>
      <c r="E74" s="10" t="s">
        <v>21</v>
      </c>
      <c r="F74" s="9">
        <v>9.0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16.0</v>
      </c>
      <c r="N74" s="7">
        <v>41.0</v>
      </c>
      <c r="O74" s="7">
        <v>0.0</v>
      </c>
      <c r="P74" s="11">
        <v>0.0</v>
      </c>
      <c r="Q74" s="10">
        <v>4.0</v>
      </c>
      <c r="R74" s="7">
        <v>52.0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Rico Dowdle</v>
      </c>
      <c r="B75" s="7" t="str">
        <f>IFERROR(__xludf.DUMMYFUNCTION("INDEX(IFNA(REGEXEXTRACT(D75, ""([^ ]+)$"")))"),"DAL")</f>
        <v>DAL</v>
      </c>
      <c r="C75" s="7">
        <f>Pts_PA*G75+Pts_PC*H75+Pts_PY*I75+Pts_PTD*J75+Pts_PI*K75+Pts_P2*L75+Pts_RA*M75+Pts_RY*N75+Pts_RTD*O75+Pts_R2*P75+Pts_Res*Q75+Pts_ReY*R75+Pts_ReTD*S75+Pts_Re2*T75+Pts_FL*U75+Pts_FTD*V75</f>
        <v>9.3</v>
      </c>
      <c r="D75" s="7" t="s">
        <v>213</v>
      </c>
      <c r="E75" s="10" t="s">
        <v>341</v>
      </c>
      <c r="F75" s="9">
        <v>8.0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19.0</v>
      </c>
      <c r="N75" s="7">
        <v>86.0</v>
      </c>
      <c r="O75" s="7">
        <v>0.0</v>
      </c>
      <c r="P75" s="11">
        <v>0.0</v>
      </c>
      <c r="Q75" s="10">
        <v>3.0</v>
      </c>
      <c r="R75" s="7">
        <v>12.0</v>
      </c>
      <c r="S75" s="7">
        <v>0.0</v>
      </c>
      <c r="T75" s="11">
        <v>0.0</v>
      </c>
      <c r="U75" s="10">
        <v>1.0</v>
      </c>
      <c r="V75" s="11">
        <v>0.0</v>
      </c>
    </row>
    <row r="76">
      <c r="A76" s="7" t="str">
        <f t="shared" si="1"/>
        <v>Kenny Gainwell</v>
      </c>
      <c r="B76" s="7" t="str">
        <f>IFERROR(__xludf.DUMMYFUNCTION("INDEX(IFNA(REGEXEXTRACT(D76, ""([^ ]+)$"")))"),"PHI")</f>
        <v>PHI</v>
      </c>
      <c r="C76" s="7">
        <f>Pts_PA*G76+Pts_PC*H76+Pts_PY*I76+Pts_PTD*J76+Pts_PI*K76+Pts_P2*L76+Pts_RA*M76+Pts_RY*N76+Pts_RTD*O76+Pts_R2*P76+Pts_Res*Q76+Pts_ReY*R76+Pts_ReTD*S76+Pts_Re2*T76+Pts_FL*U76+Pts_FTD*V76</f>
        <v>8.2</v>
      </c>
      <c r="D76" s="7" t="s">
        <v>241</v>
      </c>
      <c r="E76" s="10" t="s">
        <v>419</v>
      </c>
      <c r="F76" s="9">
        <v>8.0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5.0</v>
      </c>
      <c r="N76" s="7">
        <v>22.0</v>
      </c>
      <c r="O76" s="7">
        <v>1.0</v>
      </c>
      <c r="P76" s="11">
        <v>0.0</v>
      </c>
      <c r="Q76" s="10">
        <v>0.0</v>
      </c>
      <c r="R76" s="7">
        <v>0.0</v>
      </c>
      <c r="S76" s="7">
        <v>0.0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Jerry Jeudy</v>
      </c>
      <c r="B77" s="7" t="str">
        <f>IFERROR(__xludf.DUMMYFUNCTION("INDEX(IFNA(REGEXEXTRACT(D77, ""([^ ]+)$"")))"),"CLE")</f>
        <v>CLE</v>
      </c>
      <c r="C77" s="7">
        <f>Pts_PA*G77+Pts_PC*H77+Pts_PY*I77+Pts_PTD*J77+Pts_PI*K77+Pts_P2*L77+Pts_RA*M77+Pts_RY*N77+Pts_RTD*O77+Pts_R2*P77+Pts_Res*Q77+Pts_ReY*R77+Pts_ReTD*S77+Pts_Re2*T77+Pts_FL*U77+Pts_FTD*V77</f>
        <v>11.5</v>
      </c>
      <c r="D77" s="7" t="s">
        <v>132</v>
      </c>
      <c r="E77" s="10" t="s">
        <v>116</v>
      </c>
      <c r="F77" s="9">
        <v>8.0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0.0</v>
      </c>
      <c r="N77" s="7">
        <v>0.0</v>
      </c>
      <c r="O77" s="7">
        <v>0.0</v>
      </c>
      <c r="P77" s="11">
        <v>0.0</v>
      </c>
      <c r="Q77" s="10">
        <v>6.0</v>
      </c>
      <c r="R77" s="7">
        <v>85.0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Tucker Kraft</v>
      </c>
      <c r="B78" s="7" t="str">
        <f>IFERROR(__xludf.DUMMYFUNCTION("INDEX(IFNA(REGEXEXTRACT(D78, ""([^ ]+)$"")))"),"GB")</f>
        <v>GB</v>
      </c>
      <c r="C78" s="7">
        <f>Pts_PA*G78+Pts_PC*H78+Pts_PY*I78+Pts_PTD*J78+Pts_PI*K78+Pts_P2*L78+Pts_RA*M78+Pts_RY*N78+Pts_RTD*O78+Pts_R2*P78+Pts_Res*Q78+Pts_ReY*R78+Pts_ReTD*S78+Pts_Re2*T78+Pts_FL*U78+Pts_FTD*V78</f>
        <v>9.6</v>
      </c>
      <c r="D78" s="7" t="s">
        <v>195</v>
      </c>
      <c r="E78" s="10" t="s">
        <v>340</v>
      </c>
      <c r="F78" s="9">
        <v>8.0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0.0</v>
      </c>
      <c r="N78" s="7">
        <v>0.0</v>
      </c>
      <c r="O78" s="7">
        <v>0.0</v>
      </c>
      <c r="P78" s="11">
        <v>0.0</v>
      </c>
      <c r="Q78" s="10">
        <v>2.0</v>
      </c>
      <c r="R78" s="7">
        <v>26.0</v>
      </c>
      <c r="S78" s="7">
        <v>1.0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Ladd McConkey</v>
      </c>
      <c r="B79" s="7" t="str">
        <f>IFERROR(__xludf.DUMMYFUNCTION("INDEX(IFNA(REGEXEXTRACT(D79, ""([^ ]+)$"")))"),"LAC")</f>
        <v>LAC</v>
      </c>
      <c r="C79" s="7">
        <f>Pts_PA*G79+Pts_PC*H79+Pts_PY*I79+Pts_PTD*J79+Pts_PI*K79+Pts_P2*L79+Pts_RA*M79+Pts_RY*N79+Pts_RTD*O79+Pts_R2*P79+Pts_Res*Q79+Pts_ReY*R79+Pts_ReTD*S79+Pts_Re2*T79+Pts_FL*U79+Pts_FTD*V79</f>
        <v>11.3</v>
      </c>
      <c r="D79" s="7" t="s">
        <v>126</v>
      </c>
      <c r="E79" s="10" t="s">
        <v>61</v>
      </c>
      <c r="F79" s="9">
        <v>8.0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0.0</v>
      </c>
      <c r="N79" s="7">
        <v>0.0</v>
      </c>
      <c r="O79" s="7">
        <v>0.0</v>
      </c>
      <c r="P79" s="11">
        <v>0.0</v>
      </c>
      <c r="Q79" s="10">
        <v>6.0</v>
      </c>
      <c r="R79" s="7">
        <v>83.0</v>
      </c>
      <c r="S79" s="7">
        <v>0.0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Cade Stover</v>
      </c>
      <c r="B80" s="7" t="str">
        <f>IFERROR(__xludf.DUMMYFUNCTION("INDEX(IFNA(REGEXEXTRACT(D80, ""([^ ]+)$"")))"),"HOU")</f>
        <v>HOU</v>
      </c>
      <c r="C80" s="7">
        <f>Pts_PA*G80+Pts_PC*H80+Pts_PY*I80+Pts_PTD*J80+Pts_PI*K80+Pts_P2*L80+Pts_RA*M80+Pts_RY*N80+Pts_RTD*O80+Pts_R2*P80+Pts_Res*Q80+Pts_ReY*R80+Pts_ReTD*S80+Pts_Re2*T80+Pts_FL*U80+Pts_FTD*V80</f>
        <v>10.1</v>
      </c>
      <c r="D80" s="7" t="s">
        <v>394</v>
      </c>
      <c r="E80" s="10" t="s">
        <v>157</v>
      </c>
      <c r="F80" s="9">
        <v>8.0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0.0</v>
      </c>
      <c r="N80" s="7">
        <v>0.0</v>
      </c>
      <c r="O80" s="7">
        <v>0.0</v>
      </c>
      <c r="P80" s="11">
        <v>0.0</v>
      </c>
      <c r="Q80" s="10">
        <v>3.0</v>
      </c>
      <c r="R80" s="7">
        <v>26.0</v>
      </c>
      <c r="S80" s="7">
        <v>1.0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Jalen Tolbert</v>
      </c>
      <c r="B81" s="7" t="str">
        <f>IFERROR(__xludf.DUMMYFUNCTION("INDEX(IFNA(REGEXEXTRACT(D81, ""([^ ]+)$"")))"),"DAL")</f>
        <v>DAL</v>
      </c>
      <c r="C81" s="7">
        <f>Pts_PA*G81+Pts_PC*H81+Pts_PY*I81+Pts_PTD*J81+Pts_PI*K81+Pts_P2*L81+Pts_RA*M81+Pts_RY*N81+Pts_RTD*O81+Pts_R2*P81+Pts_Res*Q81+Pts_ReY*R81+Pts_ReTD*S81+Pts_Re2*T81+Pts_FL*U81+Pts_FTD*V81</f>
        <v>9.2</v>
      </c>
      <c r="D81" s="7" t="s">
        <v>274</v>
      </c>
      <c r="E81" s="10" t="s">
        <v>341</v>
      </c>
      <c r="F81" s="9">
        <v>8.0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2.0</v>
      </c>
      <c r="R81" s="7">
        <v>22.0</v>
      </c>
      <c r="S81" s="7">
        <v>1.0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Tre Tucker</v>
      </c>
      <c r="B82" s="7" t="str">
        <f>IFERROR(__xludf.DUMMYFUNCTION("INDEX(IFNA(REGEXEXTRACT(D82, ""([^ ]+)$"")))"),"LV")</f>
        <v>LV</v>
      </c>
      <c r="C82" s="7">
        <f>Pts_PA*G82+Pts_PC*H82+Pts_PY*I82+Pts_PTD*J82+Pts_PI*K82+Pts_P2*L82+Pts_RA*M82+Pts_RY*N82+Pts_RTD*O82+Pts_R2*P82+Pts_Res*Q82+Pts_ReY*R82+Pts_ReTD*S82+Pts_Re2*T82+Pts_FL*U82+Pts_FTD*V82</f>
        <v>11.7</v>
      </c>
      <c r="D82" s="7" t="s">
        <v>225</v>
      </c>
      <c r="E82" s="10" t="s">
        <v>49</v>
      </c>
      <c r="F82" s="9">
        <v>8.0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0.0</v>
      </c>
      <c r="N82" s="7">
        <v>0.0</v>
      </c>
      <c r="O82" s="7">
        <v>0.0</v>
      </c>
      <c r="P82" s="11">
        <v>0.0</v>
      </c>
      <c r="Q82" s="10">
        <v>7.0</v>
      </c>
      <c r="R82" s="7">
        <v>82.0</v>
      </c>
      <c r="S82" s="7">
        <v>0.0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Devaughn Vele</v>
      </c>
      <c r="B83" s="7" t="str">
        <f>IFERROR(__xludf.DUMMYFUNCTION("INDEX(IFNA(REGEXEXTRACT(D83, ""([^ ]+)$"")))"),"DEN")</f>
        <v>DEN</v>
      </c>
      <c r="C83" s="7">
        <f>Pts_PA*G83+Pts_PC*H83+Pts_PY*I83+Pts_PTD*J83+Pts_PI*K83+Pts_P2*L83+Pts_RA*M83+Pts_RY*N83+Pts_RTD*O83+Pts_R2*P83+Pts_Res*Q83+Pts_ReY*R83+Pts_ReTD*S83+Pts_Re2*T83+Pts_FL*U83+Pts_FTD*V83</f>
        <v>11</v>
      </c>
      <c r="D83" s="7" t="s">
        <v>204</v>
      </c>
      <c r="E83" s="10" t="s">
        <v>420</v>
      </c>
      <c r="F83" s="9">
        <v>8.0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0.0</v>
      </c>
      <c r="N83" s="7">
        <v>0.0</v>
      </c>
      <c r="O83" s="7">
        <v>0.0</v>
      </c>
      <c r="P83" s="11">
        <v>0.0</v>
      </c>
      <c r="Q83" s="10">
        <v>6.0</v>
      </c>
      <c r="R83" s="7">
        <v>80.0</v>
      </c>
      <c r="S83" s="7">
        <v>0.0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Noah Brown</v>
      </c>
      <c r="B84" s="7" t="str">
        <f>IFERROR(__xludf.DUMMYFUNCTION("INDEX(IFNA(REGEXEXTRACT(D84, ""([^ ]+)$"")))"),"WAS")</f>
        <v>WAS</v>
      </c>
      <c r="C84" s="7">
        <f>Pts_PA*G84+Pts_PC*H84+Pts_PY*I84+Pts_PTD*J84+Pts_PI*K84+Pts_P2*L84+Pts_RA*M84+Pts_RY*N84+Pts_RTD*O84+Pts_R2*P84+Pts_Res*Q84+Pts_ReY*R84+Pts_ReTD*S84+Pts_Re2*T84+Pts_FL*U84+Pts_FTD*V84</f>
        <v>10.1</v>
      </c>
      <c r="D84" s="7" t="s">
        <v>364</v>
      </c>
      <c r="E84" s="10" t="s">
        <v>89</v>
      </c>
      <c r="F84" s="9">
        <v>7.0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0.0</v>
      </c>
      <c r="N84" s="7">
        <v>0.0</v>
      </c>
      <c r="O84" s="7">
        <v>0.0</v>
      </c>
      <c r="P84" s="11">
        <v>0.0</v>
      </c>
      <c r="Q84" s="10">
        <v>6.0</v>
      </c>
      <c r="R84" s="7">
        <v>71.0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Nathaniel Dell</v>
      </c>
      <c r="B85" s="7" t="str">
        <f>IFERROR(__xludf.DUMMYFUNCTION("INDEX(IFNA(REGEXEXTRACT(D85, ""([^ ]+)$"")))"),"HOU")</f>
        <v>HOU</v>
      </c>
      <c r="C85" s="7">
        <f>Pts_PA*G85+Pts_PC*H85+Pts_PY*I85+Pts_PTD*J85+Pts_PI*K85+Pts_P2*L85+Pts_RA*M85+Pts_RY*N85+Pts_RTD*O85+Pts_R2*P85+Pts_Res*Q85+Pts_ReY*R85+Pts_ReTD*S85+Pts_Re2*T85+Pts_FL*U85+Pts_FTD*V85</f>
        <v>8.7</v>
      </c>
      <c r="D85" s="7" t="s">
        <v>164</v>
      </c>
      <c r="E85" s="10" t="s">
        <v>157</v>
      </c>
      <c r="F85" s="9">
        <v>7.0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0.0</v>
      </c>
      <c r="N85" s="7">
        <v>0.0</v>
      </c>
      <c r="O85" s="7">
        <v>0.0</v>
      </c>
      <c r="P85" s="11">
        <v>0.0</v>
      </c>
      <c r="Q85" s="10">
        <v>3.0</v>
      </c>
      <c r="R85" s="7">
        <v>72.0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Gus Edwards</v>
      </c>
      <c r="B86" s="7" t="str">
        <f>IFERROR(__xludf.DUMMYFUNCTION("INDEX(IFNA(REGEXEXTRACT(D86, ""([^ ]+)$"")))"),"LAC")</f>
        <v>LAC</v>
      </c>
      <c r="C86" s="7">
        <f>Pts_PA*G86+Pts_PC*H86+Pts_PY*I86+Pts_PTD*J86+Pts_PI*K86+Pts_P2*L86+Pts_RA*M86+Pts_RY*N86+Pts_RTD*O86+Pts_R2*P86+Pts_Res*Q86+Pts_ReY*R86+Pts_ReTD*S86+Pts_Re2*T86+Pts_FL*U86+Pts_FTD*V86</f>
        <v>7.1</v>
      </c>
      <c r="D86" s="7" t="s">
        <v>214</v>
      </c>
      <c r="E86" s="10" t="s">
        <v>61</v>
      </c>
      <c r="F86" s="9">
        <v>7.0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9.0</v>
      </c>
      <c r="N86" s="7">
        <v>11.0</v>
      </c>
      <c r="O86" s="7">
        <v>1.0</v>
      </c>
      <c r="P86" s="11">
        <v>0.0</v>
      </c>
      <c r="Q86" s="10">
        <v>0.0</v>
      </c>
      <c r="R86" s="7">
        <v>0.0</v>
      </c>
      <c r="S86" s="7">
        <v>0.0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Malik Heath</v>
      </c>
      <c r="B87" s="7" t="str">
        <f>IFERROR(__xludf.DUMMYFUNCTION("INDEX(IFNA(REGEXEXTRACT(D87, ""([^ ]+)$"")))"),"GB")</f>
        <v>GB</v>
      </c>
      <c r="C87" s="7">
        <f>Pts_PA*G87+Pts_PC*H87+Pts_PY*I87+Pts_PTD*J87+Pts_PI*K87+Pts_P2*L87+Pts_RA*M87+Pts_RY*N87+Pts_RTD*O87+Pts_R2*P87+Pts_Res*Q87+Pts_ReY*R87+Pts_ReTD*S87+Pts_Re2*T87+Pts_FL*U87+Pts_FTD*V87</f>
        <v>8.5</v>
      </c>
      <c r="D87" s="7" t="s">
        <v>472</v>
      </c>
      <c r="E87" s="10" t="s">
        <v>340</v>
      </c>
      <c r="F87" s="9">
        <v>7.0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0.0</v>
      </c>
      <c r="N87" s="7">
        <v>0.0</v>
      </c>
      <c r="O87" s="7">
        <v>0.0</v>
      </c>
      <c r="P87" s="11">
        <v>0.0</v>
      </c>
      <c r="Q87" s="10">
        <v>2.0</v>
      </c>
      <c r="R87" s="7">
        <v>15.0</v>
      </c>
      <c r="S87" s="7">
        <v>1.0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Kareem Hunt</v>
      </c>
      <c r="B88" s="7" t="str">
        <f>IFERROR(__xludf.DUMMYFUNCTION("INDEX(IFNA(REGEXEXTRACT(D88, ""([^ ]+)$"")))"),"KC")</f>
        <v>KC</v>
      </c>
      <c r="C88" s="7">
        <f>Pts_PA*G88+Pts_PC*H88+Pts_PY*I88+Pts_PTD*J88+Pts_PI*K88+Pts_P2*L88+Pts_RA*M88+Pts_RY*N88+Pts_RTD*O88+Pts_R2*P88+Pts_Res*Q88+Pts_ReY*R88+Pts_ReTD*S88+Pts_Re2*T88+Pts_FL*U88+Pts_FTD*V88</f>
        <v>10.2</v>
      </c>
      <c r="D88" s="7" t="s">
        <v>466</v>
      </c>
      <c r="E88" s="10" t="s">
        <v>344</v>
      </c>
      <c r="F88" s="9">
        <v>7.0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16.0</v>
      </c>
      <c r="N88" s="7">
        <v>68.0</v>
      </c>
      <c r="O88" s="7">
        <v>0.0</v>
      </c>
      <c r="P88" s="11">
        <v>0.0</v>
      </c>
      <c r="Q88" s="10">
        <v>3.0</v>
      </c>
      <c r="R88" s="7">
        <v>19.0</v>
      </c>
      <c r="S88" s="7">
        <v>0.0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Roschon Johnson</v>
      </c>
      <c r="B89" s="7" t="str">
        <f>IFERROR(__xludf.DUMMYFUNCTION("INDEX(IFNA(REGEXEXTRACT(D89, ""([^ ]+)$"")))"),"CHI")</f>
        <v>CHI</v>
      </c>
      <c r="C89" s="7">
        <f>Pts_PA*G89+Pts_PC*H89+Pts_PY*I89+Pts_PTD*J89+Pts_PI*K89+Pts_P2*L89+Pts_RA*M89+Pts_RY*N89+Pts_RTD*O89+Pts_R2*P89+Pts_Res*Q89+Pts_ReY*R89+Pts_ReTD*S89+Pts_Re2*T89+Pts_FL*U89+Pts_FTD*V89</f>
        <v>7.7</v>
      </c>
      <c r="D89" s="7" t="s">
        <v>429</v>
      </c>
      <c r="E89" s="10" t="s">
        <v>155</v>
      </c>
      <c r="F89" s="9">
        <v>7.0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2.0</v>
      </c>
      <c r="N89" s="7">
        <v>2.0</v>
      </c>
      <c r="O89" s="7">
        <v>1.0</v>
      </c>
      <c r="P89" s="11">
        <v>0.0</v>
      </c>
      <c r="Q89" s="10">
        <v>1.0</v>
      </c>
      <c r="R89" s="7">
        <v>10.0</v>
      </c>
      <c r="S89" s="7">
        <v>0.0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Demarcus Robinson</v>
      </c>
      <c r="B90" s="7" t="str">
        <f>IFERROR(__xludf.DUMMYFUNCTION("INDEX(IFNA(REGEXEXTRACT(D90, ""([^ ]+)$"")))"),"LA")</f>
        <v>LA</v>
      </c>
      <c r="C90" s="7">
        <f>Pts_PA*G90+Pts_PC*H90+Pts_PY*I90+Pts_PTD*J90+Pts_PI*K90+Pts_P2*L90+Pts_RA*M90+Pts_RY*N90+Pts_RTD*O90+Pts_R2*P90+Pts_Res*Q90+Pts_ReY*R90+Pts_ReTD*S90+Pts_Re2*T90+Pts_FL*U90+Pts_FTD*V90</f>
        <v>8.5</v>
      </c>
      <c r="D90" s="7" t="s">
        <v>181</v>
      </c>
      <c r="E90" s="10" t="s">
        <v>423</v>
      </c>
      <c r="F90" s="9">
        <v>7.0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0.0</v>
      </c>
      <c r="N90" s="7">
        <v>0.0</v>
      </c>
      <c r="O90" s="7">
        <v>0.0</v>
      </c>
      <c r="P90" s="11">
        <v>0.0</v>
      </c>
      <c r="Q90" s="10">
        <v>2.0</v>
      </c>
      <c r="R90" s="7">
        <v>15.0</v>
      </c>
      <c r="S90" s="7">
        <v>1.0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Demario Douglas</v>
      </c>
      <c r="B91" s="7" t="str">
        <f>IFERROR(__xludf.DUMMYFUNCTION("INDEX(IFNA(REGEXEXTRACT(D91, ""([^ ]+)$"")))"),"NE")</f>
        <v>NE</v>
      </c>
      <c r="C91" s="7">
        <f>Pts_PA*G91+Pts_PC*H91+Pts_PY*I91+Pts_PTD*J91+Pts_PI*K91+Pts_P2*L91+Pts_RA*M91+Pts_RY*N91+Pts_RTD*O91+Pts_R2*P91+Pts_Res*Q91+Pts_ReY*R91+Pts_ReTD*S91+Pts_Re2*T91+Pts_FL*U91+Pts_FTD*V91</f>
        <v>8.8</v>
      </c>
      <c r="D91" s="7" t="s">
        <v>236</v>
      </c>
      <c r="E91" s="10" t="s">
        <v>92</v>
      </c>
      <c r="F91" s="9">
        <v>6.0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1.0</v>
      </c>
      <c r="N91" s="7">
        <v>1.0</v>
      </c>
      <c r="O91" s="7">
        <v>0.0</v>
      </c>
      <c r="P91" s="11">
        <v>0.0</v>
      </c>
      <c r="Q91" s="10">
        <v>5.0</v>
      </c>
      <c r="R91" s="7">
        <v>62.0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Mike Evans</v>
      </c>
      <c r="B92" s="7" t="str">
        <f>IFERROR(__xludf.DUMMYFUNCTION("INDEX(IFNA(REGEXEXTRACT(D92, ""([^ ]+)$"")))"),"TB")</f>
        <v>TB</v>
      </c>
      <c r="C92" s="7">
        <f>Pts_PA*G92+Pts_PC*H92+Pts_PY*I92+Pts_PTD*J92+Pts_PI*K92+Pts_P2*L92+Pts_RA*M92+Pts_RY*N92+Pts_RTD*O92+Pts_R2*P92+Pts_Res*Q92+Pts_ReY*R92+Pts_ReTD*S92+Pts_Re2*T92+Pts_FL*U92+Pts_FTD*V92</f>
        <v>9.3</v>
      </c>
      <c r="D92" s="7" t="s">
        <v>54</v>
      </c>
      <c r="E92" s="10" t="s">
        <v>53</v>
      </c>
      <c r="F92" s="9">
        <v>6.0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0.0</v>
      </c>
      <c r="N92" s="7">
        <v>0.0</v>
      </c>
      <c r="O92" s="7">
        <v>0.0</v>
      </c>
      <c r="P92" s="11">
        <v>0.0</v>
      </c>
      <c r="Q92" s="10">
        <v>5.0</v>
      </c>
      <c r="R92" s="7">
        <v>68.0</v>
      </c>
      <c r="S92" s="7">
        <v>0.0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Zay Flowers</v>
      </c>
      <c r="B93" s="7" t="str">
        <f>IFERROR(__xludf.DUMMYFUNCTION("INDEX(IFNA(REGEXEXTRACT(D93, ""([^ ]+)$"")))"),"BAL")</f>
        <v>BAL</v>
      </c>
      <c r="C93" s="7">
        <f>Pts_PA*G93+Pts_PC*H93+Pts_PY*I93+Pts_PTD*J93+Pts_PI*K93+Pts_P2*L93+Pts_RA*M93+Pts_RY*N93+Pts_RTD*O93+Pts_R2*P93+Pts_Res*Q93+Pts_ReY*R93+Pts_ReTD*S93+Pts_Re2*T93+Pts_FL*U93+Pts_FTD*V93</f>
        <v>8.7</v>
      </c>
      <c r="D93" s="7" t="s">
        <v>172</v>
      </c>
      <c r="E93" s="10" t="s">
        <v>82</v>
      </c>
      <c r="F93" s="9">
        <v>6.0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0.0</v>
      </c>
      <c r="N93" s="7">
        <v>0.0</v>
      </c>
      <c r="O93" s="7">
        <v>0.0</v>
      </c>
      <c r="P93" s="11">
        <v>0.0</v>
      </c>
      <c r="Q93" s="10">
        <v>5.0</v>
      </c>
      <c r="R93" s="7">
        <v>62.0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Travis Kelce</v>
      </c>
      <c r="B94" s="7" t="str">
        <f>IFERROR(__xludf.DUMMYFUNCTION("INDEX(IFNA(REGEXEXTRACT(D94, ""([^ ]+)$"")))"),"KC")</f>
        <v>KC</v>
      </c>
      <c r="C94" s="7">
        <f>Pts_PA*G94+Pts_PC*H94+Pts_PY*I94+Pts_PTD*J94+Pts_PI*K94+Pts_P2*L94+Pts_RA*M94+Pts_RY*N94+Pts_RTD*O94+Pts_R2*P94+Pts_Res*Q94+Pts_ReY*R94+Pts_ReTD*S94+Pts_Re2*T94+Pts_FL*U94+Pts_FTD*V94</f>
        <v>9.2</v>
      </c>
      <c r="D94" s="7" t="s">
        <v>193</v>
      </c>
      <c r="E94" s="10" t="s">
        <v>344</v>
      </c>
      <c r="F94" s="9">
        <v>6.0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0.0</v>
      </c>
      <c r="N94" s="7">
        <v>0.0</v>
      </c>
      <c r="O94" s="7">
        <v>0.0</v>
      </c>
      <c r="P94" s="11">
        <v>0.0</v>
      </c>
      <c r="Q94" s="10">
        <v>6.0</v>
      </c>
      <c r="R94" s="7">
        <v>62.0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Cole Kmet</v>
      </c>
      <c r="B95" s="7" t="str">
        <f>IFERROR(__xludf.DUMMYFUNCTION("INDEX(IFNA(REGEXEXTRACT(D95, ""([^ ]+)$"")))"),"CHI")</f>
        <v>CHI</v>
      </c>
      <c r="C95" s="7">
        <f>Pts_PA*G95+Pts_PC*H95+Pts_PY*I95+Pts_PTD*J95+Pts_PI*K95+Pts_P2*L95+Pts_RA*M95+Pts_RY*N95+Pts_RTD*O95+Pts_R2*P95+Pts_Res*Q95+Pts_ReY*R95+Pts_ReTD*S95+Pts_Re2*T95+Pts_FL*U95+Pts_FTD*V95</f>
        <v>9.9</v>
      </c>
      <c r="D95" s="7" t="s">
        <v>312</v>
      </c>
      <c r="E95" s="10" t="s">
        <v>155</v>
      </c>
      <c r="F95" s="9">
        <v>6.0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0.0</v>
      </c>
      <c r="N95" s="7">
        <v>0.0</v>
      </c>
      <c r="O95" s="7">
        <v>0.0</v>
      </c>
      <c r="P95" s="11">
        <v>0.0</v>
      </c>
      <c r="Q95" s="10">
        <v>7.0</v>
      </c>
      <c r="R95" s="7">
        <v>64.0</v>
      </c>
      <c r="S95" s="7">
        <v>0.0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CeeDee Lamb</v>
      </c>
      <c r="B96" s="7" t="str">
        <f>IFERROR(__xludf.DUMMYFUNCTION("INDEX(IFNA(REGEXEXTRACT(D96, ""([^ ]+)$"")))"),"DAL")</f>
        <v>DAL</v>
      </c>
      <c r="C96" s="7">
        <f>Pts_PA*G96+Pts_PC*H96+Pts_PY*I96+Pts_PTD*J96+Pts_PI*K96+Pts_P2*L96+Pts_RA*M96+Pts_RY*N96+Pts_RTD*O96+Pts_R2*P96+Pts_Res*Q96+Pts_ReY*R96+Pts_ReTD*S96+Pts_Re2*T96+Pts_FL*U96+Pts_FTD*V96</f>
        <v>11.8</v>
      </c>
      <c r="D96" s="7" t="s">
        <v>134</v>
      </c>
      <c r="E96" s="10" t="s">
        <v>341</v>
      </c>
      <c r="F96" s="9">
        <v>6.0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1.0</v>
      </c>
      <c r="N96" s="7">
        <v>1.0</v>
      </c>
      <c r="O96" s="7">
        <v>0.0</v>
      </c>
      <c r="P96" s="11">
        <v>0.0</v>
      </c>
      <c r="Q96" s="10">
        <v>10.0</v>
      </c>
      <c r="R96" s="7">
        <v>67.0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Malik Nabers</v>
      </c>
      <c r="B97" s="7" t="str">
        <f>IFERROR(__xludf.DUMMYFUNCTION("INDEX(IFNA(REGEXEXTRACT(D97, ""([^ ]+)$"")))"),"NYG")</f>
        <v>NYG</v>
      </c>
      <c r="C97" s="7">
        <f>Pts_PA*G97+Pts_PC*H97+Pts_PY*I97+Pts_PTD*J97+Pts_PI*K97+Pts_P2*L97+Pts_RA*M97+Pts_RY*N97+Pts_RTD*O97+Pts_R2*P97+Pts_Res*Q97+Pts_ReY*R97+Pts_ReTD*S97+Pts_Re2*T97+Pts_FL*U97+Pts_FTD*V97</f>
        <v>9.4</v>
      </c>
      <c r="D97" s="7" t="s">
        <v>154</v>
      </c>
      <c r="E97" s="10" t="s">
        <v>358</v>
      </c>
      <c r="F97" s="9">
        <v>6.0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0.0</v>
      </c>
      <c r="N97" s="7">
        <v>0.0</v>
      </c>
      <c r="O97" s="7">
        <v>0.0</v>
      </c>
      <c r="P97" s="11">
        <v>0.0</v>
      </c>
      <c r="Q97" s="10">
        <v>6.0</v>
      </c>
      <c r="R97" s="7">
        <v>64.0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Jalen Nailor</v>
      </c>
      <c r="B98" s="7" t="str">
        <f>IFERROR(__xludf.DUMMYFUNCTION("INDEX(IFNA(REGEXEXTRACT(D98, ""([^ ]+)$"")))"),"MIN")</f>
        <v>MIN</v>
      </c>
      <c r="C98" s="7">
        <f>Pts_PA*G98+Pts_PC*H98+Pts_PY*I98+Pts_PTD*J98+Pts_PI*K98+Pts_P2*L98+Pts_RA*M98+Pts_RY*N98+Pts_RTD*O98+Pts_R2*P98+Pts_Res*Q98+Pts_ReY*R98+Pts_ReTD*S98+Pts_Re2*T98+Pts_FL*U98+Pts_FTD*V98</f>
        <v>7</v>
      </c>
      <c r="D98" s="7" t="s">
        <v>135</v>
      </c>
      <c r="E98" s="10" t="s">
        <v>76</v>
      </c>
      <c r="F98" s="9">
        <v>6.0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0.0</v>
      </c>
      <c r="N98" s="7">
        <v>0.0</v>
      </c>
      <c r="O98" s="7">
        <v>0.0</v>
      </c>
      <c r="P98" s="11">
        <v>0.0</v>
      </c>
      <c r="Q98" s="10">
        <v>1.0</v>
      </c>
      <c r="R98" s="7">
        <v>5.0</v>
      </c>
      <c r="S98" s="7">
        <v>1.0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Devin Singletary</v>
      </c>
      <c r="B99" s="7" t="str">
        <f>IFERROR(__xludf.DUMMYFUNCTION("INDEX(IFNA(REGEXEXTRACT(D99, ""([^ ]+)$"")))"),"NYG")</f>
        <v>NYG</v>
      </c>
      <c r="C99" s="7">
        <f>Pts_PA*G99+Pts_PC*H99+Pts_PY*I99+Pts_PTD*J99+Pts_PI*K99+Pts_P2*L99+Pts_RA*M99+Pts_RY*N99+Pts_RTD*O99+Pts_R2*P99+Pts_Res*Q99+Pts_ReY*R99+Pts_ReTD*S99+Pts_Re2*T99+Pts_FL*U99+Pts_FTD*V99</f>
        <v>8</v>
      </c>
      <c r="D99" s="7" t="s">
        <v>182</v>
      </c>
      <c r="E99" s="10" t="s">
        <v>358</v>
      </c>
      <c r="F99" s="9">
        <v>6.0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2.0</v>
      </c>
      <c r="N99" s="7">
        <v>3.0</v>
      </c>
      <c r="O99" s="7">
        <v>1.0</v>
      </c>
      <c r="P99" s="11">
        <v>0.0</v>
      </c>
      <c r="Q99" s="10">
        <v>2.0</v>
      </c>
      <c r="R99" s="7">
        <v>7.0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Amon-Ra St. Brown</v>
      </c>
      <c r="B100" s="7" t="str">
        <f>IFERROR(__xludf.DUMMYFUNCTION("INDEX(IFNA(REGEXEXTRACT(D100, ""([^ ]+)$"")))"),"DET")</f>
        <v>DET</v>
      </c>
      <c r="C100" s="7">
        <f>Pts_PA*G100+Pts_PC*H100+Pts_PY*I100+Pts_PTD*J100+Pts_PI*K100+Pts_P2*L100+Pts_RA*M100+Pts_RY*N100+Pts_RTD*O100+Pts_R2*P100+Pts_Res*Q100+Pts_ReY*R100+Pts_ReTD*S100+Pts_Re2*T100+Pts_FL*U100+Pts_FTD*V100</f>
        <v>9.2</v>
      </c>
      <c r="D100" s="7" t="s">
        <v>273</v>
      </c>
      <c r="E100" s="10" t="s">
        <v>35</v>
      </c>
      <c r="F100" s="9">
        <v>6.0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0.0</v>
      </c>
      <c r="N100" s="7">
        <v>0.0</v>
      </c>
      <c r="O100" s="7">
        <v>0.0</v>
      </c>
      <c r="P100" s="11">
        <v>0.0</v>
      </c>
      <c r="Q100" s="10">
        <v>6.0</v>
      </c>
      <c r="R100" s="7">
        <v>62.0</v>
      </c>
      <c r="S100" s="7">
        <v>0.0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D'Andre Swift</v>
      </c>
      <c r="B101" s="7" t="str">
        <f>IFERROR(__xludf.DUMMYFUNCTION("INDEX(IFNA(REGEXEXTRACT(D101, ""([^ ]+)$"")))"),"CHI")</f>
        <v>CHI</v>
      </c>
      <c r="C101" s="7">
        <f>Pts_PA*G101+Pts_PC*H101+Pts_PY*I101+Pts_PTD*J101+Pts_PI*K101+Pts_P2*L101+Pts_RA*M101+Pts_RY*N101+Pts_RTD*O101+Pts_R2*P101+Pts_Res*Q101+Pts_ReY*R101+Pts_ReTD*S101+Pts_Re2*T101+Pts_FL*U101+Pts_FTD*V101</f>
        <v>8</v>
      </c>
      <c r="D101" s="7" t="s">
        <v>170</v>
      </c>
      <c r="E101" s="10" t="s">
        <v>155</v>
      </c>
      <c r="F101" s="9">
        <v>6.0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13.0</v>
      </c>
      <c r="N101" s="7">
        <v>30.0</v>
      </c>
      <c r="O101" s="7">
        <v>0.0</v>
      </c>
      <c r="P101" s="11">
        <v>0.0</v>
      </c>
      <c r="Q101" s="10">
        <v>3.0</v>
      </c>
      <c r="R101" s="7">
        <v>35.0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Sean Tucker</v>
      </c>
      <c r="B102" s="7" t="str">
        <f>IFERROR(__xludf.DUMMYFUNCTION("INDEX(IFNA(REGEXEXTRACT(D102, ""([^ ]+)$"")))"),"TB")</f>
        <v>TB</v>
      </c>
      <c r="C102" s="7">
        <f>Pts_PA*G102+Pts_PC*H102+Pts_PY*I102+Pts_PTD*J102+Pts_PI*K102+Pts_P2*L102+Pts_RA*M102+Pts_RY*N102+Pts_RTD*O102+Pts_R2*P102+Pts_Res*Q102+Pts_ReY*R102+Pts_ReTD*S102+Pts_Re2*T102+Pts_FL*U102+Pts_FTD*V102</f>
        <v>7.5</v>
      </c>
      <c r="D102" s="7" t="s">
        <v>461</v>
      </c>
      <c r="E102" s="10" t="s">
        <v>53</v>
      </c>
      <c r="F102" s="9">
        <v>6.0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4.0</v>
      </c>
      <c r="N102" s="7">
        <v>3.0</v>
      </c>
      <c r="O102" s="7">
        <v>1.0</v>
      </c>
      <c r="P102" s="11">
        <v>0.0</v>
      </c>
      <c r="Q102" s="10">
        <v>1.0</v>
      </c>
      <c r="R102" s="7">
        <v>7.0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Jameson Williams</v>
      </c>
      <c r="B103" s="7" t="str">
        <f>IFERROR(__xludf.DUMMYFUNCTION("INDEX(IFNA(REGEXEXTRACT(D103, ""([^ ]+)$"")))"),"DET")</f>
        <v>DET</v>
      </c>
      <c r="C103" s="7">
        <f>Pts_PA*G103+Pts_PC*H103+Pts_PY*I103+Pts_PTD*J103+Pts_PI*K103+Pts_P2*L103+Pts_RA*M103+Pts_RY*N103+Pts_RTD*O103+Pts_R2*P103+Pts_Res*Q103+Pts_ReY*R103+Pts_ReTD*S103+Pts_Re2*T103+Pts_FL*U103+Pts_FTD*V103</f>
        <v>9.3</v>
      </c>
      <c r="D103" s="7" t="s">
        <v>50</v>
      </c>
      <c r="E103" s="10" t="s">
        <v>35</v>
      </c>
      <c r="F103" s="9">
        <v>6.0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1.0</v>
      </c>
      <c r="N103" s="7">
        <v>4.0</v>
      </c>
      <c r="O103" s="7">
        <v>0.0</v>
      </c>
      <c r="P103" s="11">
        <v>0.0</v>
      </c>
      <c r="Q103" s="10">
        <v>5.0</v>
      </c>
      <c r="R103" s="7">
        <v>64.0</v>
      </c>
      <c r="S103" s="7">
        <v>0.0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Tyler Boyd</v>
      </c>
      <c r="B104" s="7" t="str">
        <f>IFERROR(__xludf.DUMMYFUNCTION("INDEX(IFNA(REGEXEXTRACT(D104, ""([^ ]+)$"")))"),"TEN")</f>
        <v>TEN</v>
      </c>
      <c r="C104" s="7">
        <f>Pts_PA*G104+Pts_PC*H104+Pts_PY*I104+Pts_PTD*J104+Pts_PI*K104+Pts_P2*L104+Pts_RA*M104+Pts_RY*N104+Pts_RTD*O104+Pts_R2*P104+Pts_Res*Q104+Pts_ReY*R104+Pts_ReTD*S104+Pts_Re2*T104+Pts_FL*U104+Pts_FTD*V104</f>
        <v>8.5</v>
      </c>
      <c r="D104" s="7" t="s">
        <v>231</v>
      </c>
      <c r="E104" s="10" t="s">
        <v>362</v>
      </c>
      <c r="F104" s="9">
        <v>5.0</v>
      </c>
      <c r="G104" s="10">
        <v>1.0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6.0</v>
      </c>
      <c r="R104" s="7">
        <v>55.0</v>
      </c>
      <c r="S104" s="7">
        <v>0.0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J.K. Dobbins</v>
      </c>
      <c r="B105" s="7" t="str">
        <f>IFERROR(__xludf.DUMMYFUNCTION("INDEX(IFNA(REGEXEXTRACT(D105, ""([^ ]+)$"")))"),"LAC")</f>
        <v>LAC</v>
      </c>
      <c r="C105" s="7">
        <f>Pts_PA*G105+Pts_PC*H105+Pts_PY*I105+Pts_PTD*J105+Pts_PI*K105+Pts_P2*L105+Pts_RA*M105+Pts_RY*N105+Pts_RTD*O105+Pts_R2*P105+Pts_Res*Q105+Pts_ReY*R105+Pts_ReTD*S105+Pts_Re2*T105+Pts_FL*U105+Pts_FTD*V105</f>
        <v>7.4</v>
      </c>
      <c r="D105" s="7" t="s">
        <v>45</v>
      </c>
      <c r="E105" s="10" t="s">
        <v>61</v>
      </c>
      <c r="F105" s="9">
        <v>5.0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6.0</v>
      </c>
      <c r="N105" s="7">
        <v>40.0</v>
      </c>
      <c r="O105" s="7">
        <v>0.0</v>
      </c>
      <c r="P105" s="11">
        <v>0.0</v>
      </c>
      <c r="Q105" s="10">
        <v>3.0</v>
      </c>
      <c r="R105" s="7">
        <v>19.0</v>
      </c>
      <c r="S105" s="7">
        <v>0.0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Romeo Doubs</v>
      </c>
      <c r="B106" s="7" t="str">
        <f>IFERROR(__xludf.DUMMYFUNCTION("INDEX(IFNA(REGEXEXTRACT(D106, ""([^ ]+)$"")))"),"GB")</f>
        <v>GB</v>
      </c>
      <c r="C106" s="7">
        <f>Pts_PA*G106+Pts_PC*H106+Pts_PY*I106+Pts_PTD*J106+Pts_PI*K106+Pts_P2*L106+Pts_RA*M106+Pts_RY*N106+Pts_RTD*O106+Pts_R2*P106+Pts_Res*Q106+Pts_ReY*R106+Pts_ReTD*S106+Pts_Re2*T106+Pts_FL*U106+Pts_FTD*V106</f>
        <v>6.9</v>
      </c>
      <c r="D106" s="7" t="s">
        <v>165</v>
      </c>
      <c r="E106" s="10" t="s">
        <v>340</v>
      </c>
      <c r="F106" s="9">
        <v>5.0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0.0</v>
      </c>
      <c r="N106" s="7">
        <v>0.0</v>
      </c>
      <c r="O106" s="7">
        <v>0.0</v>
      </c>
      <c r="P106" s="11">
        <v>0.0</v>
      </c>
      <c r="Q106" s="10">
        <v>3.0</v>
      </c>
      <c r="R106" s="7">
        <v>54.0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Pat Freiermuth</v>
      </c>
      <c r="B107" s="7" t="str">
        <f>IFERROR(__xludf.DUMMYFUNCTION("INDEX(IFNA(REGEXEXTRACT(D107, ""([^ ]+)$"")))"),"PIT")</f>
        <v>PIT</v>
      </c>
      <c r="C107" s="7">
        <f>Pts_PA*G107+Pts_PC*H107+Pts_PY*I107+Pts_PTD*J107+Pts_PI*K107+Pts_P2*L107+Pts_RA*M107+Pts_RY*N107+Pts_RTD*O107+Pts_R2*P107+Pts_Res*Q107+Pts_ReY*R107+Pts_ReTD*S107+Pts_Re2*T107+Pts_FL*U107+Pts_FTD*V107</f>
        <v>7.9</v>
      </c>
      <c r="D107" s="7" t="s">
        <v>216</v>
      </c>
      <c r="E107" s="10" t="s">
        <v>85</v>
      </c>
      <c r="F107" s="9">
        <v>5.0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0.0</v>
      </c>
      <c r="N107" s="7">
        <v>0.0</v>
      </c>
      <c r="O107" s="7">
        <v>0.0</v>
      </c>
      <c r="P107" s="11">
        <v>0.0</v>
      </c>
      <c r="Q107" s="10">
        <v>4.0</v>
      </c>
      <c r="R107" s="7">
        <v>59.0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Najee Harris</v>
      </c>
      <c r="B108" s="7" t="str">
        <f>IFERROR(__xludf.DUMMYFUNCTION("INDEX(IFNA(REGEXEXTRACT(D108, ""([^ ]+)$"")))"),"PIT")</f>
        <v>PIT</v>
      </c>
      <c r="C108" s="7">
        <f>Pts_PA*G108+Pts_PC*H108+Pts_PY*I108+Pts_PTD*J108+Pts_PI*K108+Pts_P2*L108+Pts_RA*M108+Pts_RY*N108+Pts_RTD*O108+Pts_R2*P108+Pts_Res*Q108+Pts_ReY*R108+Pts_ReTD*S108+Pts_Re2*T108+Pts_FL*U108+Pts_FTD*V108</f>
        <v>6.4</v>
      </c>
      <c r="D108" s="7" t="s">
        <v>142</v>
      </c>
      <c r="E108" s="10" t="s">
        <v>85</v>
      </c>
      <c r="F108" s="9">
        <v>5.0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16.0</v>
      </c>
      <c r="N108" s="7">
        <v>41.0</v>
      </c>
      <c r="O108" s="7">
        <v>0.0</v>
      </c>
      <c r="P108" s="11">
        <v>0.0</v>
      </c>
      <c r="Q108" s="10">
        <v>2.0</v>
      </c>
      <c r="R108" s="7">
        <v>13.0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Xavier Legette</v>
      </c>
      <c r="B109" s="7" t="str">
        <f>IFERROR(__xludf.DUMMYFUNCTION("INDEX(IFNA(REGEXEXTRACT(D109, ""([^ ]+)$"")))"),"CAR")</f>
        <v>CAR</v>
      </c>
      <c r="C109" s="7">
        <f>Pts_PA*G109+Pts_PC*H109+Pts_PY*I109+Pts_PTD*J109+Pts_PI*K109+Pts_P2*L109+Pts_RA*M109+Pts_RY*N109+Pts_RTD*O109+Pts_R2*P109+Pts_Res*Q109+Pts_ReY*R109+Pts_ReTD*S109+Pts_Re2*T109+Pts_FL*U109+Pts_FTD*V109</f>
        <v>7.6</v>
      </c>
      <c r="D109" s="7" t="s">
        <v>196</v>
      </c>
      <c r="E109" s="10" t="s">
        <v>424</v>
      </c>
      <c r="F109" s="9">
        <v>5.0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0.0</v>
      </c>
      <c r="N109" s="7">
        <v>0.0</v>
      </c>
      <c r="O109" s="7">
        <v>0.0</v>
      </c>
      <c r="P109" s="11">
        <v>0.0</v>
      </c>
      <c r="Q109" s="10">
        <v>4.0</v>
      </c>
      <c r="R109" s="7">
        <v>56.0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Christian McCaffrey</v>
      </c>
      <c r="B110" s="7" t="str">
        <f>IFERROR(__xludf.DUMMYFUNCTION("INDEX(IFNA(REGEXEXTRACT(D110, ""([^ ]+)$"")))"),"SF")</f>
        <v>SF</v>
      </c>
      <c r="C110" s="7">
        <f>Pts_PA*G110+Pts_PC*H110+Pts_PY*I110+Pts_PTD*J110+Pts_PI*K110+Pts_P2*L110+Pts_RA*M110+Pts_RY*N110+Pts_RTD*O110+Pts_R2*P110+Pts_Res*Q110+Pts_ReY*R110+Pts_ReTD*S110+Pts_Re2*T110+Pts_FL*U110+Pts_FTD*V110</f>
        <v>6.3</v>
      </c>
      <c r="D110" s="7" t="s">
        <v>590</v>
      </c>
      <c r="E110" s="10" t="s">
        <v>355</v>
      </c>
      <c r="F110" s="9">
        <v>5.0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11.0</v>
      </c>
      <c r="N110" s="7">
        <v>31.0</v>
      </c>
      <c r="O110" s="7">
        <v>0.0</v>
      </c>
      <c r="P110" s="11">
        <v>0.0</v>
      </c>
      <c r="Q110" s="10">
        <v>3.0</v>
      </c>
      <c r="R110" s="7">
        <v>37.0</v>
      </c>
      <c r="S110" s="7">
        <v>0.0</v>
      </c>
      <c r="T110" s="11">
        <v>0.0</v>
      </c>
      <c r="U110" s="10">
        <v>1.0</v>
      </c>
      <c r="V110" s="11">
        <v>0.0</v>
      </c>
    </row>
    <row r="111">
      <c r="A111" s="7" t="str">
        <f t="shared" si="1"/>
        <v>D.K. Metcalf</v>
      </c>
      <c r="B111" s="7" t="str">
        <f>IFERROR(__xludf.DUMMYFUNCTION("INDEX(IFNA(REGEXEXTRACT(D111, ""([^ ]+)$"")))"),"SEA")</f>
        <v>SEA</v>
      </c>
      <c r="C111" s="7">
        <f>Pts_PA*G111+Pts_PC*H111+Pts_PY*I111+Pts_PTD*J111+Pts_PI*K111+Pts_P2*L111+Pts_RA*M111+Pts_RY*N111+Pts_RTD*O111+Pts_R2*P111+Pts_Res*Q111+Pts_ReY*R111+Pts_ReTD*S111+Pts_Re2*T111+Pts_FL*U111+Pts_FTD*V111</f>
        <v>7.9</v>
      </c>
      <c r="D111" s="7" t="s">
        <v>219</v>
      </c>
      <c r="E111" s="10" t="s">
        <v>21</v>
      </c>
      <c r="F111" s="9">
        <v>5.0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0.0</v>
      </c>
      <c r="N111" s="7">
        <v>0.0</v>
      </c>
      <c r="O111" s="7">
        <v>0.0</v>
      </c>
      <c r="P111" s="11">
        <v>0.0</v>
      </c>
      <c r="Q111" s="10">
        <v>4.0</v>
      </c>
      <c r="R111" s="7">
        <v>59.0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Tim Patrick</v>
      </c>
      <c r="B112" s="7" t="str">
        <f>IFERROR(__xludf.DUMMYFUNCTION("INDEX(IFNA(REGEXEXTRACT(D112, ""([^ ]+)$"")))"),"DET")</f>
        <v>DET</v>
      </c>
      <c r="C112" s="7">
        <f>Pts_PA*G112+Pts_PC*H112+Pts_PY*I112+Pts_PTD*J112+Pts_PI*K112+Pts_P2*L112+Pts_RA*M112+Pts_RY*N112+Pts_RTD*O112+Pts_R2*P112+Pts_Res*Q112+Pts_ReY*R112+Pts_ReTD*S112+Pts_Re2*T112+Pts_FL*U112+Pts_FTD*V112</f>
        <v>7.5</v>
      </c>
      <c r="D112" s="7" t="s">
        <v>391</v>
      </c>
      <c r="E112" s="10" t="s">
        <v>35</v>
      </c>
      <c r="F112" s="9">
        <v>5.0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0.0</v>
      </c>
      <c r="N112" s="7">
        <v>0.0</v>
      </c>
      <c r="O112" s="7">
        <v>0.0</v>
      </c>
      <c r="P112" s="11">
        <v>0.0</v>
      </c>
      <c r="Q112" s="10">
        <v>4.0</v>
      </c>
      <c r="R112" s="7">
        <v>55.0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Adam Thielen</v>
      </c>
      <c r="B113" s="7" t="str">
        <f>IFERROR(__xludf.DUMMYFUNCTION("INDEX(IFNA(REGEXEXTRACT(D113, ""([^ ]+)$"")))"),"CAR")</f>
        <v>CAR</v>
      </c>
      <c r="C113" s="7">
        <f>Pts_PA*G113+Pts_PC*H113+Pts_PY*I113+Pts_PTD*J113+Pts_PI*K113+Pts_P2*L113+Pts_RA*M113+Pts_RY*N113+Pts_RTD*O113+Pts_R2*P113+Pts_Res*Q113+Pts_ReY*R113+Pts_ReTD*S113+Pts_Re2*T113+Pts_FL*U113+Pts_FTD*V113</f>
        <v>7.2</v>
      </c>
      <c r="D113" s="7" t="s">
        <v>183</v>
      </c>
      <c r="E113" s="10" t="s">
        <v>424</v>
      </c>
      <c r="F113" s="9">
        <v>5.0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0.0</v>
      </c>
      <c r="N113" s="7">
        <v>0.0</v>
      </c>
      <c r="O113" s="7">
        <v>0.0</v>
      </c>
      <c r="P113" s="11">
        <v>0.0</v>
      </c>
      <c r="Q113" s="10">
        <v>3.0</v>
      </c>
      <c r="R113" s="7">
        <v>57.0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Tyrone Tracy</v>
      </c>
      <c r="B114" s="7" t="str">
        <f>IFERROR(__xludf.DUMMYFUNCTION("INDEX(IFNA(REGEXEXTRACT(D114, ""([^ ]+)$"")))"),"NYG")</f>
        <v>NYG</v>
      </c>
      <c r="C114" s="7">
        <f>Pts_PA*G114+Pts_PC*H114+Pts_PY*I114+Pts_PTD*J114+Pts_PI*K114+Pts_P2*L114+Pts_RA*M114+Pts_RY*N114+Pts_RTD*O114+Pts_R2*P114+Pts_Res*Q114+Pts_ReY*R114+Pts_ReTD*S114+Pts_Re2*T114+Pts_FL*U114+Pts_FTD*V114</f>
        <v>7</v>
      </c>
      <c r="D114" s="7" t="s">
        <v>327</v>
      </c>
      <c r="E114" s="10" t="s">
        <v>358</v>
      </c>
      <c r="F114" s="9">
        <v>5.0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9.0</v>
      </c>
      <c r="N114" s="7">
        <v>42.0</v>
      </c>
      <c r="O114" s="7">
        <v>0.0</v>
      </c>
      <c r="P114" s="11">
        <v>0.0</v>
      </c>
      <c r="Q114" s="10">
        <v>4.0</v>
      </c>
      <c r="R114" s="7">
        <v>28.0</v>
      </c>
      <c r="S114" s="7">
        <v>0.0</v>
      </c>
      <c r="T114" s="11">
        <v>0.0</v>
      </c>
      <c r="U114" s="10">
        <v>1.0</v>
      </c>
      <c r="V114" s="11">
        <v>0.0</v>
      </c>
    </row>
    <row r="115">
      <c r="A115" s="7" t="str">
        <f t="shared" si="1"/>
        <v>Michael Wilson</v>
      </c>
      <c r="B115" s="7" t="str">
        <f>IFERROR(__xludf.DUMMYFUNCTION("INDEX(IFNA(REGEXEXTRACT(D115, ""([^ ]+)$"")))"),"ARI")</f>
        <v>ARI</v>
      </c>
      <c r="C115" s="7">
        <f>Pts_PA*G115+Pts_PC*H115+Pts_PY*I115+Pts_PTD*J115+Pts_PI*K115+Pts_P2*L115+Pts_RA*M115+Pts_RY*N115+Pts_RTD*O115+Pts_R2*P115+Pts_Res*Q115+Pts_ReY*R115+Pts_ReTD*S115+Pts_Re2*T115+Pts_FL*U115+Pts_FTD*V115</f>
        <v>6.4</v>
      </c>
      <c r="D115" s="7" t="s">
        <v>159</v>
      </c>
      <c r="E115" s="10" t="s">
        <v>112</v>
      </c>
      <c r="F115" s="9">
        <v>5.0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0.0</v>
      </c>
      <c r="N115" s="7">
        <v>0.0</v>
      </c>
      <c r="O115" s="7">
        <v>0.0</v>
      </c>
      <c r="P115" s="11">
        <v>0.0</v>
      </c>
      <c r="Q115" s="10">
        <v>2.0</v>
      </c>
      <c r="R115" s="7">
        <v>54.0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Jalen Brooks</v>
      </c>
      <c r="B116" s="7" t="str">
        <f>IFERROR(__xludf.DUMMYFUNCTION("INDEX(IFNA(REGEXEXTRACT(D116, ""([^ ]+)$"")))"),"DAL")</f>
        <v>DAL</v>
      </c>
      <c r="C116" s="7">
        <f>Pts_PA*G116+Pts_PC*H116+Pts_PY*I116+Pts_PTD*J116+Pts_PI*K116+Pts_P2*L116+Pts_RA*M116+Pts_RY*N116+Pts_RTD*O116+Pts_R2*P116+Pts_Res*Q116+Pts_ReY*R116+Pts_ReTD*S116+Pts_Re2*T116+Pts_FL*U116+Pts_FTD*V116</f>
        <v>4.6</v>
      </c>
      <c r="D116" s="7" t="s">
        <v>232</v>
      </c>
      <c r="E116" s="10" t="s">
        <v>341</v>
      </c>
      <c r="F116" s="9">
        <v>4.0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1.0</v>
      </c>
      <c r="R116" s="7">
        <v>41.0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James Conner</v>
      </c>
      <c r="B117" s="7" t="str">
        <f>IFERROR(__xludf.DUMMYFUNCTION("INDEX(IFNA(REGEXEXTRACT(D117, ""([^ ]+)$"")))"),"ARI")</f>
        <v>ARI</v>
      </c>
      <c r="C117" s="7">
        <f>Pts_PA*G117+Pts_PC*H117+Pts_PY*I117+Pts_PTD*J117+Pts_PI*K117+Pts_P2*L117+Pts_RA*M117+Pts_RY*N117+Pts_RTD*O117+Pts_R2*P117+Pts_Res*Q117+Pts_ReY*R117+Pts_ReTD*S117+Pts_Re2*T117+Pts_FL*U117+Pts_FTD*V117</f>
        <v>7.4</v>
      </c>
      <c r="D117" s="7" t="s">
        <v>64</v>
      </c>
      <c r="E117" s="10" t="s">
        <v>112</v>
      </c>
      <c r="F117" s="9">
        <v>4.0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7.0</v>
      </c>
      <c r="N117" s="7">
        <v>8.0</v>
      </c>
      <c r="O117" s="7">
        <v>0.0</v>
      </c>
      <c r="P117" s="11">
        <v>0.0</v>
      </c>
      <c r="Q117" s="10">
        <v>5.0</v>
      </c>
      <c r="R117" s="7">
        <v>41.0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Will Dissly</v>
      </c>
      <c r="B118" s="7" t="str">
        <f>IFERROR(__xludf.DUMMYFUNCTION("INDEX(IFNA(REGEXEXTRACT(D118, ""([^ ]+)$"")))"),"LAC")</f>
        <v>LAC</v>
      </c>
      <c r="C118" s="7">
        <f>Pts_PA*G118+Pts_PC*H118+Pts_PY*I118+Pts_PTD*J118+Pts_PI*K118+Pts_P2*L118+Pts_RA*M118+Pts_RY*N118+Pts_RTD*O118+Pts_R2*P118+Pts_Res*Q118+Pts_ReY*R118+Pts_ReTD*S118+Pts_Re2*T118+Pts_FL*U118+Pts_FTD*V118</f>
        <v>6.7</v>
      </c>
      <c r="D118" s="7" t="s">
        <v>235</v>
      </c>
      <c r="E118" s="10" t="s">
        <v>61</v>
      </c>
      <c r="F118" s="9">
        <v>4.0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4.0</v>
      </c>
      <c r="R118" s="7">
        <v>47.0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Antonio Gibson</v>
      </c>
      <c r="B119" s="7" t="str">
        <f>IFERROR(__xludf.DUMMYFUNCTION("INDEX(IFNA(REGEXEXTRACT(D119, ""([^ ]+)$"")))"),"NE")</f>
        <v>NE</v>
      </c>
      <c r="C119" s="7">
        <f>Pts_PA*G119+Pts_PC*H119+Pts_PY*I119+Pts_PTD*J119+Pts_PI*K119+Pts_P2*L119+Pts_RA*M119+Pts_RY*N119+Pts_RTD*O119+Pts_R2*P119+Pts_Res*Q119+Pts_ReY*R119+Pts_ReTD*S119+Pts_Re2*T119+Pts_FL*U119+Pts_FTD*V119</f>
        <v>5</v>
      </c>
      <c r="D119" s="7" t="s">
        <v>243</v>
      </c>
      <c r="E119" s="10" t="s">
        <v>92</v>
      </c>
      <c r="F119" s="9">
        <v>4.0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6.0</v>
      </c>
      <c r="N119" s="7">
        <v>31.0</v>
      </c>
      <c r="O119" s="7">
        <v>0.0</v>
      </c>
      <c r="P119" s="11">
        <v>0.0</v>
      </c>
      <c r="Q119" s="10">
        <v>1.0</v>
      </c>
      <c r="R119" s="7">
        <v>14.0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Marvin Harrison</v>
      </c>
      <c r="B120" s="7" t="str">
        <f>IFERROR(__xludf.DUMMYFUNCTION("INDEX(IFNA(REGEXEXTRACT(D120, ""([^ ]+)$"")))"),"ARI")</f>
        <v>ARI</v>
      </c>
      <c r="C120" s="7">
        <f>Pts_PA*G120+Pts_PC*H120+Pts_PY*I120+Pts_PTD*J120+Pts_PI*K120+Pts_P2*L120+Pts_RA*M120+Pts_RY*N120+Pts_RTD*O120+Pts_R2*P120+Pts_Res*Q120+Pts_ReY*R120+Pts_ReTD*S120+Pts_Re2*T120+Pts_FL*U120+Pts_FTD*V120</f>
        <v>6.2</v>
      </c>
      <c r="D120" s="7" t="s">
        <v>299</v>
      </c>
      <c r="E120" s="10" t="s">
        <v>112</v>
      </c>
      <c r="F120" s="9">
        <v>4.0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3.0</v>
      </c>
      <c r="R120" s="7">
        <v>47.0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Hunter Henry</v>
      </c>
      <c r="B121" s="7" t="str">
        <f>IFERROR(__xludf.DUMMYFUNCTION("INDEX(IFNA(REGEXEXTRACT(D121, ""([^ ]+)$"")))"),"NE")</f>
        <v>NE</v>
      </c>
      <c r="C121" s="7">
        <f>Pts_PA*G121+Pts_PC*H121+Pts_PY*I121+Pts_PTD*J121+Pts_PI*K121+Pts_P2*L121+Pts_RA*M121+Pts_RY*N121+Pts_RTD*O121+Pts_R2*P121+Pts_Res*Q121+Pts_ReY*R121+Pts_ReTD*S121+Pts_Re2*T121+Pts_FL*U121+Pts_FTD*V121</f>
        <v>6.9</v>
      </c>
      <c r="D121" s="7" t="s">
        <v>244</v>
      </c>
      <c r="E121" s="10" t="s">
        <v>92</v>
      </c>
      <c r="F121" s="9">
        <v>4.0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5.0</v>
      </c>
      <c r="R121" s="7">
        <v>44.0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Tyreek Hill</v>
      </c>
      <c r="B122" s="7" t="str">
        <f>IFERROR(__xludf.DUMMYFUNCTION("INDEX(IFNA(REGEXEXTRACT(D122, ""([^ ]+)$"")))"),"MIA")</f>
        <v>MIA</v>
      </c>
      <c r="C122" s="7">
        <f>Pts_PA*G122+Pts_PC*H122+Pts_PY*I122+Pts_PTD*J122+Pts_PI*K122+Pts_P2*L122+Pts_RA*M122+Pts_RY*N122+Pts_RTD*O122+Pts_R2*P122+Pts_Res*Q122+Pts_ReY*R122+Pts_ReTD*S122+Pts_Re2*T122+Pts_FL*U122+Pts_FTD*V122</f>
        <v>7.3</v>
      </c>
      <c r="D122" s="7" t="s">
        <v>47</v>
      </c>
      <c r="E122" s="10" t="s">
        <v>101</v>
      </c>
      <c r="F122" s="9">
        <v>4.0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5.0</v>
      </c>
      <c r="R122" s="7">
        <v>48.0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Jauan Jennings</v>
      </c>
      <c r="B123" s="7" t="str">
        <f>IFERROR(__xludf.DUMMYFUNCTION("INDEX(IFNA(REGEXEXTRACT(D123, ""([^ ]+)$"")))"),"SF")</f>
        <v>SF</v>
      </c>
      <c r="C123" s="7">
        <f>Pts_PA*G123+Pts_PC*H123+Pts_PY*I123+Pts_PTD*J123+Pts_PI*K123+Pts_P2*L123+Pts_RA*M123+Pts_RY*N123+Pts_RTD*O123+Pts_R2*P123+Pts_Res*Q123+Pts_ReY*R123+Pts_ReTD*S123+Pts_Re2*T123+Pts_FL*U123+Pts_FTD*V123</f>
        <v>6.5</v>
      </c>
      <c r="D123" s="7" t="s">
        <v>152</v>
      </c>
      <c r="E123" s="10" t="s">
        <v>355</v>
      </c>
      <c r="F123" s="9">
        <v>4.0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5.0</v>
      </c>
      <c r="R123" s="7">
        <v>40.0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Jaleel McLaughlin</v>
      </c>
      <c r="B124" s="7" t="str">
        <f>IFERROR(__xludf.DUMMYFUNCTION("INDEX(IFNA(REGEXEXTRACT(D124, ""([^ ]+)$"")))"),"DEN")</f>
        <v>DEN</v>
      </c>
      <c r="C124" s="7">
        <f>Pts_PA*G124+Pts_PC*H124+Pts_PY*I124+Pts_PTD*J124+Pts_PI*K124+Pts_P2*L124+Pts_RA*M124+Pts_RY*N124+Pts_RTD*O124+Pts_R2*P124+Pts_Res*Q124+Pts_ReY*R124+Pts_ReTD*S124+Pts_Re2*T124+Pts_FL*U124+Pts_FTD*V124</f>
        <v>4.4</v>
      </c>
      <c r="D124" s="7" t="s">
        <v>254</v>
      </c>
      <c r="E124" s="10" t="s">
        <v>420</v>
      </c>
      <c r="F124" s="9">
        <v>4.0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7.0</v>
      </c>
      <c r="N124" s="7">
        <v>44.0</v>
      </c>
      <c r="O124" s="7">
        <v>0.0</v>
      </c>
      <c r="P124" s="11">
        <v>0.0</v>
      </c>
      <c r="Q124" s="10">
        <v>0.0</v>
      </c>
      <c r="R124" s="7">
        <v>0.0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Marvin Mims</v>
      </c>
      <c r="B125" s="7" t="str">
        <f>IFERROR(__xludf.DUMMYFUNCTION("INDEX(IFNA(REGEXEXTRACT(D125, ""([^ ]+)$"")))"),"DEN")</f>
        <v>DEN</v>
      </c>
      <c r="C125" s="7">
        <f>Pts_PA*G125+Pts_PC*H125+Pts_PY*I125+Pts_PTD*J125+Pts_PI*K125+Pts_P2*L125+Pts_RA*M125+Pts_RY*N125+Pts_RTD*O125+Pts_R2*P125+Pts_Res*Q125+Pts_ReY*R125+Pts_ReTD*S125+Pts_Re2*T125+Pts_FL*U125+Pts_FTD*V125</f>
        <v>5.7</v>
      </c>
      <c r="D125" s="7" t="s">
        <v>389</v>
      </c>
      <c r="E125" s="10" t="s">
        <v>420</v>
      </c>
      <c r="F125" s="9">
        <v>4.0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2.0</v>
      </c>
      <c r="N125" s="7">
        <v>-2.0</v>
      </c>
      <c r="O125" s="7">
        <v>0.0</v>
      </c>
      <c r="P125" s="11">
        <v>0.0</v>
      </c>
      <c r="Q125" s="10">
        <v>3.0</v>
      </c>
      <c r="R125" s="7">
        <v>44.0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Joe Mixon</v>
      </c>
      <c r="B126" s="7" t="str">
        <f>IFERROR(__xludf.DUMMYFUNCTION("INDEX(IFNA(REGEXEXTRACT(D126, ""([^ ]+)$"")))"),"HOU")</f>
        <v>HOU</v>
      </c>
      <c r="C126" s="7">
        <f>Pts_PA*G126+Pts_PC*H126+Pts_PY*I126+Pts_PTD*J126+Pts_PI*K126+Pts_P2*L126+Pts_RA*M126+Pts_RY*N126+Pts_RTD*O126+Pts_R2*P126+Pts_Res*Q126+Pts_ReY*R126+Pts_ReTD*S126+Pts_Re2*T126+Pts_FL*U126+Pts_FTD*V126</f>
        <v>7</v>
      </c>
      <c r="D126" s="7" t="s">
        <v>34</v>
      </c>
      <c r="E126" s="10" t="s">
        <v>157</v>
      </c>
      <c r="F126" s="9">
        <v>4.0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14.0</v>
      </c>
      <c r="N126" s="7">
        <v>22.0</v>
      </c>
      <c r="O126" s="7">
        <v>0.0</v>
      </c>
      <c r="P126" s="11">
        <v>0.0</v>
      </c>
      <c r="Q126" s="10">
        <v>5.0</v>
      </c>
      <c r="R126" s="7">
        <v>23.0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George Pickens</v>
      </c>
      <c r="B127" s="7" t="str">
        <f>IFERROR(__xludf.DUMMYFUNCTION("INDEX(IFNA(REGEXEXTRACT(D127, ""([^ ]+)$"")))"),"PIT")</f>
        <v>PIT</v>
      </c>
      <c r="C127" s="7">
        <f>Pts_PA*G127+Pts_PC*H127+Pts_PY*I127+Pts_PTD*J127+Pts_PI*K127+Pts_P2*L127+Pts_RA*M127+Pts_RY*N127+Pts_RTD*O127+Pts_R2*P127+Pts_Res*Q127+Pts_ReY*R127+Pts_ReTD*S127+Pts_Re2*T127+Pts_FL*U127+Pts_FTD*V127</f>
        <v>6.8</v>
      </c>
      <c r="D127" s="7" t="s">
        <v>136</v>
      </c>
      <c r="E127" s="10" t="s">
        <v>85</v>
      </c>
      <c r="F127" s="9">
        <v>4.0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0.0</v>
      </c>
      <c r="N127" s="7">
        <v>0.0</v>
      </c>
      <c r="O127" s="7">
        <v>0.0</v>
      </c>
      <c r="P127" s="11">
        <v>0.0</v>
      </c>
      <c r="Q127" s="10">
        <v>4.0</v>
      </c>
      <c r="R127" s="7">
        <v>48.0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Wan'Dale Robinson</v>
      </c>
      <c r="B128" s="7" t="str">
        <f>IFERROR(__xludf.DUMMYFUNCTION("INDEX(IFNA(REGEXEXTRACT(D128, ""([^ ]+)$"")))"),"NYG")</f>
        <v>NYG</v>
      </c>
      <c r="C128" s="7">
        <f>Pts_PA*G128+Pts_PC*H128+Pts_PY*I128+Pts_PTD*J128+Pts_PI*K128+Pts_P2*L128+Pts_RA*M128+Pts_RY*N128+Pts_RTD*O128+Pts_R2*P128+Pts_Res*Q128+Pts_ReY*R128+Pts_ReTD*S128+Pts_Re2*T128+Pts_FL*U128+Pts_FTD*V128</f>
        <v>7.2</v>
      </c>
      <c r="D128" s="7" t="s">
        <v>169</v>
      </c>
      <c r="E128" s="10" t="s">
        <v>358</v>
      </c>
      <c r="F128" s="9">
        <v>4.0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1.0</v>
      </c>
      <c r="N128" s="7">
        <v>0.0</v>
      </c>
      <c r="O128" s="7">
        <v>0.0</v>
      </c>
      <c r="P128" s="11">
        <v>0.0</v>
      </c>
      <c r="Q128" s="10">
        <v>5.0</v>
      </c>
      <c r="R128" s="7">
        <v>47.0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Ja'Tavion Sanders</v>
      </c>
      <c r="B129" s="7" t="str">
        <f>IFERROR(__xludf.DUMMYFUNCTION("INDEX(IFNA(REGEXEXTRACT(D129, ""([^ ]+)$"")))"),"CAR")</f>
        <v>CAR</v>
      </c>
      <c r="C129" s="7">
        <f>Pts_PA*G129+Pts_PC*H129+Pts_PY*I129+Pts_PTD*J129+Pts_PI*K129+Pts_P2*L129+Pts_RA*M129+Pts_RY*N129+Pts_RTD*O129+Pts_R2*P129+Pts_Res*Q129+Pts_ReY*R129+Pts_ReTD*S129+Pts_Re2*T129+Pts_FL*U129+Pts_FTD*V129</f>
        <v>6.4</v>
      </c>
      <c r="D129" s="7" t="s">
        <v>321</v>
      </c>
      <c r="E129" s="10" t="s">
        <v>424</v>
      </c>
      <c r="F129" s="9">
        <v>4.0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3.0</v>
      </c>
      <c r="R129" s="7">
        <v>49.0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Emanuel Wilson</v>
      </c>
      <c r="B130" s="7" t="str">
        <f>IFERROR(__xludf.DUMMYFUNCTION("INDEX(IFNA(REGEXEXTRACT(D130, ""([^ ]+)$"")))"),"GB")</f>
        <v>GB</v>
      </c>
      <c r="C130" s="7">
        <f>Pts_PA*G130+Pts_PC*H130+Pts_PY*I130+Pts_PTD*J130+Pts_PI*K130+Pts_P2*L130+Pts_RA*M130+Pts_RY*N130+Pts_RTD*O130+Pts_R2*P130+Pts_Res*Q130+Pts_ReY*R130+Pts_ReTD*S130+Pts_Re2*T130+Pts_FL*U130+Pts_FTD*V130</f>
        <v>4.1</v>
      </c>
      <c r="D130" s="7" t="s">
        <v>184</v>
      </c>
      <c r="E130" s="10" t="s">
        <v>340</v>
      </c>
      <c r="F130" s="9">
        <v>4.0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9.0</v>
      </c>
      <c r="N130" s="7">
        <v>41.0</v>
      </c>
      <c r="O130" s="7">
        <v>0.0</v>
      </c>
      <c r="P130" s="11">
        <v>0.0</v>
      </c>
      <c r="Q130" s="10">
        <v>0.0</v>
      </c>
      <c r="R130" s="7">
        <v>0.0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Xavier Worthy</v>
      </c>
      <c r="B131" s="7" t="str">
        <f>IFERROR(__xludf.DUMMYFUNCTION("INDEX(IFNA(REGEXEXTRACT(D131, ""([^ ]+)$"")))"),"KC")</f>
        <v>KC</v>
      </c>
      <c r="C131" s="7">
        <f>Pts_PA*G131+Pts_PC*H131+Pts_PY*I131+Pts_PTD*J131+Pts_PI*K131+Pts_P2*L131+Pts_RA*M131+Pts_RY*N131+Pts_RTD*O131+Pts_R2*P131+Pts_Res*Q131+Pts_ReY*R131+Pts_ReTD*S131+Pts_Re2*T131+Pts_FL*U131+Pts_FTD*V131</f>
        <v>7.1</v>
      </c>
      <c r="D131" s="7" t="s">
        <v>60</v>
      </c>
      <c r="E131" s="10" t="s">
        <v>344</v>
      </c>
      <c r="F131" s="9">
        <v>4.0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1.0</v>
      </c>
      <c r="N131" s="7">
        <v>5.0</v>
      </c>
      <c r="O131" s="7">
        <v>0.0</v>
      </c>
      <c r="P131" s="11">
        <v>0.0</v>
      </c>
      <c r="Q131" s="10">
        <v>4.0</v>
      </c>
      <c r="R131" s="7">
        <v>46.0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Jordan Akins</v>
      </c>
      <c r="B132" s="7" t="str">
        <f>IFERROR(__xludf.DUMMYFUNCTION("INDEX(IFNA(REGEXEXTRACT(D132, ""([^ ]+)$"")))"),"CLE")</f>
        <v>CLE</v>
      </c>
      <c r="C132" s="7">
        <f>Pts_PA*G132+Pts_PC*H132+Pts_PY*I132+Pts_PTD*J132+Pts_PI*K132+Pts_P2*L132+Pts_RA*M132+Pts_RY*N132+Pts_RTD*O132+Pts_R2*P132+Pts_Res*Q132+Pts_ReY*R132+Pts_ReTD*S132+Pts_Re2*T132+Pts_FL*U132+Pts_FTD*V132</f>
        <v>5.3</v>
      </c>
      <c r="D132" s="7" t="s">
        <v>207</v>
      </c>
      <c r="E132" s="10" t="s">
        <v>116</v>
      </c>
      <c r="F132" s="9">
        <v>3.0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3.0</v>
      </c>
      <c r="R132" s="7">
        <v>38.0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Chatarius Atwell</v>
      </c>
      <c r="B133" s="7" t="str">
        <f>IFERROR(__xludf.DUMMYFUNCTION("INDEX(IFNA(REGEXEXTRACT(D133, ""([^ ]+)$"")))"),"LA")</f>
        <v>LA</v>
      </c>
      <c r="C133" s="7">
        <f>Pts_PA*G133+Pts_PC*H133+Pts_PY*I133+Pts_PTD*J133+Pts_PI*K133+Pts_P2*L133+Pts_RA*M133+Pts_RY*N133+Pts_RTD*O133+Pts_R2*P133+Pts_Res*Q133+Pts_ReY*R133+Pts_ReTD*S133+Pts_Re2*T133+Pts_FL*U133+Pts_FTD*V133</f>
        <v>4.5</v>
      </c>
      <c r="D133" s="7" t="s">
        <v>366</v>
      </c>
      <c r="E133" s="10" t="s">
        <v>423</v>
      </c>
      <c r="F133" s="9">
        <v>3.0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0.0</v>
      </c>
      <c r="N133" s="7">
        <v>0.0</v>
      </c>
      <c r="O133" s="7">
        <v>0.0</v>
      </c>
      <c r="P133" s="11">
        <v>0.0</v>
      </c>
      <c r="Q133" s="10">
        <v>3.0</v>
      </c>
      <c r="R133" s="7">
        <v>30.0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Kendrick Bourne</v>
      </c>
      <c r="B134" s="7" t="str">
        <f>IFERROR(__xludf.DUMMYFUNCTION("INDEX(IFNA(REGEXEXTRACT(D134, ""([^ ]+)$"")))"),"NE")</f>
        <v>NE</v>
      </c>
      <c r="C134" s="7">
        <f>Pts_PA*G134+Pts_PC*H134+Pts_PY*I134+Pts_PTD*J134+Pts_PI*K134+Pts_P2*L134+Pts_RA*M134+Pts_RY*N134+Pts_RTD*O134+Pts_R2*P134+Pts_Res*Q134+Pts_ReY*R134+Pts_ReTD*S134+Pts_Re2*T134+Pts_FL*U134+Pts_FTD*V134</f>
        <v>4.5</v>
      </c>
      <c r="D134" s="7" t="s">
        <v>491</v>
      </c>
      <c r="E134" s="10" t="s">
        <v>92</v>
      </c>
      <c r="F134" s="9">
        <v>3.0</v>
      </c>
      <c r="G134" s="10">
        <v>1.0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3.0</v>
      </c>
      <c r="R134" s="7">
        <v>30.0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Brock Bowers</v>
      </c>
      <c r="B135" s="7" t="str">
        <f>IFERROR(__xludf.DUMMYFUNCTION("INDEX(IFNA(REGEXEXTRACT(D135, ""([^ ]+)$"")))"),"LV")</f>
        <v>LV</v>
      </c>
      <c r="C135" s="7">
        <f>Pts_PA*G135+Pts_PC*H135+Pts_PY*I135+Pts_PTD*J135+Pts_PI*K135+Pts_P2*L135+Pts_RA*M135+Pts_RY*N135+Pts_RTD*O135+Pts_R2*P135+Pts_Res*Q135+Pts_ReY*R135+Pts_ReTD*S135+Pts_Re2*T135+Pts_FL*U135+Pts_FTD*V135</f>
        <v>5.8</v>
      </c>
      <c r="D135" s="7" t="s">
        <v>162</v>
      </c>
      <c r="E135" s="10" t="s">
        <v>49</v>
      </c>
      <c r="F135" s="9">
        <v>3.0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4.0</v>
      </c>
      <c r="R135" s="7">
        <v>38.0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Dyami Brown</v>
      </c>
      <c r="B136" s="7" t="str">
        <f>IFERROR(__xludf.DUMMYFUNCTION("INDEX(IFNA(REGEXEXTRACT(D136, ""([^ ]+)$"")))"),"WAS")</f>
        <v>WAS</v>
      </c>
      <c r="C136" s="7">
        <f>Pts_PA*G136+Pts_PC*H136+Pts_PY*I136+Pts_PTD*J136+Pts_PI*K136+Pts_P2*L136+Pts_RA*M136+Pts_RY*N136+Pts_RTD*O136+Pts_R2*P136+Pts_Res*Q136+Pts_ReY*R136+Pts_ReTD*S136+Pts_Re2*T136+Pts_FL*U136+Pts_FTD*V136</f>
        <v>4.6</v>
      </c>
      <c r="D136" s="7" t="s">
        <v>384</v>
      </c>
      <c r="E136" s="10" t="s">
        <v>89</v>
      </c>
      <c r="F136" s="9">
        <v>3.0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1.0</v>
      </c>
      <c r="N136" s="7">
        <v>14.0</v>
      </c>
      <c r="O136" s="7">
        <v>0.0</v>
      </c>
      <c r="P136" s="11">
        <v>0.0</v>
      </c>
      <c r="Q136" s="10">
        <v>2.0</v>
      </c>
      <c r="R136" s="7">
        <v>22.0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Troy Franklin</v>
      </c>
      <c r="B137" s="7" t="str">
        <f>IFERROR(__xludf.DUMMYFUNCTION("INDEX(IFNA(REGEXEXTRACT(D137, ""([^ ]+)$"")))"),"DEN")</f>
        <v>DEN</v>
      </c>
      <c r="C137" s="7">
        <f>Pts_PA*G137+Pts_PC*H137+Pts_PY*I137+Pts_PTD*J137+Pts_PI*K137+Pts_P2*L137+Pts_RA*M137+Pts_RY*N137+Pts_RTD*O137+Pts_R2*P137+Pts_Res*Q137+Pts_ReY*R137+Pts_ReTD*S137+Pts_Re2*T137+Pts_FL*U137+Pts_FTD*V137</f>
        <v>4.1</v>
      </c>
      <c r="D137" s="7" t="s">
        <v>440</v>
      </c>
      <c r="E137" s="10" t="s">
        <v>420</v>
      </c>
      <c r="F137" s="9">
        <v>3.0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0.0</v>
      </c>
      <c r="N137" s="7">
        <v>0.0</v>
      </c>
      <c r="O137" s="7">
        <v>0.0</v>
      </c>
      <c r="P137" s="11">
        <v>0.0</v>
      </c>
      <c r="Q137" s="10">
        <v>2.0</v>
      </c>
      <c r="R137" s="7">
        <v>31.0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Rakim Jarrett</v>
      </c>
      <c r="B138" s="7" t="str">
        <f>IFERROR(__xludf.DUMMYFUNCTION("INDEX(IFNA(REGEXEXTRACT(D138, ""([^ ]+)$"")))"),"TB")</f>
        <v>TB</v>
      </c>
      <c r="C138" s="7">
        <f>Pts_PA*G138+Pts_PC*H138+Pts_PY*I138+Pts_PTD*J138+Pts_PI*K138+Pts_P2*L138+Pts_RA*M138+Pts_RY*N138+Pts_RTD*O138+Pts_R2*P138+Pts_Res*Q138+Pts_ReY*R138+Pts_ReTD*S138+Pts_Re2*T138+Pts_FL*U138+Pts_FTD*V138</f>
        <v>3.5</v>
      </c>
      <c r="D138" s="7" t="s">
        <v>573</v>
      </c>
      <c r="E138" s="10" t="s">
        <v>53</v>
      </c>
      <c r="F138" s="9">
        <v>3.0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1.0</v>
      </c>
      <c r="R138" s="7">
        <v>30.0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Van Jefferson</v>
      </c>
      <c r="B139" s="7" t="str">
        <f>IFERROR(__xludf.DUMMYFUNCTION("INDEX(IFNA(REGEXEXTRACT(D139, ""([^ ]+)$"")))"),"PIT")</f>
        <v>PIT</v>
      </c>
      <c r="C139" s="7">
        <f>Pts_PA*G139+Pts_PC*H139+Pts_PY*I139+Pts_PTD*J139+Pts_PI*K139+Pts_P2*L139+Pts_RA*M139+Pts_RY*N139+Pts_RTD*O139+Pts_R2*P139+Pts_Res*Q139+Pts_ReY*R139+Pts_ReTD*S139+Pts_Re2*T139+Pts_FL*U139+Pts_FTD*V139</f>
        <v>4.9</v>
      </c>
      <c r="D139" s="7" t="s">
        <v>307</v>
      </c>
      <c r="E139" s="10" t="s">
        <v>85</v>
      </c>
      <c r="F139" s="9">
        <v>3.0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2.0</v>
      </c>
      <c r="R139" s="7">
        <v>39.0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Theo Johnson</v>
      </c>
      <c r="B140" s="7" t="str">
        <f>IFERROR(__xludf.DUMMYFUNCTION("INDEX(IFNA(REGEXEXTRACT(D140, ""([^ ]+)$"")))"),"NYG")</f>
        <v>NYG</v>
      </c>
      <c r="C140" s="7">
        <f>Pts_PA*G140+Pts_PC*H140+Pts_PY*I140+Pts_PTD*J140+Pts_PI*K140+Pts_P2*L140+Pts_RA*M140+Pts_RY*N140+Pts_RTD*O140+Pts_R2*P140+Pts_Res*Q140+Pts_ReY*R140+Pts_ReTD*S140+Pts_Re2*T140+Pts_FL*U140+Pts_FTD*V140</f>
        <v>5.4</v>
      </c>
      <c r="D140" s="7" t="s">
        <v>249</v>
      </c>
      <c r="E140" s="10" t="s">
        <v>358</v>
      </c>
      <c r="F140" s="9">
        <v>3.0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3.0</v>
      </c>
      <c r="R140" s="7">
        <v>39.0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Sincere McCormick</v>
      </c>
      <c r="B141" s="7" t="str">
        <f>IFERROR(__xludf.DUMMYFUNCTION("INDEX(IFNA(REGEXEXTRACT(D141, ""([^ ]+)$"")))"),"LV")</f>
        <v>LV</v>
      </c>
      <c r="C141" s="7">
        <f>Pts_PA*G141+Pts_PC*H141+Pts_PY*I141+Pts_PTD*J141+Pts_PI*K141+Pts_P2*L141+Pts_RA*M141+Pts_RY*N141+Pts_RTD*O141+Pts_R2*P141+Pts_Res*Q141+Pts_ReY*R141+Pts_ReTD*S141+Pts_Re2*T141+Pts_FL*U141+Pts_FTD*V141</f>
        <v>3.3</v>
      </c>
      <c r="D141" s="7" t="s">
        <v>551</v>
      </c>
      <c r="E141" s="10" t="s">
        <v>49</v>
      </c>
      <c r="F141" s="9">
        <v>3.0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5.0</v>
      </c>
      <c r="N141" s="7">
        <v>33.0</v>
      </c>
      <c r="O141" s="7">
        <v>0.0</v>
      </c>
      <c r="P141" s="11">
        <v>0.0</v>
      </c>
      <c r="Q141" s="10">
        <v>0.0</v>
      </c>
      <c r="R141" s="7">
        <v>0.0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Rome Odunze</v>
      </c>
      <c r="B142" s="7" t="str">
        <f>IFERROR(__xludf.DUMMYFUNCTION("INDEX(IFNA(REGEXEXTRACT(D142, ""([^ ]+)$"")))"),"CHI")</f>
        <v>CHI</v>
      </c>
      <c r="C142" s="7">
        <f>Pts_PA*G142+Pts_PC*H142+Pts_PY*I142+Pts_PTD*J142+Pts_PI*K142+Pts_P2*L142+Pts_RA*M142+Pts_RY*N142+Pts_RTD*O142+Pts_R2*P142+Pts_Res*Q142+Pts_ReY*R142+Pts_ReTD*S142+Pts_Re2*T142+Pts_FL*U142+Pts_FTD*V142</f>
        <v>6.4</v>
      </c>
      <c r="D142" s="7" t="s">
        <v>261</v>
      </c>
      <c r="E142" s="10" t="s">
        <v>155</v>
      </c>
      <c r="F142" s="9">
        <v>3.0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0.0</v>
      </c>
      <c r="N142" s="7">
        <v>0.0</v>
      </c>
      <c r="O142" s="7">
        <v>0.0</v>
      </c>
      <c r="P142" s="11">
        <v>0.0</v>
      </c>
      <c r="Q142" s="10">
        <v>5.0</v>
      </c>
      <c r="R142" s="7">
        <v>39.0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Cade Otton</v>
      </c>
      <c r="B143" s="7" t="str">
        <f>IFERROR(__xludf.DUMMYFUNCTION("INDEX(IFNA(REGEXEXTRACT(D143, ""([^ ]+)$"")))"),"TB")</f>
        <v>TB</v>
      </c>
      <c r="C143" s="7">
        <f>Pts_PA*G143+Pts_PC*H143+Pts_PY*I143+Pts_PTD*J143+Pts_PI*K143+Pts_P2*L143+Pts_RA*M143+Pts_RY*N143+Pts_RTD*O143+Pts_R2*P143+Pts_Res*Q143+Pts_ReY*R143+Pts_ReTD*S143+Pts_Re2*T143+Pts_FL*U143+Pts_FTD*V143</f>
        <v>3.5</v>
      </c>
      <c r="D143" s="7" t="s">
        <v>317</v>
      </c>
      <c r="E143" s="10" t="s">
        <v>53</v>
      </c>
      <c r="F143" s="9">
        <v>3.0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0.0</v>
      </c>
      <c r="N143" s="7">
        <v>0.0</v>
      </c>
      <c r="O143" s="7">
        <v>0.0</v>
      </c>
      <c r="P143" s="11">
        <v>0.0</v>
      </c>
      <c r="Q143" s="10">
        <v>1.0</v>
      </c>
      <c r="R143" s="7">
        <v>30.0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Josh Palmer</v>
      </c>
      <c r="B144" s="7" t="str">
        <f>IFERROR(__xludf.DUMMYFUNCTION("INDEX(IFNA(REGEXEXTRACT(D144, ""([^ ]+)$"")))"),"LAC")</f>
        <v>LAC</v>
      </c>
      <c r="C144" s="7">
        <f>Pts_PA*G144+Pts_PC*H144+Pts_PY*I144+Pts_PTD*J144+Pts_PI*K144+Pts_P2*L144+Pts_RA*M144+Pts_RY*N144+Pts_RTD*O144+Pts_R2*P144+Pts_Res*Q144+Pts_ReY*R144+Pts_ReTD*S144+Pts_Re2*T144+Pts_FL*U144+Pts_FTD*V144</f>
        <v>5.3</v>
      </c>
      <c r="D144" s="7" t="s">
        <v>263</v>
      </c>
      <c r="E144" s="10" t="s">
        <v>61</v>
      </c>
      <c r="F144" s="9">
        <v>3.0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0.0</v>
      </c>
      <c r="N144" s="7">
        <v>0.0</v>
      </c>
      <c r="O144" s="7">
        <v>0.0</v>
      </c>
      <c r="P144" s="11">
        <v>0.0</v>
      </c>
      <c r="Q144" s="10">
        <v>3.0</v>
      </c>
      <c r="R144" s="7">
        <v>38.0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Alec Pierce</v>
      </c>
      <c r="B145" s="7" t="str">
        <f>IFERROR(__xludf.DUMMYFUNCTION("INDEX(IFNA(REGEXEXTRACT(D145, ""([^ ]+)$"")))"),"IND")</f>
        <v>IND</v>
      </c>
      <c r="C145" s="7">
        <f>Pts_PA*G145+Pts_PC*H145+Pts_PY*I145+Pts_PTD*J145+Pts_PI*K145+Pts_P2*L145+Pts_RA*M145+Pts_RY*N145+Pts_RTD*O145+Pts_R2*P145+Pts_Res*Q145+Pts_ReY*R145+Pts_ReTD*S145+Pts_Re2*T145+Pts_FL*U145+Pts_FTD*V145</f>
        <v>4.4</v>
      </c>
      <c r="D145" s="7" t="s">
        <v>57</v>
      </c>
      <c r="E145" s="10" t="s">
        <v>422</v>
      </c>
      <c r="F145" s="9">
        <v>3.0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1.0</v>
      </c>
      <c r="R145" s="7">
        <v>39.0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Rhamondre Stevenson</v>
      </c>
      <c r="B146" s="7" t="str">
        <f>IFERROR(__xludf.DUMMYFUNCTION("INDEX(IFNA(REGEXEXTRACT(D146, ""([^ ]+)$"")))"),"NE")</f>
        <v>NE</v>
      </c>
      <c r="C146" s="7">
        <f>Pts_PA*G146+Pts_PC*H146+Pts_PY*I146+Pts_PTD*J146+Pts_PI*K146+Pts_P2*L146+Pts_RA*M146+Pts_RY*N146+Pts_RTD*O146+Pts_R2*P146+Pts_Res*Q146+Pts_ReY*R146+Pts_ReTD*S146+Pts_Re2*T146+Pts_FL*U146+Pts_FTD*V146</f>
        <v>3.3</v>
      </c>
      <c r="D146" s="7" t="s">
        <v>58</v>
      </c>
      <c r="E146" s="10" t="s">
        <v>92</v>
      </c>
      <c r="F146" s="9">
        <v>3.0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8.0</v>
      </c>
      <c r="N146" s="7">
        <v>13.0</v>
      </c>
      <c r="O146" s="7">
        <v>0.0</v>
      </c>
      <c r="P146" s="11">
        <v>0.0</v>
      </c>
      <c r="Q146" s="10">
        <v>0.0</v>
      </c>
      <c r="R146" s="7">
        <v>0.0</v>
      </c>
      <c r="S146" s="7">
        <v>0.0</v>
      </c>
      <c r="T146" s="11">
        <v>1.0</v>
      </c>
      <c r="U146" s="10">
        <v>0.0</v>
      </c>
      <c r="V146" s="11">
        <v>0.0</v>
      </c>
    </row>
    <row r="147">
      <c r="A147" s="7" t="str">
        <f t="shared" si="1"/>
        <v>Jonathan Taylor</v>
      </c>
      <c r="B147" s="7" t="str">
        <f>IFERROR(__xludf.DUMMYFUNCTION("INDEX(IFNA(REGEXEXTRACT(D147, ""([^ ]+)$"")))"),"IND")</f>
        <v>IND</v>
      </c>
      <c r="C147" s="7">
        <f>Pts_PA*G147+Pts_PC*H147+Pts_PY*I147+Pts_PTD*J147+Pts_PI*K147+Pts_P2*L147+Pts_RA*M147+Pts_RY*N147+Pts_RTD*O147+Pts_R2*P147+Pts_Res*Q147+Pts_ReY*R147+Pts_ReTD*S147+Pts_Re2*T147+Pts_FL*U147+Pts_FTD*V147</f>
        <v>3.5</v>
      </c>
      <c r="D147" s="7" t="s">
        <v>119</v>
      </c>
      <c r="E147" s="10" t="s">
        <v>422</v>
      </c>
      <c r="F147" s="9">
        <v>3.0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11.0</v>
      </c>
      <c r="N147" s="7">
        <v>35.0</v>
      </c>
      <c r="O147" s="7">
        <v>0.0</v>
      </c>
      <c r="P147" s="11">
        <v>0.0</v>
      </c>
      <c r="Q147" s="10">
        <v>0.0</v>
      </c>
      <c r="R147" s="7">
        <v>0.0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Christopher Brooks</v>
      </c>
      <c r="B148" s="7" t="str">
        <f>IFERROR(__xludf.DUMMYFUNCTION("INDEX(IFNA(REGEXEXTRACT(D148, ""([^ ]+)$"")))"),"GB")</f>
        <v>GB</v>
      </c>
      <c r="C148" s="7">
        <f>Pts_PA*G148+Pts_PC*H148+Pts_PY*I148+Pts_PTD*J148+Pts_PI*K148+Pts_P2*L148+Pts_RA*M148+Pts_RY*N148+Pts_RTD*O148+Pts_R2*P148+Pts_Res*Q148+Pts_ReY*R148+Pts_ReTD*S148+Pts_Re2*T148+Pts_FL*U148+Pts_FTD*V148</f>
        <v>3.1</v>
      </c>
      <c r="D148" s="7" t="s">
        <v>450</v>
      </c>
      <c r="E148" s="10" t="s">
        <v>340</v>
      </c>
      <c r="F148" s="9">
        <v>2.0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4.0</v>
      </c>
      <c r="N148" s="7">
        <v>11.0</v>
      </c>
      <c r="O148" s="7">
        <v>0.0</v>
      </c>
      <c r="P148" s="11">
        <v>0.0</v>
      </c>
      <c r="Q148" s="10">
        <v>1.0</v>
      </c>
      <c r="R148" s="7">
        <v>15.0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Zach Charbonnet</v>
      </c>
      <c r="B149" s="7" t="str">
        <f>IFERROR(__xludf.DUMMYFUNCTION("INDEX(IFNA(REGEXEXTRACT(D149, ""([^ ]+)$"")))"),"SEA")</f>
        <v>SEA</v>
      </c>
      <c r="C149" s="7">
        <f>Pts_PA*G149+Pts_PC*H149+Pts_PY*I149+Pts_PTD*J149+Pts_PI*K149+Pts_P2*L149+Pts_RA*M149+Pts_RY*N149+Pts_RTD*O149+Pts_R2*P149+Pts_Res*Q149+Pts_ReY*R149+Pts_ReTD*S149+Pts_Re2*T149+Pts_FL*U149+Pts_FTD*V149</f>
        <v>2.2</v>
      </c>
      <c r="D149" s="7" t="s">
        <v>124</v>
      </c>
      <c r="E149" s="10" t="s">
        <v>21</v>
      </c>
      <c r="F149" s="9">
        <v>2.0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6.0</v>
      </c>
      <c r="N149" s="7">
        <v>22.0</v>
      </c>
      <c r="O149" s="7">
        <v>0.0</v>
      </c>
      <c r="P149" s="11">
        <v>0.0</v>
      </c>
      <c r="Q149" s="10">
        <v>0.0</v>
      </c>
      <c r="R149" s="7">
        <v>0.0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Josh Downs</v>
      </c>
      <c r="B150" s="7" t="str">
        <f>IFERROR(__xludf.DUMMYFUNCTION("INDEX(IFNA(REGEXEXTRACT(D150, ""([^ ]+)$"")))"),"IND")</f>
        <v>IND</v>
      </c>
      <c r="C150" s="7">
        <f>Pts_PA*G150+Pts_PC*H150+Pts_PY*I150+Pts_PTD*J150+Pts_PI*K150+Pts_P2*L150+Pts_RA*M150+Pts_RY*N150+Pts_RTD*O150+Pts_R2*P150+Pts_Res*Q150+Pts_ReY*R150+Pts_ReTD*S150+Pts_Re2*T150+Pts_FL*U150+Pts_FTD*V150</f>
        <v>4.2</v>
      </c>
      <c r="D150" s="7" t="s">
        <v>435</v>
      </c>
      <c r="E150" s="10" t="s">
        <v>422</v>
      </c>
      <c r="F150" s="9">
        <v>2.0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3.0</v>
      </c>
      <c r="R150" s="7">
        <v>27.0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Payne Durham</v>
      </c>
      <c r="B151" s="7" t="str">
        <f>IFERROR(__xludf.DUMMYFUNCTION("INDEX(IFNA(REGEXEXTRACT(D151, ""([^ ]+)$"")))"),"TB")</f>
        <v>TB</v>
      </c>
      <c r="C151" s="7">
        <f>Pts_PA*G151+Pts_PC*H151+Pts_PY*I151+Pts_PTD*J151+Pts_PI*K151+Pts_P2*L151+Pts_RA*M151+Pts_RY*N151+Pts_RTD*O151+Pts_R2*P151+Pts_Res*Q151+Pts_ReY*R151+Pts_ReTD*S151+Pts_Re2*T151+Pts_FL*U151+Pts_FTD*V151</f>
        <v>3.1</v>
      </c>
      <c r="D151" s="7" t="s">
        <v>455</v>
      </c>
      <c r="E151" s="10" t="s">
        <v>53</v>
      </c>
      <c r="F151" s="9">
        <v>2.0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0.0</v>
      </c>
      <c r="N151" s="7">
        <v>0.0</v>
      </c>
      <c r="O151" s="7">
        <v>0.0</v>
      </c>
      <c r="P151" s="11">
        <v>0.0</v>
      </c>
      <c r="Q151" s="10">
        <v>1.0</v>
      </c>
      <c r="R151" s="7">
        <v>26.0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Austin Ekeler</v>
      </c>
      <c r="B152" s="7" t="str">
        <f>IFERROR(__xludf.DUMMYFUNCTION("INDEX(IFNA(REGEXEXTRACT(D152, ""([^ ]+)$"")))"),"WAS")</f>
        <v>WAS</v>
      </c>
      <c r="C152" s="7">
        <f>Pts_PA*G152+Pts_PC*H152+Pts_PY*I152+Pts_PTD*J152+Pts_PI*K152+Pts_P2*L152+Pts_RA*M152+Pts_RY*N152+Pts_RTD*O152+Pts_R2*P152+Pts_Res*Q152+Pts_ReY*R152+Pts_ReTD*S152+Pts_Re2*T152+Pts_FL*U152+Pts_FTD*V152</f>
        <v>3.4</v>
      </c>
      <c r="D152" s="7" t="s">
        <v>151</v>
      </c>
      <c r="E152" s="10" t="s">
        <v>89</v>
      </c>
      <c r="F152" s="9">
        <v>2.0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9.0</v>
      </c>
      <c r="N152" s="7">
        <v>22.0</v>
      </c>
      <c r="O152" s="7">
        <v>0.0</v>
      </c>
      <c r="P152" s="11">
        <v>0.0</v>
      </c>
      <c r="Q152" s="10">
        <v>2.0</v>
      </c>
      <c r="R152" s="7">
        <v>2.0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Justin Fields</v>
      </c>
      <c r="B153" s="7" t="str">
        <f>IFERROR(__xludf.DUMMYFUNCTION("INDEX(IFNA(REGEXEXTRACT(D153, ""([^ ]+)$"")))"),"PIT")</f>
        <v>PIT</v>
      </c>
      <c r="C153" s="7">
        <f>Pts_PA*G153+Pts_PC*H153+Pts_PY*I153+Pts_PTD*J153+Pts_PI*K153+Pts_P2*L153+Pts_RA*M153+Pts_RY*N153+Pts_RTD*O153+Pts_R2*P153+Pts_Res*Q153+Pts_ReY*R153+Pts_ReTD*S153+Pts_Re2*T153+Pts_FL*U153+Pts_FTD*V153</f>
        <v>2.6</v>
      </c>
      <c r="D153" s="7" t="s">
        <v>95</v>
      </c>
      <c r="E153" s="10" t="s">
        <v>85</v>
      </c>
      <c r="F153" s="9">
        <v>2.0</v>
      </c>
      <c r="G153" s="10">
        <v>1.0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3.0</v>
      </c>
      <c r="N153" s="7">
        <v>26.0</v>
      </c>
      <c r="O153" s="7">
        <v>0.0</v>
      </c>
      <c r="P153" s="11">
        <v>0.0</v>
      </c>
      <c r="Q153" s="10">
        <v>0.0</v>
      </c>
      <c r="R153" s="7">
        <v>0.0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Justin Jefferson</v>
      </c>
      <c r="B154" s="7" t="str">
        <f>IFERROR(__xludf.DUMMYFUNCTION("INDEX(IFNA(REGEXEXTRACT(D154, ""([^ ]+)$"")))"),"MIN")</f>
        <v>MIN</v>
      </c>
      <c r="C154" s="7">
        <f>Pts_PA*G154+Pts_PC*H154+Pts_PY*I154+Pts_PTD*J154+Pts_PI*K154+Pts_P2*L154+Pts_RA*M154+Pts_RY*N154+Pts_RTD*O154+Pts_R2*P154+Pts_Res*Q154+Pts_ReY*R154+Pts_ReTD*S154+Pts_Re2*T154+Pts_FL*U154+Pts_FTD*V154</f>
        <v>3.7</v>
      </c>
      <c r="D154" s="7" t="s">
        <v>98</v>
      </c>
      <c r="E154" s="10" t="s">
        <v>76</v>
      </c>
      <c r="F154" s="9">
        <v>2.0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0.0</v>
      </c>
      <c r="N154" s="7">
        <v>0.0</v>
      </c>
      <c r="O154" s="7">
        <v>0.0</v>
      </c>
      <c r="P154" s="11">
        <v>0.0</v>
      </c>
      <c r="Q154" s="10">
        <v>2.0</v>
      </c>
      <c r="R154" s="7">
        <v>27.0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Tyler Lockett</v>
      </c>
      <c r="B155" s="7" t="str">
        <f>IFERROR(__xludf.DUMMYFUNCTION("INDEX(IFNA(REGEXEXTRACT(D155, ""([^ ]+)$"")))"),"SEA")</f>
        <v>SEA</v>
      </c>
      <c r="C155" s="7">
        <f>Pts_PA*G155+Pts_PC*H155+Pts_PY*I155+Pts_PTD*J155+Pts_PI*K155+Pts_P2*L155+Pts_RA*M155+Pts_RY*N155+Pts_RTD*O155+Pts_R2*P155+Pts_Res*Q155+Pts_ReY*R155+Pts_ReTD*S155+Pts_Re2*T155+Pts_FL*U155+Pts_FTD*V155</f>
        <v>3</v>
      </c>
      <c r="D155" s="7" t="s">
        <v>145</v>
      </c>
      <c r="E155" s="10" t="s">
        <v>21</v>
      </c>
      <c r="F155" s="9">
        <v>2.0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0.0</v>
      </c>
      <c r="N155" s="7">
        <v>0.0</v>
      </c>
      <c r="O155" s="7">
        <v>0.0</v>
      </c>
      <c r="P155" s="11">
        <v>0.0</v>
      </c>
      <c r="Q155" s="10">
        <v>2.0</v>
      </c>
      <c r="R155" s="7">
        <v>20.0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Jeremy McNichols</v>
      </c>
      <c r="B156" s="7" t="str">
        <f>IFERROR(__xludf.DUMMYFUNCTION("INDEX(IFNA(REGEXEXTRACT(D156, ""([^ ]+)$"")))"),"WAS")</f>
        <v>WAS</v>
      </c>
      <c r="C156" s="7">
        <f>Pts_PA*G156+Pts_PC*H156+Pts_PY*I156+Pts_PTD*J156+Pts_PI*K156+Pts_P2*L156+Pts_RA*M156+Pts_RY*N156+Pts_RTD*O156+Pts_R2*P156+Pts_Res*Q156+Pts_ReY*R156+Pts_ReTD*S156+Pts_Re2*T156+Pts_FL*U156+Pts_FTD*V156</f>
        <v>2.2</v>
      </c>
      <c r="D156" s="7" t="s">
        <v>458</v>
      </c>
      <c r="E156" s="10" t="s">
        <v>89</v>
      </c>
      <c r="F156" s="9">
        <v>2.0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3.0</v>
      </c>
      <c r="N156" s="7">
        <v>22.0</v>
      </c>
      <c r="O156" s="7">
        <v>0.0</v>
      </c>
      <c r="P156" s="11">
        <v>0.0</v>
      </c>
      <c r="Q156" s="10">
        <v>0.0</v>
      </c>
      <c r="R156" s="7">
        <v>0.0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Elijah Moore</v>
      </c>
      <c r="B157" s="7" t="str">
        <f>IFERROR(__xludf.DUMMYFUNCTION("INDEX(IFNA(REGEXEXTRACT(D157, ""([^ ]+)$"")))"),"CLE")</f>
        <v>CLE</v>
      </c>
      <c r="C157" s="7">
        <f>Pts_PA*G157+Pts_PC*H157+Pts_PY*I157+Pts_PTD*J157+Pts_PI*K157+Pts_P2*L157+Pts_RA*M157+Pts_RY*N157+Pts_RTD*O157+Pts_R2*P157+Pts_Res*Q157+Pts_ReY*R157+Pts_ReTD*S157+Pts_Re2*T157+Pts_FL*U157+Pts_FTD*V157</f>
        <v>3.6</v>
      </c>
      <c r="D157" s="7" t="s">
        <v>315</v>
      </c>
      <c r="E157" s="10" t="s">
        <v>116</v>
      </c>
      <c r="F157" s="9">
        <v>2.0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3.0</v>
      </c>
      <c r="R157" s="7">
        <v>21.0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David Njoku</v>
      </c>
      <c r="B158" s="7" t="str">
        <f>IFERROR(__xludf.DUMMYFUNCTION("INDEX(IFNA(REGEXEXTRACT(D158, ""([^ ]+)$"")))"),"CLE")</f>
        <v>CLE</v>
      </c>
      <c r="C158" s="7">
        <f>Pts_PA*G158+Pts_PC*H158+Pts_PY*I158+Pts_PTD*J158+Pts_PI*K158+Pts_P2*L158+Pts_RA*M158+Pts_RY*N158+Pts_RTD*O158+Pts_R2*P158+Pts_Res*Q158+Pts_ReY*R158+Pts_ReTD*S158+Pts_Re2*T158+Pts_FL*U158+Pts_FTD*V158</f>
        <v>3.4</v>
      </c>
      <c r="D158" s="7" t="s">
        <v>178</v>
      </c>
      <c r="E158" s="10" t="s">
        <v>116</v>
      </c>
      <c r="F158" s="9">
        <v>2.0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0.0</v>
      </c>
      <c r="N158" s="7">
        <v>0.0</v>
      </c>
      <c r="O158" s="7">
        <v>0.0</v>
      </c>
      <c r="P158" s="11">
        <v>0.0</v>
      </c>
      <c r="Q158" s="10">
        <v>1.0</v>
      </c>
      <c r="R158" s="7">
        <v>9.0</v>
      </c>
      <c r="S158" s="7">
        <v>0.0</v>
      </c>
      <c r="T158" s="11">
        <v>1.0</v>
      </c>
      <c r="U158" s="10">
        <v>0.0</v>
      </c>
      <c r="V158" s="11">
        <v>0.0</v>
      </c>
    </row>
    <row r="159">
      <c r="A159" s="7" t="str">
        <f t="shared" si="1"/>
        <v>Samaje Perine</v>
      </c>
      <c r="B159" s="7" t="str">
        <f>IFERROR(__xludf.DUMMYFUNCTION("INDEX(IFNA(REGEXEXTRACT(D159, ""([^ ]+)$"")))"),"KC")</f>
        <v>KC</v>
      </c>
      <c r="C159" s="7">
        <f>Pts_PA*G159+Pts_PC*H159+Pts_PY*I159+Pts_PTD*J159+Pts_PI*K159+Pts_P2*L159+Pts_RA*M159+Pts_RY*N159+Pts_RTD*O159+Pts_R2*P159+Pts_Res*Q159+Pts_ReY*R159+Pts_ReTD*S159+Pts_Re2*T159+Pts_FL*U159+Pts_FTD*V159</f>
        <v>3.4</v>
      </c>
      <c r="D159" s="7" t="s">
        <v>266</v>
      </c>
      <c r="E159" s="10" t="s">
        <v>344</v>
      </c>
      <c r="F159" s="9">
        <v>2.0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1.0</v>
      </c>
      <c r="N159" s="7">
        <v>13.0</v>
      </c>
      <c r="O159" s="7">
        <v>0.0</v>
      </c>
      <c r="P159" s="11">
        <v>0.0</v>
      </c>
      <c r="Q159" s="10">
        <v>2.0</v>
      </c>
      <c r="R159" s="7">
        <v>11.0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Jalen Reagor</v>
      </c>
      <c r="B160" s="7" t="str">
        <f>IFERROR(__xludf.DUMMYFUNCTION("INDEX(IFNA(REGEXEXTRACT(D160, ""([^ ]+)$"")))"),"LAC")</f>
        <v>LAC</v>
      </c>
      <c r="C160" s="7">
        <f>Pts_PA*G160+Pts_PC*H160+Pts_PY*I160+Pts_PTD*J160+Pts_PI*K160+Pts_P2*L160+Pts_RA*M160+Pts_RY*N160+Pts_RTD*O160+Pts_R2*P160+Pts_Res*Q160+Pts_ReY*R160+Pts_ReTD*S160+Pts_Re2*T160+Pts_FL*U160+Pts_FTD*V160</f>
        <v>3</v>
      </c>
      <c r="D160" s="7" t="s">
        <v>526</v>
      </c>
      <c r="E160" s="10" t="s">
        <v>61</v>
      </c>
      <c r="F160" s="9">
        <v>2.0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2.0</v>
      </c>
      <c r="R160" s="7">
        <v>20.0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Jayden Reed</v>
      </c>
      <c r="B161" s="7" t="str">
        <f>IFERROR(__xludf.DUMMYFUNCTION("INDEX(IFNA(REGEXEXTRACT(D161, ""([^ ]+)$"")))"),"GB")</f>
        <v>GB</v>
      </c>
      <c r="C161" s="7">
        <f>Pts_PA*G161+Pts_PC*H161+Pts_PY*I161+Pts_PTD*J161+Pts_PI*K161+Pts_P2*L161+Pts_RA*M161+Pts_RY*N161+Pts_RTD*O161+Pts_R2*P161+Pts_Res*Q161+Pts_ReY*R161+Pts_ReTD*S161+Pts_Re2*T161+Pts_FL*U161+Pts_FTD*V161</f>
        <v>4.1</v>
      </c>
      <c r="D161" s="7" t="s">
        <v>26</v>
      </c>
      <c r="E161" s="10" t="s">
        <v>340</v>
      </c>
      <c r="F161" s="9">
        <v>2.0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3.0</v>
      </c>
      <c r="R161" s="7">
        <v>26.0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Brian Robinson</v>
      </c>
      <c r="B162" s="7" t="str">
        <f>IFERROR(__xludf.DUMMYFUNCTION("INDEX(IFNA(REGEXEXTRACT(D162, ""([^ ]+)$"")))"),"WAS")</f>
        <v>WAS</v>
      </c>
      <c r="C162" s="7">
        <f>Pts_PA*G162+Pts_PC*H162+Pts_PY*I162+Pts_PTD*J162+Pts_PI*K162+Pts_P2*L162+Pts_RA*M162+Pts_RY*N162+Pts_RTD*O162+Pts_R2*P162+Pts_Res*Q162+Pts_ReY*R162+Pts_ReTD*S162+Pts_Re2*T162+Pts_FL*U162+Pts_FTD*V162</f>
        <v>2.9</v>
      </c>
      <c r="D162" s="7" t="s">
        <v>78</v>
      </c>
      <c r="E162" s="10" t="s">
        <v>89</v>
      </c>
      <c r="F162" s="9">
        <v>2.0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5.0</v>
      </c>
      <c r="N162" s="7">
        <v>13.0</v>
      </c>
      <c r="O162" s="7">
        <v>0.0</v>
      </c>
      <c r="P162" s="11">
        <v>0.0</v>
      </c>
      <c r="Q162" s="10">
        <v>1.0</v>
      </c>
      <c r="R162" s="7">
        <v>11.0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Deebo Samuel</v>
      </c>
      <c r="B163" s="7" t="str">
        <f>IFERROR(__xludf.DUMMYFUNCTION("INDEX(IFNA(REGEXEXTRACT(D163, ""([^ ]+)$"")))"),"SF")</f>
        <v>SF</v>
      </c>
      <c r="C163" s="7">
        <f>Pts_PA*G163+Pts_PC*H163+Pts_PY*I163+Pts_PTD*J163+Pts_PI*K163+Pts_P2*L163+Pts_RA*M163+Pts_RY*N163+Pts_RTD*O163+Pts_R2*P163+Pts_Res*Q163+Pts_ReY*R163+Pts_ReTD*S163+Pts_Re2*T163+Pts_FL*U163+Pts_FTD*V163</f>
        <v>2.6</v>
      </c>
      <c r="D163" s="7" t="s">
        <v>86</v>
      </c>
      <c r="E163" s="10" t="s">
        <v>355</v>
      </c>
      <c r="F163" s="9">
        <v>2.0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0.0</v>
      </c>
      <c r="N163" s="7">
        <v>0.0</v>
      </c>
      <c r="O163" s="7">
        <v>0.0</v>
      </c>
      <c r="P163" s="11">
        <v>0.0</v>
      </c>
      <c r="Q163" s="10">
        <v>1.0</v>
      </c>
      <c r="R163" s="7">
        <v>21.0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Dalton Schultz</v>
      </c>
      <c r="B164" s="7" t="str">
        <f>IFERROR(__xludf.DUMMYFUNCTION("INDEX(IFNA(REGEXEXTRACT(D164, ""([^ ]+)$"")))"),"HOU")</f>
        <v>HOU</v>
      </c>
      <c r="C164" s="7">
        <f>Pts_PA*G164+Pts_PC*H164+Pts_PY*I164+Pts_PTD*J164+Pts_PI*K164+Pts_P2*L164+Pts_RA*M164+Pts_RY*N164+Pts_RTD*O164+Pts_R2*P164+Pts_Res*Q164+Pts_ReY*R164+Pts_ReTD*S164+Pts_Re2*T164+Pts_FL*U164+Pts_FTD*V164</f>
        <v>3</v>
      </c>
      <c r="D164" s="7" t="s">
        <v>271</v>
      </c>
      <c r="E164" s="10" t="s">
        <v>157</v>
      </c>
      <c r="F164" s="9">
        <v>2.0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0.0</v>
      </c>
      <c r="N164" s="7">
        <v>0.0</v>
      </c>
      <c r="O164" s="7">
        <v>0.0</v>
      </c>
      <c r="P164" s="11">
        <v>0.0</v>
      </c>
      <c r="Q164" s="10">
        <v>2.0</v>
      </c>
      <c r="R164" s="7">
        <v>20.0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Brevyn Spann-Ford</v>
      </c>
      <c r="B165" s="7" t="str">
        <f>IFERROR(__xludf.DUMMYFUNCTION("INDEX(IFNA(REGEXEXTRACT(D165, ""([^ ]+)$"")))"),"DAL")</f>
        <v>DAL</v>
      </c>
      <c r="C165" s="7">
        <f>Pts_PA*G165+Pts_PC*H165+Pts_PY*I165+Pts_PTD*J165+Pts_PI*K165+Pts_P2*L165+Pts_RA*M165+Pts_RY*N165+Pts_RTD*O165+Pts_R2*P165+Pts_Res*Q165+Pts_ReY*R165+Pts_ReTD*S165+Pts_Re2*T165+Pts_FL*U165+Pts_FTD*V165</f>
        <v>3.4</v>
      </c>
      <c r="D165" s="7" t="s">
        <v>487</v>
      </c>
      <c r="E165" s="10" t="s">
        <v>341</v>
      </c>
      <c r="F165" s="9">
        <v>2.0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0.0</v>
      </c>
      <c r="N165" s="7">
        <v>0.0</v>
      </c>
      <c r="O165" s="7">
        <v>0.0</v>
      </c>
      <c r="P165" s="11">
        <v>0.0</v>
      </c>
      <c r="Q165" s="10">
        <v>2.0</v>
      </c>
      <c r="R165" s="7">
        <v>24.0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Blake Whiteheart</v>
      </c>
      <c r="B166" s="7" t="str">
        <f>IFERROR(__xludf.DUMMYFUNCTION("INDEX(IFNA(REGEXEXTRACT(D166, ""([^ ]+)$"")))"),"CLE")</f>
        <v>CLE</v>
      </c>
      <c r="C166" s="7">
        <f>Pts_PA*G166+Pts_PC*H166+Pts_PY*I166+Pts_PTD*J166+Pts_PI*K166+Pts_P2*L166+Pts_RA*M166+Pts_RY*N166+Pts_RTD*O166+Pts_R2*P166+Pts_Res*Q166+Pts_ReY*R166+Pts_ReTD*S166+Pts_Re2*T166+Pts_FL*U166+Pts_FTD*V166</f>
        <v>3.4</v>
      </c>
      <c r="D166" s="7" t="s">
        <v>467</v>
      </c>
      <c r="E166" s="10" t="s">
        <v>116</v>
      </c>
      <c r="F166" s="9">
        <v>2.0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0.0</v>
      </c>
      <c r="N166" s="7">
        <v>0.0</v>
      </c>
      <c r="O166" s="7">
        <v>0.0</v>
      </c>
      <c r="P166" s="11">
        <v>0.0</v>
      </c>
      <c r="Q166" s="10">
        <v>1.0</v>
      </c>
      <c r="R166" s="7">
        <v>29.0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Dontayvion Wicks</v>
      </c>
      <c r="B167" s="7" t="str">
        <f>IFERROR(__xludf.DUMMYFUNCTION("INDEX(IFNA(REGEXEXTRACT(D167, ""([^ ]+)$"")))"),"GB")</f>
        <v>GB</v>
      </c>
      <c r="C167" s="7">
        <f>Pts_PA*G167+Pts_PC*H167+Pts_PY*I167+Pts_PTD*J167+Pts_PI*K167+Pts_P2*L167+Pts_RA*M167+Pts_RY*N167+Pts_RTD*O167+Pts_R2*P167+Pts_Res*Q167+Pts_ReY*R167+Pts_ReTD*S167+Pts_Re2*T167+Pts_FL*U167+Pts_FTD*V167</f>
        <v>3</v>
      </c>
      <c r="D167" s="7" t="s">
        <v>360</v>
      </c>
      <c r="E167" s="10" t="s">
        <v>340</v>
      </c>
      <c r="F167" s="9">
        <v>2.0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1.0</v>
      </c>
      <c r="R167" s="7">
        <v>25.0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Brock Wright</v>
      </c>
      <c r="B168" s="7" t="str">
        <f>IFERROR(__xludf.DUMMYFUNCTION("INDEX(IFNA(REGEXEXTRACT(D168, ""([^ ]+)$"")))"),"DET")</f>
        <v>DET</v>
      </c>
      <c r="C168" s="7">
        <f>Pts_PA*G168+Pts_PC*H168+Pts_PY*I168+Pts_PTD*J168+Pts_PI*K168+Pts_P2*L168+Pts_RA*M168+Pts_RY*N168+Pts_RTD*O168+Pts_R2*P168+Pts_Res*Q168+Pts_ReY*R168+Pts_ReTD*S168+Pts_Re2*T168+Pts_FL*U168+Pts_FTD*V168</f>
        <v>3.4</v>
      </c>
      <c r="D168" s="7" t="s">
        <v>335</v>
      </c>
      <c r="E168" s="10" t="s">
        <v>35</v>
      </c>
      <c r="F168" s="9">
        <v>2.0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0.0</v>
      </c>
      <c r="N168" s="7">
        <v>0.0</v>
      </c>
      <c r="O168" s="7">
        <v>0.0</v>
      </c>
      <c r="P168" s="11">
        <v>0.0</v>
      </c>
      <c r="Q168" s="10">
        <v>2.0</v>
      </c>
      <c r="R168" s="7">
        <v>24.0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Cam Akers</v>
      </c>
      <c r="B169" s="7" t="str">
        <f>IFERROR(__xludf.DUMMYFUNCTION("INDEX(IFNA(REGEXEXTRACT(D169, ""([^ ]+)$"")))"),"MIN")</f>
        <v>MIN</v>
      </c>
      <c r="C169" s="7">
        <f>Pts_PA*G169+Pts_PC*H169+Pts_PY*I169+Pts_PTD*J169+Pts_PI*K169+Pts_P2*L169+Pts_RA*M169+Pts_RY*N169+Pts_RTD*O169+Pts_R2*P169+Pts_Res*Q169+Pts_ReY*R169+Pts_ReTD*S169+Pts_Re2*T169+Pts_FL*U169+Pts_FTD*V169</f>
        <v>3</v>
      </c>
      <c r="D169" s="7" t="s">
        <v>372</v>
      </c>
      <c r="E169" s="10" t="s">
        <v>76</v>
      </c>
      <c r="F169" s="9">
        <v>1.0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3.0</v>
      </c>
      <c r="N169" s="7">
        <v>19.0</v>
      </c>
      <c r="O169" s="7">
        <v>0.0</v>
      </c>
      <c r="P169" s="11">
        <v>0.0</v>
      </c>
      <c r="Q169" s="10">
        <v>1.0</v>
      </c>
      <c r="R169" s="7">
        <v>6.0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AJ Barner</v>
      </c>
      <c r="B170" s="7" t="str">
        <f>IFERROR(__xludf.DUMMYFUNCTION("INDEX(IFNA(REGEXEXTRACT(D170, ""([^ ]+)$"")))"),"SEA")</f>
        <v>SEA</v>
      </c>
      <c r="C170" s="7">
        <f>Pts_PA*G170+Pts_PC*H170+Pts_PY*I170+Pts_PTD*J170+Pts_PI*K170+Pts_P2*L170+Pts_RA*M170+Pts_RY*N170+Pts_RTD*O170+Pts_R2*P170+Pts_Res*Q170+Pts_ReY*R170+Pts_ReTD*S170+Pts_Re2*T170+Pts_FL*U170+Pts_FTD*V170</f>
        <v>3.4</v>
      </c>
      <c r="D170" s="7" t="s">
        <v>436</v>
      </c>
      <c r="E170" s="10" t="s">
        <v>21</v>
      </c>
      <c r="F170" s="9">
        <v>1.0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0.0</v>
      </c>
      <c r="N170" s="7">
        <v>0.0</v>
      </c>
      <c r="O170" s="7">
        <v>0.0</v>
      </c>
      <c r="P170" s="11">
        <v>0.0</v>
      </c>
      <c r="Q170" s="10">
        <v>3.0</v>
      </c>
      <c r="R170" s="7">
        <v>19.0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Trey Benson</v>
      </c>
      <c r="B171" s="7" t="str">
        <f>IFERROR(__xludf.DUMMYFUNCTION("INDEX(IFNA(REGEXEXTRACT(D171, ""([^ ]+)$"")))"),"ARI")</f>
        <v>ARI</v>
      </c>
      <c r="C171" s="7">
        <f>Pts_PA*G171+Pts_PC*H171+Pts_PY*I171+Pts_PTD*J171+Pts_PI*K171+Pts_P2*L171+Pts_RA*M171+Pts_RY*N171+Pts_RTD*O171+Pts_R2*P171+Pts_Res*Q171+Pts_ReY*R171+Pts_ReTD*S171+Pts_Re2*T171+Pts_FL*U171+Pts_FTD*V171</f>
        <v>1.8</v>
      </c>
      <c r="D171" s="7" t="s">
        <v>230</v>
      </c>
      <c r="E171" s="10" t="s">
        <v>112</v>
      </c>
      <c r="F171" s="9">
        <v>1.0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4.0</v>
      </c>
      <c r="N171" s="7">
        <v>18.0</v>
      </c>
      <c r="O171" s="7">
        <v>0.0</v>
      </c>
      <c r="P171" s="11">
        <v>0.0</v>
      </c>
      <c r="Q171" s="10">
        <v>0.0</v>
      </c>
      <c r="R171" s="7">
        <v>0.0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Pharaoh Brown</v>
      </c>
      <c r="B172" s="7" t="str">
        <f>IFERROR(__xludf.DUMMYFUNCTION("INDEX(IFNA(REGEXEXTRACT(D172, ""([^ ]+)$"")))"),"SEA")</f>
        <v>SEA</v>
      </c>
      <c r="C172" s="7">
        <f>Pts_PA*G172+Pts_PC*H172+Pts_PY*I172+Pts_PTD*J172+Pts_PI*K172+Pts_P2*L172+Pts_RA*M172+Pts_RY*N172+Pts_RTD*O172+Pts_R2*P172+Pts_Res*Q172+Pts_ReY*R172+Pts_ReTD*S172+Pts_Re2*T172+Pts_FL*U172+Pts_FTD*V172</f>
        <v>2.9</v>
      </c>
      <c r="D172" s="7" t="s">
        <v>451</v>
      </c>
      <c r="E172" s="10" t="s">
        <v>21</v>
      </c>
      <c r="F172" s="9">
        <v>1.0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2.0</v>
      </c>
      <c r="R172" s="7">
        <v>19.0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Emari Demercado</v>
      </c>
      <c r="B173" s="7" t="str">
        <f>IFERROR(__xludf.DUMMYFUNCTION("INDEX(IFNA(REGEXEXTRACT(D173, ""([^ ]+)$"")))"),"ARI")</f>
        <v>ARI</v>
      </c>
      <c r="C173" s="7">
        <f>Pts_PA*G173+Pts_PC*H173+Pts_PY*I173+Pts_PTD*J173+Pts_PI*K173+Pts_P2*L173+Pts_RA*M173+Pts_RY*N173+Pts_RTD*O173+Pts_R2*P173+Pts_Res*Q173+Pts_ReY*R173+Pts_ReTD*S173+Pts_Re2*T173+Pts_FL*U173+Pts_FTD*V173</f>
        <v>1.4</v>
      </c>
      <c r="D173" s="7" t="s">
        <v>212</v>
      </c>
      <c r="E173" s="10" t="s">
        <v>112</v>
      </c>
      <c r="F173" s="9">
        <v>1.0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1.0</v>
      </c>
      <c r="N173" s="7">
        <v>14.0</v>
      </c>
      <c r="O173" s="7">
        <v>0.0</v>
      </c>
      <c r="P173" s="11">
        <v>0.0</v>
      </c>
      <c r="Q173" s="10">
        <v>0.0</v>
      </c>
      <c r="R173" s="7">
        <v>0.0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Audric Estime</v>
      </c>
      <c r="B174" s="7" t="str">
        <f>IFERROR(__xludf.DUMMYFUNCTION("INDEX(IFNA(REGEXEXTRACT(D174, ""([^ ]+)$"")))"),"DEN")</f>
        <v>DEN</v>
      </c>
      <c r="C174" s="7">
        <f>Pts_PA*G174+Pts_PC*H174+Pts_PY*I174+Pts_PTD*J174+Pts_PI*K174+Pts_P2*L174+Pts_RA*M174+Pts_RY*N174+Pts_RTD*O174+Pts_R2*P174+Pts_Res*Q174+Pts_ReY*R174+Pts_ReTD*S174+Pts_Re2*T174+Pts_FL*U174+Pts_FTD*V174</f>
        <v>1.5</v>
      </c>
      <c r="D174" s="7" t="s">
        <v>238</v>
      </c>
      <c r="E174" s="10" t="s">
        <v>420</v>
      </c>
      <c r="F174" s="9">
        <v>1.0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3.0</v>
      </c>
      <c r="N174" s="7">
        <v>15.0</v>
      </c>
      <c r="O174" s="7">
        <v>0.0</v>
      </c>
      <c r="P174" s="11">
        <v>0.0</v>
      </c>
      <c r="Q174" s="10">
        <v>0.0</v>
      </c>
      <c r="R174" s="7">
        <v>0.0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Jerome Ford</v>
      </c>
      <c r="B175" s="7" t="str">
        <f>IFERROR(__xludf.DUMMYFUNCTION("INDEX(IFNA(REGEXEXTRACT(D175, ""([^ ]+)$"")))"),"CLE")</f>
        <v>CLE</v>
      </c>
      <c r="C175" s="7">
        <f>Pts_PA*G175+Pts_PC*H175+Pts_PY*I175+Pts_PTD*J175+Pts_PI*K175+Pts_P2*L175+Pts_RA*M175+Pts_RY*N175+Pts_RTD*O175+Pts_R2*P175+Pts_Res*Q175+Pts_ReY*R175+Pts_ReTD*S175+Pts_Re2*T175+Pts_FL*U175+Pts_FTD*V175</f>
        <v>3.2</v>
      </c>
      <c r="D175" s="7" t="s">
        <v>88</v>
      </c>
      <c r="E175" s="10" t="s">
        <v>116</v>
      </c>
      <c r="F175" s="9">
        <v>1.0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4.0</v>
      </c>
      <c r="N175" s="7">
        <v>19.0</v>
      </c>
      <c r="O175" s="7">
        <v>0.0</v>
      </c>
      <c r="P175" s="11">
        <v>0.0</v>
      </c>
      <c r="Q175" s="10">
        <v>1.0</v>
      </c>
      <c r="R175" s="7">
        <v>8.0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Dallas Goedert</v>
      </c>
      <c r="B176" s="7" t="str">
        <f>IFERROR(__xludf.DUMMYFUNCTION("INDEX(IFNA(REGEXEXTRACT(D176, ""([^ ]+)$"")))"),"PHI")</f>
        <v>PHI</v>
      </c>
      <c r="C176" s="7">
        <f>Pts_PA*G176+Pts_PC*H176+Pts_PY*I176+Pts_PTD*J176+Pts_PI*K176+Pts_P2*L176+Pts_RA*M176+Pts_RY*N176+Pts_RTD*O176+Pts_R2*P176+Pts_Res*Q176+Pts_ReY*R176+Pts_ReTD*S176+Pts_Re2*T176+Pts_FL*U176+Pts_FTD*V176</f>
        <v>3.9</v>
      </c>
      <c r="D176" s="7" t="s">
        <v>187</v>
      </c>
      <c r="E176" s="10" t="s">
        <v>419</v>
      </c>
      <c r="F176" s="9">
        <v>1.0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4.0</v>
      </c>
      <c r="R176" s="7">
        <v>19.0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Mecole Hardman</v>
      </c>
      <c r="B177" s="7" t="str">
        <f>IFERROR(__xludf.DUMMYFUNCTION("INDEX(IFNA(REGEXEXTRACT(D177, ""([^ ]+)$"")))"),"KC")</f>
        <v>KC</v>
      </c>
      <c r="C177" s="7">
        <f>Pts_PA*G177+Pts_PC*H177+Pts_PY*I177+Pts_PTD*J177+Pts_PI*K177+Pts_P2*L177+Pts_RA*M177+Pts_RY*N177+Pts_RTD*O177+Pts_R2*P177+Pts_Res*Q177+Pts_ReY*R177+Pts_ReTD*S177+Pts_Re2*T177+Pts_FL*U177+Pts_FTD*V177</f>
        <v>1.5</v>
      </c>
      <c r="D177" s="7" t="s">
        <v>485</v>
      </c>
      <c r="E177" s="10" t="s">
        <v>344</v>
      </c>
      <c r="F177" s="9">
        <v>1.0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2.0</v>
      </c>
      <c r="N177" s="7">
        <v>15.0</v>
      </c>
      <c r="O177" s="7">
        <v>0.0</v>
      </c>
      <c r="P177" s="11">
        <v>0.0</v>
      </c>
      <c r="Q177" s="10">
        <v>0.0</v>
      </c>
      <c r="R177" s="7">
        <v>0.0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JaMycal Hasty</v>
      </c>
      <c r="B178" s="7" t="str">
        <f>IFERROR(__xludf.DUMMYFUNCTION("INDEX(IFNA(REGEXEXTRACT(D178, ""([^ ]+)$"")))"),"NE")</f>
        <v>NE</v>
      </c>
      <c r="C178" s="7">
        <f>Pts_PA*G178+Pts_PC*H178+Pts_PY*I178+Pts_PTD*J178+Pts_PI*K178+Pts_P2*L178+Pts_RA*M178+Pts_RY*N178+Pts_RTD*O178+Pts_R2*P178+Pts_Res*Q178+Pts_ReY*R178+Pts_ReTD*S178+Pts_Re2*T178+Pts_FL*U178+Pts_FTD*V178</f>
        <v>2.5</v>
      </c>
      <c r="D178" s="7" t="s">
        <v>407</v>
      </c>
      <c r="E178" s="10" t="s">
        <v>92</v>
      </c>
      <c r="F178" s="9">
        <v>1.0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1.0</v>
      </c>
      <c r="N178" s="7">
        <v>15.0</v>
      </c>
      <c r="O178" s="7">
        <v>0.0</v>
      </c>
      <c r="P178" s="11">
        <v>0.0</v>
      </c>
      <c r="Q178" s="10">
        <v>2.0</v>
      </c>
      <c r="R178" s="7">
        <v>0.0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Tyler Johnson</v>
      </c>
      <c r="B179" s="7" t="str">
        <f>IFERROR(__xludf.DUMMYFUNCTION("INDEX(IFNA(REGEXEXTRACT(D179, ""([^ ]+)$"")))"),"LA")</f>
        <v>LA</v>
      </c>
      <c r="C179" s="7">
        <f>Pts_PA*G179+Pts_PC*H179+Pts_PY*I179+Pts_PTD*J179+Pts_PI*K179+Pts_P2*L179+Pts_RA*M179+Pts_RY*N179+Pts_RTD*O179+Pts_R2*P179+Pts_Res*Q179+Pts_ReY*R179+Pts_ReTD*S179+Pts_Re2*T179+Pts_FL*U179+Pts_FTD*V179</f>
        <v>1.6</v>
      </c>
      <c r="D179" s="7" t="s">
        <v>144</v>
      </c>
      <c r="E179" s="10" t="s">
        <v>423</v>
      </c>
      <c r="F179" s="9">
        <v>1.0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1.0</v>
      </c>
      <c r="R179" s="7">
        <v>11.0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Kyle Juszczyk</v>
      </c>
      <c r="B180" s="7" t="str">
        <f>IFERROR(__xludf.DUMMYFUNCTION("INDEX(IFNA(REGEXEXTRACT(D180, ""([^ ]+)$"")))"),"SF")</f>
        <v>SF</v>
      </c>
      <c r="C180" s="7">
        <f>Pts_PA*G180+Pts_PC*H180+Pts_PY*I180+Pts_PTD*J180+Pts_PI*K180+Pts_P2*L180+Pts_RA*M180+Pts_RY*N180+Pts_RTD*O180+Pts_R2*P180+Pts_Res*Q180+Pts_ReY*R180+Pts_ReTD*S180+Pts_Re2*T180+Pts_FL*U180+Pts_FTD*V180</f>
        <v>1.9</v>
      </c>
      <c r="D180" s="7" t="s">
        <v>174</v>
      </c>
      <c r="E180" s="10" t="s">
        <v>355</v>
      </c>
      <c r="F180" s="9">
        <v>1.0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0.0</v>
      </c>
      <c r="N180" s="7">
        <v>0.0</v>
      </c>
      <c r="O180" s="7">
        <v>0.0</v>
      </c>
      <c r="P180" s="11">
        <v>0.0</v>
      </c>
      <c r="Q180" s="10">
        <v>1.0</v>
      </c>
      <c r="R180" s="7">
        <v>14.0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Sam LaPorta</v>
      </c>
      <c r="B181" s="7" t="str">
        <f>IFERROR(__xludf.DUMMYFUNCTION("INDEX(IFNA(REGEXEXTRACT(D181, ""([^ ]+)$"")))"),"DET")</f>
        <v>DET</v>
      </c>
      <c r="C181" s="7">
        <f>Pts_PA*G181+Pts_PC*H181+Pts_PY*I181+Pts_PTD*J181+Pts_PI*K181+Pts_P2*L181+Pts_RA*M181+Pts_RY*N181+Pts_RTD*O181+Pts_R2*P181+Pts_Res*Q181+Pts_ReY*R181+Pts_ReTD*S181+Pts_Re2*T181+Pts_FL*U181+Pts_FTD*V181</f>
        <v>3.4</v>
      </c>
      <c r="D181" s="7" t="s">
        <v>176</v>
      </c>
      <c r="E181" s="10" t="s">
        <v>35</v>
      </c>
      <c r="F181" s="9">
        <v>1.0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0.0</v>
      </c>
      <c r="N181" s="7">
        <v>0.0</v>
      </c>
      <c r="O181" s="7">
        <v>0.0</v>
      </c>
      <c r="P181" s="11">
        <v>0.0</v>
      </c>
      <c r="Q181" s="10">
        <v>3.0</v>
      </c>
      <c r="R181" s="7">
        <v>19.0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Hunter Luepke</v>
      </c>
      <c r="B182" s="7" t="str">
        <f>IFERROR(__xludf.DUMMYFUNCTION("INDEX(IFNA(REGEXEXTRACT(D182, ""([^ ]+)$"")))"),"DAL")</f>
        <v>DAL</v>
      </c>
      <c r="C182" s="7">
        <f>Pts_PA*G182+Pts_PC*H182+Pts_PY*I182+Pts_PTD*J182+Pts_PI*K182+Pts_P2*L182+Pts_RA*M182+Pts_RY*N182+Pts_RTD*O182+Pts_R2*P182+Pts_Res*Q182+Pts_ReY*R182+Pts_ReTD*S182+Pts_Re2*T182+Pts_FL*U182+Pts_FTD*V182</f>
        <v>1.5</v>
      </c>
      <c r="D182" s="7" t="s">
        <v>252</v>
      </c>
      <c r="E182" s="10" t="s">
        <v>341</v>
      </c>
      <c r="F182" s="9">
        <v>1.0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1.0</v>
      </c>
      <c r="R182" s="7">
        <v>10.0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Michael Mayer</v>
      </c>
      <c r="B183" s="7" t="str">
        <f>IFERROR(__xludf.DUMMYFUNCTION("INDEX(IFNA(REGEXEXTRACT(D183, ""([^ ]+)$"")))"),"LV")</f>
        <v>LV</v>
      </c>
      <c r="C183" s="7">
        <f>Pts_PA*G183+Pts_PC*H183+Pts_PY*I183+Pts_PTD*J183+Pts_PI*K183+Pts_P2*L183+Pts_RA*M183+Pts_RY*N183+Pts_RTD*O183+Pts_R2*P183+Pts_Res*Q183+Pts_ReY*R183+Pts_ReTD*S183+Pts_Re2*T183+Pts_FL*U183+Pts_FTD*V183</f>
        <v>2.1</v>
      </c>
      <c r="D183" s="7" t="s">
        <v>313</v>
      </c>
      <c r="E183" s="10" t="s">
        <v>49</v>
      </c>
      <c r="F183" s="9">
        <v>1.0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0.0</v>
      </c>
      <c r="N183" s="7">
        <v>0.0</v>
      </c>
      <c r="O183" s="7">
        <v>0.0</v>
      </c>
      <c r="P183" s="11">
        <v>0.0</v>
      </c>
      <c r="Q183" s="10">
        <v>2.0</v>
      </c>
      <c r="R183" s="7">
        <v>11.0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Jalen McMillan</v>
      </c>
      <c r="B184" s="7" t="str">
        <f>IFERROR(__xludf.DUMMYFUNCTION("INDEX(IFNA(REGEXEXTRACT(D184, ""([^ ]+)$"")))"),"TB")</f>
        <v>TB</v>
      </c>
      <c r="C184" s="7">
        <f>Pts_PA*G184+Pts_PC*H184+Pts_PY*I184+Pts_PTD*J184+Pts_PI*K184+Pts_P2*L184+Pts_RA*M184+Pts_RY*N184+Pts_RTD*O184+Pts_R2*P184+Pts_Res*Q184+Pts_ReY*R184+Pts_ReTD*S184+Pts_Re2*T184+Pts_FL*U184+Pts_FTD*V184</f>
        <v>1.6</v>
      </c>
      <c r="D184" s="7" t="s">
        <v>127</v>
      </c>
      <c r="E184" s="10" t="s">
        <v>53</v>
      </c>
      <c r="F184" s="9">
        <v>1.0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0.0</v>
      </c>
      <c r="N184" s="7">
        <v>0.0</v>
      </c>
      <c r="O184" s="7">
        <v>0.0</v>
      </c>
      <c r="P184" s="11">
        <v>0.0</v>
      </c>
      <c r="Q184" s="10">
        <v>1.0</v>
      </c>
      <c r="R184" s="7">
        <v>11.0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Ryan Miller</v>
      </c>
      <c r="B185" s="7" t="str">
        <f>IFERROR(__xludf.DUMMYFUNCTION("INDEX(IFNA(REGEXEXTRACT(D185, ""([^ ]+)$"")))"),"TB")</f>
        <v>TB</v>
      </c>
      <c r="C185" s="7">
        <f>Pts_PA*G185+Pts_PC*H185+Pts_PY*I185+Pts_PTD*J185+Pts_PI*K185+Pts_P2*L185+Pts_RA*M185+Pts_RY*N185+Pts_RTD*O185+Pts_R2*P185+Pts_Res*Q185+Pts_ReY*R185+Pts_ReTD*S185+Pts_Re2*T185+Pts_FL*U185+Pts_FTD*V185</f>
        <v>1.9</v>
      </c>
      <c r="D185" s="7" t="s">
        <v>507</v>
      </c>
      <c r="E185" s="10" t="s">
        <v>53</v>
      </c>
      <c r="F185" s="9">
        <v>1.0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1.0</v>
      </c>
      <c r="R185" s="7">
        <v>14.0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Adonai Mitchell</v>
      </c>
      <c r="B186" s="7" t="str">
        <f>IFERROR(__xludf.DUMMYFUNCTION("INDEX(IFNA(REGEXEXTRACT(D186, ""([^ ]+)$"")))"),"IND")</f>
        <v>IND</v>
      </c>
      <c r="C186" s="7">
        <f>Pts_PA*G186+Pts_PC*H186+Pts_PY*I186+Pts_PTD*J186+Pts_PI*K186+Pts_P2*L186+Pts_RA*M186+Pts_RY*N186+Pts_RTD*O186+Pts_R2*P186+Pts_Res*Q186+Pts_ReY*R186+Pts_ReTD*S186+Pts_Re2*T186+Pts_FL*U186+Pts_FTD*V186</f>
        <v>1.5</v>
      </c>
      <c r="D186" s="7" t="s">
        <v>314</v>
      </c>
      <c r="E186" s="10" t="s">
        <v>422</v>
      </c>
      <c r="F186" s="9">
        <v>1.0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1.0</v>
      </c>
      <c r="R186" s="7">
        <v>10.0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Trey Palmer</v>
      </c>
      <c r="B187" s="7" t="str">
        <f>IFERROR(__xludf.DUMMYFUNCTION("INDEX(IFNA(REGEXEXTRACT(D187, ""([^ ]+)$"")))"),"TB")</f>
        <v>TB</v>
      </c>
      <c r="C187" s="7">
        <f>Pts_PA*G187+Pts_PC*H187+Pts_PY*I187+Pts_PTD*J187+Pts_PI*K187+Pts_P2*L187+Pts_RA*M187+Pts_RY*N187+Pts_RTD*O187+Pts_R2*P187+Pts_Res*Q187+Pts_ReY*R187+Pts_ReTD*S187+Pts_Re2*T187+Pts_FL*U187+Pts_FTD*V187</f>
        <v>2.3</v>
      </c>
      <c r="D187" s="7" t="s">
        <v>264</v>
      </c>
      <c r="E187" s="10" t="s">
        <v>53</v>
      </c>
      <c r="F187" s="9">
        <v>1.0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1.0</v>
      </c>
      <c r="R187" s="7">
        <v>18.0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Colby Parkinson</v>
      </c>
      <c r="B188" s="7" t="str">
        <f>IFERROR(__xludf.DUMMYFUNCTION("INDEX(IFNA(REGEXEXTRACT(D188, ""([^ ]+)$"")))"),"LA")</f>
        <v>LA</v>
      </c>
      <c r="C188" s="7">
        <f>Pts_PA*G188+Pts_PC*H188+Pts_PY*I188+Pts_PTD*J188+Pts_PI*K188+Pts_P2*L188+Pts_RA*M188+Pts_RY*N188+Pts_RTD*O188+Pts_R2*P188+Pts_Res*Q188+Pts_ReY*R188+Pts_ReTD*S188+Pts_Re2*T188+Pts_FL*U188+Pts_FTD*V188</f>
        <v>1.5</v>
      </c>
      <c r="D188" s="7" t="s">
        <v>179</v>
      </c>
      <c r="E188" s="10" t="s">
        <v>423</v>
      </c>
      <c r="F188" s="9">
        <v>1.0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1.0</v>
      </c>
      <c r="R188" s="7">
        <v>10.0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Desmond Ridder</v>
      </c>
      <c r="B189" s="7" t="str">
        <f>IFERROR(__xludf.DUMMYFUNCTION("INDEX(IFNA(REGEXEXTRACT(D189, ""([^ ]+)$"")))"),"LV")</f>
        <v>LV</v>
      </c>
      <c r="C189" s="7">
        <f>Pts_PA*G189+Pts_PC*H189+Pts_PY*I189+Pts_PTD*J189+Pts_PI*K189+Pts_P2*L189+Pts_RA*M189+Pts_RY*N189+Pts_RTD*O189+Pts_R2*P189+Pts_Res*Q189+Pts_ReY*R189+Pts_ReTD*S189+Pts_Re2*T189+Pts_FL*U189+Pts_FTD*V189</f>
        <v>0.86</v>
      </c>
      <c r="D189" s="7" t="s">
        <v>539</v>
      </c>
      <c r="E189" s="10" t="s">
        <v>49</v>
      </c>
      <c r="F189" s="9">
        <v>1.0</v>
      </c>
      <c r="G189" s="10">
        <v>10.0</v>
      </c>
      <c r="H189" s="7">
        <v>5.0</v>
      </c>
      <c r="I189" s="7">
        <v>64.0</v>
      </c>
      <c r="J189" s="7">
        <v>0.0</v>
      </c>
      <c r="K189" s="7">
        <v>0.0</v>
      </c>
      <c r="L189" s="11">
        <v>0.0</v>
      </c>
      <c r="M189" s="10">
        <v>1.0</v>
      </c>
      <c r="N189" s="7">
        <v>3.0</v>
      </c>
      <c r="O189" s="7">
        <v>0.0</v>
      </c>
      <c r="P189" s="11">
        <v>0.0</v>
      </c>
      <c r="Q189" s="10">
        <v>0.0</v>
      </c>
      <c r="R189" s="7">
        <v>0.0</v>
      </c>
      <c r="S189" s="7">
        <v>0.0</v>
      </c>
      <c r="T189" s="11">
        <v>0.0</v>
      </c>
      <c r="U189" s="10">
        <v>1.0</v>
      </c>
      <c r="V189" s="11">
        <v>0.0</v>
      </c>
    </row>
    <row r="190">
      <c r="A190" s="7" t="str">
        <f t="shared" si="1"/>
        <v>Sterling Shepard</v>
      </c>
      <c r="B190" s="7" t="str">
        <f>IFERROR(__xludf.DUMMYFUNCTION("INDEX(IFNA(REGEXEXTRACT(D190, ""([^ ]+)$"")))"),"TB")</f>
        <v>TB</v>
      </c>
      <c r="C190" s="7">
        <f>Pts_PA*G190+Pts_PC*H190+Pts_PY*I190+Pts_PTD*J190+Pts_PI*K190+Pts_P2*L190+Pts_RA*M190+Pts_RY*N190+Pts_RTD*O190+Pts_R2*P190+Pts_Res*Q190+Pts_ReY*R190+Pts_ReTD*S190+Pts_Re2*T190+Pts_FL*U190+Pts_FTD*V190</f>
        <v>4.1</v>
      </c>
      <c r="D190" s="7" t="s">
        <v>469</v>
      </c>
      <c r="E190" s="10" t="s">
        <v>53</v>
      </c>
      <c r="F190" s="9">
        <v>1.0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5.0</v>
      </c>
      <c r="R190" s="7">
        <v>16.0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Deven Thompkins</v>
      </c>
      <c r="B191" s="7" t="str">
        <f>IFERROR(__xludf.DUMMYFUNCTION("INDEX(IFNA(REGEXEXTRACT(D191, ""([^ ]+)$"")))"),"CAR")</f>
        <v>CAR</v>
      </c>
      <c r="C191" s="7">
        <f>Pts_PA*G191+Pts_PC*H191+Pts_PY*I191+Pts_PTD*J191+Pts_PI*K191+Pts_P2*L191+Pts_RA*M191+Pts_RY*N191+Pts_RTD*O191+Pts_R2*P191+Pts_Res*Q191+Pts_ReY*R191+Pts_ReTD*S191+Pts_Re2*T191+Pts_FL*U191+Pts_FTD*V191</f>
        <v>2.8</v>
      </c>
      <c r="D191" s="7" t="s">
        <v>575</v>
      </c>
      <c r="E191" s="10" t="s">
        <v>424</v>
      </c>
      <c r="F191" s="9">
        <v>1.0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0.0</v>
      </c>
      <c r="N191" s="7">
        <v>0.0</v>
      </c>
      <c r="O191" s="7">
        <v>0.0</v>
      </c>
      <c r="P191" s="11">
        <v>0.0</v>
      </c>
      <c r="Q191" s="10">
        <v>3.0</v>
      </c>
      <c r="R191" s="7">
        <v>13.0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Cedric Tillman</v>
      </c>
      <c r="B192" s="7" t="str">
        <f>IFERROR(__xludf.DUMMYFUNCTION("INDEX(IFNA(REGEXEXTRACT(D192, ""([^ ]+)$"")))"),"CLE")</f>
        <v>CLE</v>
      </c>
      <c r="C192" s="7">
        <f>Pts_PA*G192+Pts_PC*H192+Pts_PY*I192+Pts_PTD*J192+Pts_PI*K192+Pts_P2*L192+Pts_RA*M192+Pts_RY*N192+Pts_RTD*O192+Pts_R2*P192+Pts_Res*Q192+Pts_ReY*R192+Pts_ReTD*S192+Pts_Re2*T192+Pts_FL*U192+Pts_FTD*V192</f>
        <v>1.8</v>
      </c>
      <c r="D192" s="7" t="s">
        <v>325</v>
      </c>
      <c r="E192" s="10" t="s">
        <v>116</v>
      </c>
      <c r="F192" s="9">
        <v>1.0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0.0</v>
      </c>
      <c r="N192" s="7">
        <v>0.0</v>
      </c>
      <c r="O192" s="7">
        <v>0.0</v>
      </c>
      <c r="P192" s="11">
        <v>0.0</v>
      </c>
      <c r="Q192" s="10">
        <v>2.0</v>
      </c>
      <c r="R192" s="7">
        <v>28.0</v>
      </c>
      <c r="S192" s="7">
        <v>0.0</v>
      </c>
      <c r="T192" s="11">
        <v>0.0</v>
      </c>
      <c r="U192" s="10">
        <v>1.0</v>
      </c>
      <c r="V192" s="11">
        <v>0.0</v>
      </c>
    </row>
    <row r="193">
      <c r="A193" s="7" t="str">
        <f t="shared" si="1"/>
        <v>Tylan Wallace</v>
      </c>
      <c r="B193" s="7" t="str">
        <f>IFERROR(__xludf.DUMMYFUNCTION("INDEX(IFNA(REGEXEXTRACT(D193, ""([^ ]+)$"")))"),"BAL")</f>
        <v>BAL</v>
      </c>
      <c r="C193" s="7">
        <f>Pts_PA*G193+Pts_PC*H193+Pts_PY*I193+Pts_PTD*J193+Pts_PI*K193+Pts_P2*L193+Pts_RA*M193+Pts_RY*N193+Pts_RTD*O193+Pts_R2*P193+Pts_Res*Q193+Pts_ReY*R193+Pts_ReTD*S193+Pts_Re2*T193+Pts_FL*U193+Pts_FTD*V193</f>
        <v>2</v>
      </c>
      <c r="D193" s="7" t="s">
        <v>486</v>
      </c>
      <c r="E193" s="10" t="s">
        <v>82</v>
      </c>
      <c r="F193" s="9">
        <v>1.0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1.0</v>
      </c>
      <c r="R193" s="7">
        <v>15.0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Darnell Washington</v>
      </c>
      <c r="B194" s="7" t="str">
        <f>IFERROR(__xludf.DUMMYFUNCTION("INDEX(IFNA(REGEXEXTRACT(D194, ""([^ ]+)$"")))"),"PIT")</f>
        <v>PIT</v>
      </c>
      <c r="C194" s="7">
        <f>Pts_PA*G194+Pts_PC*H194+Pts_PY*I194+Pts_PTD*J194+Pts_PI*K194+Pts_P2*L194+Pts_RA*M194+Pts_RY*N194+Pts_RTD*O194+Pts_R2*P194+Pts_Res*Q194+Pts_ReY*R194+Pts_ReTD*S194+Pts_Re2*T194+Pts_FL*U194+Pts_FTD*V194</f>
        <v>2.9</v>
      </c>
      <c r="D194" s="7" t="s">
        <v>331</v>
      </c>
      <c r="E194" s="10" t="s">
        <v>85</v>
      </c>
      <c r="F194" s="9">
        <v>1.0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0.0</v>
      </c>
      <c r="N194" s="7">
        <v>0.0</v>
      </c>
      <c r="O194" s="7">
        <v>0.0</v>
      </c>
      <c r="P194" s="11">
        <v>0.0</v>
      </c>
      <c r="Q194" s="10">
        <v>3.0</v>
      </c>
      <c r="R194" s="7">
        <v>14.0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Justin Watson</v>
      </c>
      <c r="B195" s="7" t="str">
        <f>IFERROR(__xludf.DUMMYFUNCTION("INDEX(IFNA(REGEXEXTRACT(D195, ""([^ ]+)$"")))"),"KC")</f>
        <v>KC</v>
      </c>
      <c r="C195" s="7">
        <f>Pts_PA*G195+Pts_PC*H195+Pts_PY*I195+Pts_PTD*J195+Pts_PI*K195+Pts_P2*L195+Pts_RA*M195+Pts_RY*N195+Pts_RTD*O195+Pts_R2*P195+Pts_Res*Q195+Pts_ReY*R195+Pts_ReTD*S195+Pts_Re2*T195+Pts_FL*U195+Pts_FTD*V195</f>
        <v>2</v>
      </c>
      <c r="D195" s="7" t="s">
        <v>226</v>
      </c>
      <c r="E195" s="10" t="s">
        <v>344</v>
      </c>
      <c r="F195" s="9">
        <v>1.0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1.0</v>
      </c>
      <c r="R195" s="7">
        <v>15.0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Jaylen Wright</v>
      </c>
      <c r="B196" s="7" t="str">
        <f>IFERROR(__xludf.DUMMYFUNCTION("INDEX(IFNA(REGEXEXTRACT(D196, ""([^ ]+)$"")))"),"MIA")</f>
        <v>MIA</v>
      </c>
      <c r="C196" s="7">
        <f>Pts_PA*G196+Pts_PC*H196+Pts_PY*I196+Pts_PTD*J196+Pts_PI*K196+Pts_P2*L196+Pts_RA*M196+Pts_RY*N196+Pts_RTD*O196+Pts_R2*P196+Pts_Res*Q196+Pts_ReY*R196+Pts_ReTD*S196+Pts_Re2*T196+Pts_FL*U196+Pts_FTD*V196</f>
        <v>0.8</v>
      </c>
      <c r="D196" s="7" t="s">
        <v>417</v>
      </c>
      <c r="E196" s="10" t="s">
        <v>101</v>
      </c>
      <c r="F196" s="9">
        <v>1.0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7.0</v>
      </c>
      <c r="N196" s="7">
        <v>28.0</v>
      </c>
      <c r="O196" s="7">
        <v>0.0</v>
      </c>
      <c r="P196" s="11">
        <v>0.0</v>
      </c>
      <c r="Q196" s="10">
        <v>0.0</v>
      </c>
      <c r="R196" s="7">
        <v>0.0</v>
      </c>
      <c r="S196" s="7">
        <v>0.0</v>
      </c>
      <c r="T196" s="11">
        <v>0.0</v>
      </c>
      <c r="U196" s="10">
        <v>1.0</v>
      </c>
      <c r="V196" s="11">
        <v>0.0</v>
      </c>
    </row>
    <row r="197">
      <c r="A197" s="7" t="str">
        <f t="shared" si="1"/>
        <v>John Bates</v>
      </c>
      <c r="B197" s="7" t="str">
        <f>IFERROR(__xludf.DUMMYFUNCTION("INDEX(IFNA(REGEXEXTRACT(D197, ""([^ ]+)$"")))"),"WAS")</f>
        <v>WAS</v>
      </c>
      <c r="C197" s="7">
        <f>Pts_PA*G197+Pts_PC*H197+Pts_PY*I197+Pts_PTD*J197+Pts_PI*K197+Pts_P2*L197+Pts_RA*M197+Pts_RY*N197+Pts_RTD*O197+Pts_R2*P197+Pts_Res*Q197+Pts_ReY*R197+Pts_ReTD*S197+Pts_Re2*T197+Pts_FL*U197+Pts_FTD*V197</f>
        <v>-0.2</v>
      </c>
      <c r="D197" s="7" t="s">
        <v>399</v>
      </c>
      <c r="E197" s="10" t="s">
        <v>89</v>
      </c>
      <c r="F197" s="9">
        <v>0.0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1.0</v>
      </c>
      <c r="R197" s="7">
        <v>13.0</v>
      </c>
      <c r="S197" s="7">
        <v>0.0</v>
      </c>
      <c r="T197" s="11">
        <v>0.0</v>
      </c>
      <c r="U197" s="10">
        <v>1.0</v>
      </c>
      <c r="V197" s="11">
        <v>0.0</v>
      </c>
    </row>
    <row r="198">
      <c r="A198" s="7" t="str">
        <f t="shared" si="1"/>
        <v>Jake Bobo</v>
      </c>
      <c r="B198" s="7" t="str">
        <f>IFERROR(__xludf.DUMMYFUNCTION("INDEX(IFNA(REGEXEXTRACT(D198, ""([^ ]+)$"")))"),"SEA")</f>
        <v>SEA</v>
      </c>
      <c r="C198" s="7">
        <f>Pts_PA*G198+Pts_PC*H198+Pts_PY*I198+Pts_PTD*J198+Pts_PI*K198+Pts_P2*L198+Pts_RA*M198+Pts_RY*N198+Pts_RTD*O198+Pts_R2*P198+Pts_Res*Q198+Pts_ReY*R198+Pts_ReTD*S198+Pts_Re2*T198+Pts_FL*U198+Pts_FTD*V198</f>
        <v>1.3</v>
      </c>
      <c r="D198" s="7" t="s">
        <v>383</v>
      </c>
      <c r="E198" s="10" t="s">
        <v>21</v>
      </c>
      <c r="F198" s="9">
        <v>0.0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1.0</v>
      </c>
      <c r="R198" s="7">
        <v>8.0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Kayshon Boutte</v>
      </c>
      <c r="B199" s="7" t="str">
        <f>IFERROR(__xludf.DUMMYFUNCTION("INDEX(IFNA(REGEXEXTRACT(D199, ""([^ ]+)$"")))"),"NE")</f>
        <v>NE</v>
      </c>
      <c r="C199" s="7">
        <f>Pts_PA*G199+Pts_PC*H199+Pts_PY*I199+Pts_PTD*J199+Pts_PI*K199+Pts_P2*L199+Pts_RA*M199+Pts_RY*N199+Pts_RTD*O199+Pts_R2*P199+Pts_Res*Q199+Pts_ReY*R199+Pts_ReTD*S199+Pts_Re2*T199+Pts_FL*U199+Pts_FTD*V199</f>
        <v>1.1</v>
      </c>
      <c r="D199" s="7" t="s">
        <v>448</v>
      </c>
      <c r="E199" s="10" t="s">
        <v>92</v>
      </c>
      <c r="F199" s="9">
        <v>0.0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0.0</v>
      </c>
      <c r="N199" s="7">
        <v>0.0</v>
      </c>
      <c r="O199" s="7">
        <v>0.0</v>
      </c>
      <c r="P199" s="11">
        <v>0.0</v>
      </c>
      <c r="Q199" s="10">
        <v>1.0</v>
      </c>
      <c r="R199" s="7">
        <v>6.0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Jonathon Brooks</v>
      </c>
      <c r="B200" s="7" t="str">
        <f>IFERROR(__xludf.DUMMYFUNCTION("INDEX(IFNA(REGEXEXTRACT(D200, ""([^ ]+)$"")))"),"CAR")</f>
        <v>CAR</v>
      </c>
      <c r="C200" s="7">
        <f>Pts_PA*G200+Pts_PC*H200+Pts_PY*I200+Pts_PTD*J200+Pts_PI*K200+Pts_P2*L200+Pts_RA*M200+Pts_RY*N200+Pts_RTD*O200+Pts_R2*P200+Pts_Res*Q200+Pts_ReY*R200+Pts_ReTD*S200+Pts_Re2*T200+Pts_FL*U200+Pts_FTD*V200</f>
        <v>0.7</v>
      </c>
      <c r="D200" s="7" t="s">
        <v>591</v>
      </c>
      <c r="E200" s="10" t="s">
        <v>424</v>
      </c>
      <c r="F200" s="9">
        <v>0.0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2.0</v>
      </c>
      <c r="N200" s="7">
        <v>7.0</v>
      </c>
      <c r="O200" s="7">
        <v>0.0</v>
      </c>
      <c r="P200" s="11">
        <v>0.0</v>
      </c>
      <c r="Q200" s="10">
        <v>0.0</v>
      </c>
      <c r="R200" s="7">
        <v>0.0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Michael Burton</v>
      </c>
      <c r="B201" s="7" t="str">
        <f>IFERROR(__xludf.DUMMYFUNCTION("INDEX(IFNA(REGEXEXTRACT(D201, ""([^ ]+)$"")))"),"DEN")</f>
        <v>DEN</v>
      </c>
      <c r="C201" s="7">
        <f>Pts_PA*G201+Pts_PC*H201+Pts_PY*I201+Pts_PTD*J201+Pts_PI*K201+Pts_P2*L201+Pts_RA*M201+Pts_RY*N201+Pts_RTD*O201+Pts_R2*P201+Pts_Res*Q201+Pts_ReY*R201+Pts_ReTD*S201+Pts_Re2*T201+Pts_FL*U201+Pts_FTD*V201</f>
        <v>1.6</v>
      </c>
      <c r="D201" s="7" t="s">
        <v>286</v>
      </c>
      <c r="E201" s="10" t="s">
        <v>420</v>
      </c>
      <c r="F201" s="9">
        <v>0.0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1.0</v>
      </c>
      <c r="N201" s="7">
        <v>3.0</v>
      </c>
      <c r="O201" s="7">
        <v>0.0</v>
      </c>
      <c r="P201" s="11">
        <v>0.0</v>
      </c>
      <c r="Q201" s="10">
        <v>1.0</v>
      </c>
      <c r="R201" s="7">
        <v>8.0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Julius Chestnut</v>
      </c>
      <c r="B202" s="7" t="str">
        <f>IFERROR(__xludf.DUMMYFUNCTION("INDEX(IFNA(REGEXEXTRACT(D202, ""([^ ]+)$"")))"),"TEN")</f>
        <v>TEN</v>
      </c>
      <c r="C202" s="7">
        <f>Pts_PA*G202+Pts_PC*H202+Pts_PY*I202+Pts_PTD*J202+Pts_PI*K202+Pts_P2*L202+Pts_RA*M202+Pts_RY*N202+Pts_RTD*O202+Pts_R2*P202+Pts_Res*Q202+Pts_ReY*R202+Pts_ReTD*S202+Pts_Re2*T202+Pts_FL*U202+Pts_FTD*V202</f>
        <v>1</v>
      </c>
      <c r="D202" s="7" t="s">
        <v>513</v>
      </c>
      <c r="E202" s="10" t="s">
        <v>362</v>
      </c>
      <c r="F202" s="9">
        <v>0.0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1.0</v>
      </c>
      <c r="N202" s="7">
        <v>3.0</v>
      </c>
      <c r="O202" s="7">
        <v>0.0</v>
      </c>
      <c r="P202" s="11">
        <v>0.0</v>
      </c>
      <c r="Q202" s="10">
        <v>1.0</v>
      </c>
      <c r="R202" s="7">
        <v>2.0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Blake Corum</v>
      </c>
      <c r="B203" s="7" t="str">
        <f>IFERROR(__xludf.DUMMYFUNCTION("INDEX(IFNA(REGEXEXTRACT(D203, ""([^ ]+)$"")))"),"LA")</f>
        <v>LA</v>
      </c>
      <c r="C203" s="7">
        <f>Pts_PA*G203+Pts_PC*H203+Pts_PY*I203+Pts_PTD*J203+Pts_PI*K203+Pts_P2*L203+Pts_RA*M203+Pts_RY*N203+Pts_RTD*O203+Pts_R2*P203+Pts_Res*Q203+Pts_ReY*R203+Pts_ReTD*S203+Pts_Re2*T203+Pts_FL*U203+Pts_FTD*V203</f>
        <v>0.5</v>
      </c>
      <c r="D203" s="7" t="s">
        <v>375</v>
      </c>
      <c r="E203" s="10" t="s">
        <v>423</v>
      </c>
      <c r="F203" s="9">
        <v>0.0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1.0</v>
      </c>
      <c r="N203" s="7">
        <v>5.0</v>
      </c>
      <c r="O203" s="7">
        <v>0.0</v>
      </c>
      <c r="P203" s="11">
        <v>0.0</v>
      </c>
      <c r="Q203" s="10">
        <v>0.0</v>
      </c>
      <c r="R203" s="7">
        <v>0.0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Derius Davis</v>
      </c>
      <c r="B204" s="7" t="str">
        <f>IFERROR(__xludf.DUMMYFUNCTION("INDEX(IFNA(REGEXEXTRACT(D204, ""([^ ]+)$"")))"),"LAC")</f>
        <v>LAC</v>
      </c>
      <c r="C204" s="7">
        <f>Pts_PA*G204+Pts_PC*H204+Pts_PY*I204+Pts_PTD*J204+Pts_PI*K204+Pts_P2*L204+Pts_RA*M204+Pts_RY*N204+Pts_RTD*O204+Pts_R2*P204+Pts_Res*Q204+Pts_ReY*R204+Pts_ReTD*S204+Pts_Re2*T204+Pts_FL*U204+Pts_FTD*V204</f>
        <v>1.4</v>
      </c>
      <c r="D204" s="7" t="s">
        <v>291</v>
      </c>
      <c r="E204" s="10" t="s">
        <v>61</v>
      </c>
      <c r="F204" s="9">
        <v>0.0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2.0</v>
      </c>
      <c r="R204" s="7">
        <v>4.0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Greg Dortch</v>
      </c>
      <c r="B205" s="7" t="str">
        <f>IFERROR(__xludf.DUMMYFUNCTION("INDEX(IFNA(REGEXEXTRACT(D205, ""([^ ]+)$"")))"),"ARI")</f>
        <v>ARI</v>
      </c>
      <c r="C205" s="7">
        <f>Pts_PA*G205+Pts_PC*H205+Pts_PY*I205+Pts_PTD*J205+Pts_PI*K205+Pts_P2*L205+Pts_RA*M205+Pts_RY*N205+Pts_RTD*O205+Pts_R2*P205+Pts_Res*Q205+Pts_ReY*R205+Pts_ReTD*S205+Pts_Re2*T205+Pts_FL*U205+Pts_FTD*V205</f>
        <v>1</v>
      </c>
      <c r="D205" s="7" t="s">
        <v>171</v>
      </c>
      <c r="E205" s="10" t="s">
        <v>112</v>
      </c>
      <c r="F205" s="9">
        <v>0.0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1.0</v>
      </c>
      <c r="R205" s="7">
        <v>5.0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Jahan Dotson</v>
      </c>
      <c r="B206" s="7" t="str">
        <f>IFERROR(__xludf.DUMMYFUNCTION("INDEX(IFNA(REGEXEXTRACT(D206, ""([^ ]+)$"")))"),"PHI")</f>
        <v>PHI</v>
      </c>
      <c r="C206" s="7">
        <f>Pts_PA*G206+Pts_PC*H206+Pts_PY*I206+Pts_PTD*J206+Pts_PI*K206+Pts_P2*L206+Pts_RA*M206+Pts_RY*N206+Pts_RTD*O206+Pts_R2*P206+Pts_Res*Q206+Pts_ReY*R206+Pts_ReTD*S206+Pts_Re2*T206+Pts_FL*U206+Pts_FTD*V206</f>
        <v>0.9</v>
      </c>
      <c r="D206" s="7" t="s">
        <v>403</v>
      </c>
      <c r="E206" s="10" t="s">
        <v>419</v>
      </c>
      <c r="F206" s="9">
        <v>0.0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1.0</v>
      </c>
      <c r="R206" s="7">
        <v>4.0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Ezekiel Elliott</v>
      </c>
      <c r="B207" s="7" t="str">
        <f>IFERROR(__xludf.DUMMYFUNCTION("INDEX(IFNA(REGEXEXTRACT(D207, ""([^ ]+)$"")))"),"LAC")</f>
        <v>LAC</v>
      </c>
      <c r="C207" s="7">
        <f>Pts_PA*G207+Pts_PC*H207+Pts_PY*I207+Pts_PTD*J207+Pts_PI*K207+Pts_P2*L207+Pts_RA*M207+Pts_RY*N207+Pts_RTD*O207+Pts_R2*P207+Pts_Res*Q207+Pts_ReY*R207+Pts_ReTD*S207+Pts_Re2*T207+Pts_FL*U207+Pts_FTD*V207</f>
        <v>0.6</v>
      </c>
      <c r="D207" s="7" t="s">
        <v>106</v>
      </c>
      <c r="E207" s="10" t="s">
        <v>341</v>
      </c>
      <c r="F207" s="9">
        <v>0.0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3.0</v>
      </c>
      <c r="N207" s="7">
        <v>6.0</v>
      </c>
      <c r="O207" s="7">
        <v>0.0</v>
      </c>
      <c r="P207" s="11">
        <v>0.0</v>
      </c>
      <c r="Q207" s="10">
        <v>0.0</v>
      </c>
      <c r="R207" s="7">
        <v>0.0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Tucker Fisk</v>
      </c>
      <c r="B208" s="7" t="str">
        <f>IFERROR(__xludf.DUMMYFUNCTION("INDEX(IFNA(REGEXEXTRACT(D208, ""([^ ]+)$"")))"),"LAC")</f>
        <v>LAC</v>
      </c>
      <c r="C208" s="7">
        <f>Pts_PA*G208+Pts_PC*H208+Pts_PY*I208+Pts_PTD*J208+Pts_PI*K208+Pts_P2*L208+Pts_RA*M208+Pts_RY*N208+Pts_RTD*O208+Pts_R2*P208+Pts_Res*Q208+Pts_ReY*R208+Pts_ReTD*S208+Pts_Re2*T208+Pts_FL*U208+Pts_FTD*V208</f>
        <v>1.2</v>
      </c>
      <c r="D208" s="7" t="s">
        <v>555</v>
      </c>
      <c r="E208" s="10" t="s">
        <v>61</v>
      </c>
      <c r="F208" s="9">
        <v>0.0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1.0</v>
      </c>
      <c r="R208" s="7">
        <v>7.0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John FitzPatrick</v>
      </c>
      <c r="B209" s="7" t="str">
        <f>IFERROR(__xludf.DUMMYFUNCTION("INDEX(IFNA(REGEXEXTRACT(D209, ""([^ ]+)$"")))"),"GB")</f>
        <v>GB</v>
      </c>
      <c r="C209" s="7">
        <f>Pts_PA*G209+Pts_PC*H209+Pts_PY*I209+Pts_PTD*J209+Pts_PI*K209+Pts_P2*L209+Pts_RA*M209+Pts_RY*N209+Pts_RTD*O209+Pts_R2*P209+Pts_Res*Q209+Pts_ReY*R209+Pts_ReTD*S209+Pts_Re2*T209+Pts_FL*U209+Pts_FTD*V209</f>
        <v>0.7</v>
      </c>
      <c r="D209" s="7" t="s">
        <v>592</v>
      </c>
      <c r="E209" s="10" t="s">
        <v>340</v>
      </c>
      <c r="F209" s="9">
        <v>0.0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1.0</v>
      </c>
      <c r="R209" s="7">
        <v>2.0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Eric Gray</v>
      </c>
      <c r="B210" s="7" t="str">
        <f>IFERROR(__xludf.DUMMYFUNCTION("INDEX(IFNA(REGEXEXTRACT(D210, ""([^ ]+)$"")))"),"NYG")</f>
        <v>NYG</v>
      </c>
      <c r="C210" s="7">
        <f>Pts_PA*G210+Pts_PC*H210+Pts_PY*I210+Pts_PTD*J210+Pts_PI*K210+Pts_P2*L210+Pts_RA*M210+Pts_RY*N210+Pts_RTD*O210+Pts_R2*P210+Pts_Res*Q210+Pts_ReY*R210+Pts_ReTD*S210+Pts_Re2*T210+Pts_FL*U210+Pts_FTD*V210</f>
        <v>1.6</v>
      </c>
      <c r="D210" s="7" t="s">
        <v>296</v>
      </c>
      <c r="E210" s="10" t="s">
        <v>358</v>
      </c>
      <c r="F210" s="9">
        <v>0.0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1.0</v>
      </c>
      <c r="N210" s="7">
        <v>-1.0</v>
      </c>
      <c r="O210" s="7">
        <v>0.0</v>
      </c>
      <c r="P210" s="11">
        <v>0.0</v>
      </c>
      <c r="Q210" s="10">
        <v>2.0</v>
      </c>
      <c r="R210" s="7">
        <v>7.0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Hassan Haskins</v>
      </c>
      <c r="B211" s="7" t="str">
        <f>IFERROR(__xludf.DUMMYFUNCTION("INDEX(IFNA(REGEXEXTRACT(D211, ""([^ ]+)$"")))"),"LAC")</f>
        <v>LAC</v>
      </c>
      <c r="C211" s="7">
        <f>Pts_PA*G211+Pts_PC*H211+Pts_PY*I211+Pts_PTD*J211+Pts_PI*K211+Pts_P2*L211+Pts_RA*M211+Pts_RY*N211+Pts_RTD*O211+Pts_R2*P211+Pts_Res*Q211+Pts_ReY*R211+Pts_ReTD*S211+Pts_Re2*T211+Pts_FL*U211+Pts_FTD*V211</f>
        <v>0.3</v>
      </c>
      <c r="D211" s="7" t="s">
        <v>387</v>
      </c>
      <c r="E211" s="10" t="s">
        <v>61</v>
      </c>
      <c r="F211" s="9">
        <v>0.0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1.0</v>
      </c>
      <c r="N211" s="7">
        <v>3.0</v>
      </c>
      <c r="O211" s="7">
        <v>0.0</v>
      </c>
      <c r="P211" s="11">
        <v>0.0</v>
      </c>
      <c r="Q211" s="10">
        <v>0.0</v>
      </c>
      <c r="R211" s="7">
        <v>0.0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Elijah Higgins</v>
      </c>
      <c r="B212" s="7" t="str">
        <f>IFERROR(__xludf.DUMMYFUNCTION("INDEX(IFNA(REGEXEXTRACT(D212, ""([^ ]+)$"")))"),"ARI")</f>
        <v>ARI</v>
      </c>
      <c r="C212" s="7">
        <f>Pts_PA*G212+Pts_PC*H212+Pts_PY*I212+Pts_PTD*J212+Pts_PI*K212+Pts_P2*L212+Pts_RA*M212+Pts_RY*N212+Pts_RTD*O212+Pts_R2*P212+Pts_Res*Q212+Pts_ReY*R212+Pts_ReTD*S212+Pts_Re2*T212+Pts_FL*U212+Pts_FTD*V212</f>
        <v>1</v>
      </c>
      <c r="D212" s="7" t="s">
        <v>245</v>
      </c>
      <c r="E212" s="10" t="s">
        <v>112</v>
      </c>
      <c r="F212" s="9">
        <v>0.0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1.0</v>
      </c>
      <c r="R212" s="7">
        <v>5.0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Julian Hill</v>
      </c>
      <c r="B213" s="7" t="str">
        <f>IFERROR(__xludf.DUMMYFUNCTION("INDEX(IFNA(REGEXEXTRACT(D213, ""([^ ]+)$"")))"),"MIA")</f>
        <v>MIA</v>
      </c>
      <c r="C213" s="7">
        <f>Pts_PA*G213+Pts_PC*H213+Pts_PY*I213+Pts_PTD*J213+Pts_PI*K213+Pts_P2*L213+Pts_RA*M213+Pts_RY*N213+Pts_RTD*O213+Pts_R2*P213+Pts_Res*Q213+Pts_ReY*R213+Pts_ReTD*S213+Pts_Re2*T213+Pts_FL*U213+Pts_FTD*V213</f>
        <v>1.3</v>
      </c>
      <c r="D213" s="7" t="s">
        <v>301</v>
      </c>
      <c r="E213" s="10" t="s">
        <v>101</v>
      </c>
      <c r="F213" s="9">
        <v>0.0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1.0</v>
      </c>
      <c r="R213" s="7">
        <v>8.0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Lil'Jordan Humphrey</v>
      </c>
      <c r="B214" s="7" t="str">
        <f>IFERROR(__xludf.DUMMYFUNCTION("INDEX(IFNA(REGEXEXTRACT(D214, ""([^ ]+)$"")))"),"DEN")</f>
        <v>DEN</v>
      </c>
      <c r="C214" s="7">
        <f>Pts_PA*G214+Pts_PC*H214+Pts_PY*I214+Pts_PTD*J214+Pts_PI*K214+Pts_P2*L214+Pts_RA*M214+Pts_RY*N214+Pts_RTD*O214+Pts_R2*P214+Pts_Res*Q214+Pts_ReY*R214+Pts_ReTD*S214+Pts_Re2*T214+Pts_FL*U214+Pts_FTD*V214</f>
        <v>1.4</v>
      </c>
      <c r="D214" s="7" t="s">
        <v>365</v>
      </c>
      <c r="E214" s="10" t="s">
        <v>420</v>
      </c>
      <c r="F214" s="9">
        <v>0.0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2.0</v>
      </c>
      <c r="R214" s="7">
        <v>4.0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Charlie Kolar</v>
      </c>
      <c r="B215" s="7" t="str">
        <f>IFERROR(__xludf.DUMMYFUNCTION("INDEX(IFNA(REGEXEXTRACT(D215, ""([^ ]+)$"")))"),"BAL")</f>
        <v>BAL</v>
      </c>
      <c r="C215" s="7">
        <f>Pts_PA*G215+Pts_PC*H215+Pts_PY*I215+Pts_PTD*J215+Pts_PI*K215+Pts_P2*L215+Pts_RA*M215+Pts_RY*N215+Pts_RTD*O215+Pts_R2*P215+Pts_Res*Q215+Pts_ReY*R215+Pts_ReTD*S215+Pts_Re2*T215+Pts_FL*U215+Pts_FTD*V215</f>
        <v>1.1</v>
      </c>
      <c r="D215" s="7" t="s">
        <v>408</v>
      </c>
      <c r="E215" s="10" t="s">
        <v>82</v>
      </c>
      <c r="F215" s="9">
        <v>0.0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1.0</v>
      </c>
      <c r="R215" s="7">
        <v>6.0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Trey Lance</v>
      </c>
      <c r="B216" s="7" t="str">
        <f>IFERROR(__xludf.DUMMYFUNCTION("INDEX(IFNA(REGEXEXTRACT(D216, ""([^ ]+)$"")))"),"DAL")</f>
        <v>DAL</v>
      </c>
      <c r="C216" s="7">
        <f>Pts_PA*G216+Pts_PC*H216+Pts_PY*I216+Pts_PTD*J216+Pts_PI*K216+Pts_P2*L216+Pts_RA*M216+Pts_RY*N216+Pts_RTD*O216+Pts_R2*P216+Pts_Res*Q216+Pts_ReY*R216+Pts_ReTD*S216+Pts_Re2*T216+Pts_FL*U216+Pts_FTD*V216</f>
        <v>-0.3</v>
      </c>
      <c r="D216" s="7" t="s">
        <v>589</v>
      </c>
      <c r="E216" s="10" t="s">
        <v>341</v>
      </c>
      <c r="F216" s="9">
        <v>0.0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1.0</v>
      </c>
      <c r="N216" s="7">
        <v>-3.0</v>
      </c>
      <c r="O216" s="7">
        <v>0.0</v>
      </c>
      <c r="P216" s="11">
        <v>0.0</v>
      </c>
      <c r="Q216" s="10">
        <v>0.0</v>
      </c>
      <c r="R216" s="7">
        <v>0.0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Drew Lock</v>
      </c>
      <c r="B217" s="7" t="str">
        <f>IFERROR(__xludf.DUMMYFUNCTION("INDEX(IFNA(REGEXEXTRACT(D217, ""([^ ]+)$"")))"),"NYG")</f>
        <v>NYG</v>
      </c>
      <c r="C217" s="7">
        <f>Pts_PA*G217+Pts_PC*H217+Pts_PY*I217+Pts_PTD*J217+Pts_PI*K217+Pts_P2*L217+Pts_RA*M217+Pts_RY*N217+Pts_RTD*O217+Pts_R2*P217+Pts_Res*Q217+Pts_ReY*R217+Pts_ReTD*S217+Pts_Re2*T217+Pts_FL*U217+Pts_FTD*V217</f>
        <v>0.12</v>
      </c>
      <c r="D217" s="7" t="s">
        <v>529</v>
      </c>
      <c r="E217" s="10" t="s">
        <v>358</v>
      </c>
      <c r="F217" s="9">
        <v>0.0</v>
      </c>
      <c r="G217" s="10">
        <v>1.0</v>
      </c>
      <c r="H217" s="7">
        <v>1.0</v>
      </c>
      <c r="I217" s="7">
        <v>3.0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0.0</v>
      </c>
      <c r="R217" s="7">
        <v>0.0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Jordan Mason</v>
      </c>
      <c r="B218" s="7" t="str">
        <f>IFERROR(__xludf.DUMMYFUNCTION("INDEX(IFNA(REGEXEXTRACT(D218, ""([^ ]+)$"")))"),"SF")</f>
        <v>SF</v>
      </c>
      <c r="C218" s="7">
        <f>Pts_PA*G218+Pts_PC*H218+Pts_PY*I218+Pts_PTD*J218+Pts_PI*K218+Pts_P2*L218+Pts_RA*M218+Pts_RY*N218+Pts_RTD*O218+Pts_R2*P218+Pts_Res*Q218+Pts_ReY*R218+Pts_ReTD*S218+Pts_Re2*T218+Pts_FL*U218+Pts_FTD*V218</f>
        <v>1.8</v>
      </c>
      <c r="D218" s="7" t="s">
        <v>41</v>
      </c>
      <c r="E218" s="10" t="s">
        <v>355</v>
      </c>
      <c r="F218" s="9">
        <v>0.0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3.0</v>
      </c>
      <c r="N218" s="7">
        <v>8.0</v>
      </c>
      <c r="O218" s="7">
        <v>0.0</v>
      </c>
      <c r="P218" s="11">
        <v>0.0</v>
      </c>
      <c r="Q218" s="10">
        <v>1.0</v>
      </c>
      <c r="R218" s="7">
        <v>5.0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Luke McCaffrey</v>
      </c>
      <c r="B219" s="7" t="str">
        <f>IFERROR(__xludf.DUMMYFUNCTION("INDEX(IFNA(REGEXEXTRACT(D219, ""([^ ]+)$"")))"),"WAS")</f>
        <v>WAS</v>
      </c>
      <c r="C219" s="7">
        <f>Pts_PA*G219+Pts_PC*H219+Pts_PY*I219+Pts_PTD*J219+Pts_PI*K219+Pts_P2*L219+Pts_RA*M219+Pts_RY*N219+Pts_RTD*O219+Pts_R2*P219+Pts_Res*Q219+Pts_ReY*R219+Pts_ReTD*S219+Pts_Re2*T219+Pts_FL*U219+Pts_FTD*V219</f>
        <v>1.3</v>
      </c>
      <c r="D219" s="7" t="s">
        <v>253</v>
      </c>
      <c r="E219" s="10" t="s">
        <v>89</v>
      </c>
      <c r="F219" s="9">
        <v>0.0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0.0</v>
      </c>
      <c r="N219" s="7">
        <v>0.0</v>
      </c>
      <c r="O219" s="7">
        <v>0.0</v>
      </c>
      <c r="P219" s="11">
        <v>0.0</v>
      </c>
      <c r="Q219" s="10">
        <v>1.0</v>
      </c>
      <c r="R219" s="7">
        <v>8.0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Bo Melton</v>
      </c>
      <c r="B220" s="7" t="str">
        <f>IFERROR(__xludf.DUMMYFUNCTION("INDEX(IFNA(REGEXEXTRACT(D220, ""([^ ]+)$"")))"),"GB")</f>
        <v>GB</v>
      </c>
      <c r="C220" s="7">
        <f>Pts_PA*G220+Pts_PC*H220+Pts_PY*I220+Pts_PTD*J220+Pts_PI*K220+Pts_P2*L220+Pts_RA*M220+Pts_RY*N220+Pts_RTD*O220+Pts_R2*P220+Pts_Res*Q220+Pts_ReY*R220+Pts_ReTD*S220+Pts_Re2*T220+Pts_FL*U220+Pts_FTD*V220</f>
        <v>0.5</v>
      </c>
      <c r="D220" s="7" t="s">
        <v>409</v>
      </c>
      <c r="E220" s="10" t="s">
        <v>340</v>
      </c>
      <c r="F220" s="9">
        <v>0.0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1.0</v>
      </c>
      <c r="N220" s="7">
        <v>5.0</v>
      </c>
      <c r="O220" s="7">
        <v>0.0</v>
      </c>
      <c r="P220" s="11">
        <v>0.0</v>
      </c>
      <c r="Q220" s="10">
        <v>0.0</v>
      </c>
      <c r="R220" s="7">
        <v>0.0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John Metchie</v>
      </c>
      <c r="B221" s="7" t="str">
        <f>IFERROR(__xludf.DUMMYFUNCTION("INDEX(IFNA(REGEXEXTRACT(D221, ""([^ ]+)$"")))"),"HOU")</f>
        <v>HOU</v>
      </c>
      <c r="C221" s="7">
        <f>Pts_PA*G221+Pts_PC*H221+Pts_PY*I221+Pts_PTD*J221+Pts_PI*K221+Pts_P2*L221+Pts_RA*M221+Pts_RY*N221+Pts_RTD*O221+Pts_R2*P221+Pts_Res*Q221+Pts_ReY*R221+Pts_ReTD*S221+Pts_Re2*T221+Pts_FL*U221+Pts_FTD*V221</f>
        <v>1.1</v>
      </c>
      <c r="D221" s="7" t="s">
        <v>476</v>
      </c>
      <c r="E221" s="10" t="s">
        <v>157</v>
      </c>
      <c r="F221" s="9">
        <v>0.0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1.0</v>
      </c>
      <c r="R221" s="7">
        <v>6.0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Jonathan Mingo</v>
      </c>
      <c r="B222" s="7" t="str">
        <f>IFERROR(__xludf.DUMMYFUNCTION("INDEX(IFNA(REGEXEXTRACT(D222, ""([^ ]+)$"")))"),"DAL")</f>
        <v>DAL</v>
      </c>
      <c r="C222" s="7">
        <f>Pts_PA*G222+Pts_PC*H222+Pts_PY*I222+Pts_PTD*J222+Pts_PI*K222+Pts_P2*L222+Pts_RA*M222+Pts_RY*N222+Pts_RTD*O222+Pts_R2*P222+Pts_Res*Q222+Pts_ReY*R222+Pts_ReTD*S222+Pts_Re2*T222+Pts_FL*U222+Pts_FTD*V222</f>
        <v>1.3</v>
      </c>
      <c r="D222" s="7" t="s">
        <v>198</v>
      </c>
      <c r="E222" s="10" t="s">
        <v>341</v>
      </c>
      <c r="F222" s="9">
        <v>0.0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8.0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Raheem Mostert</v>
      </c>
      <c r="B223" s="7" t="str">
        <f>IFERROR(__xludf.DUMMYFUNCTION("INDEX(IFNA(REGEXEXTRACT(D223, ""([^ ]+)$"")))"),"MIA")</f>
        <v>MIA</v>
      </c>
      <c r="C223" s="7">
        <f>Pts_PA*G223+Pts_PC*H223+Pts_PY*I223+Pts_PTD*J223+Pts_PI*K223+Pts_P2*L223+Pts_RA*M223+Pts_RY*N223+Pts_RTD*O223+Pts_R2*P223+Pts_Res*Q223+Pts_ReY*R223+Pts_ReTD*S223+Pts_Re2*T223+Pts_FL*U223+Pts_FTD*V223</f>
        <v>0.7</v>
      </c>
      <c r="D223" s="7" t="s">
        <v>259</v>
      </c>
      <c r="E223" s="10" t="s">
        <v>101</v>
      </c>
      <c r="F223" s="9">
        <v>0.0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2.0</v>
      </c>
      <c r="N223" s="7">
        <v>5.0</v>
      </c>
      <c r="O223" s="7">
        <v>0.0</v>
      </c>
      <c r="P223" s="11">
        <v>0.0</v>
      </c>
      <c r="Q223" s="10">
        <v>1.0</v>
      </c>
      <c r="R223" s="7">
        <v>-3.0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Nick Mullens</v>
      </c>
      <c r="B224" s="7" t="str">
        <f>IFERROR(__xludf.DUMMYFUNCTION("INDEX(IFNA(REGEXEXTRACT(D224, ""([^ ]+)$"")))"),"MIN")</f>
        <v>MIN</v>
      </c>
      <c r="C224" s="7">
        <f>Pts_PA*G224+Pts_PC*H224+Pts_PY*I224+Pts_PTD*J224+Pts_PI*K224+Pts_P2*L224+Pts_RA*M224+Pts_RY*N224+Pts_RTD*O224+Pts_R2*P224+Pts_Res*Q224+Pts_ReY*R224+Pts_ReTD*S224+Pts_Re2*T224+Pts_FL*U224+Pts_FTD*V224</f>
        <v>0.56</v>
      </c>
      <c r="D224" s="7" t="s">
        <v>459</v>
      </c>
      <c r="E224" s="10" t="s">
        <v>76</v>
      </c>
      <c r="F224" s="9">
        <v>0.0</v>
      </c>
      <c r="G224" s="10">
        <v>1.0</v>
      </c>
      <c r="H224" s="7">
        <v>1.0</v>
      </c>
      <c r="I224" s="7">
        <v>14.0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0.0</v>
      </c>
      <c r="R224" s="7">
        <v>0.0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John Mundt</v>
      </c>
      <c r="B225" s="7" t="str">
        <f>IFERROR(__xludf.DUMMYFUNCTION("INDEX(IFNA(REGEXEXTRACT(D225, ""([^ ]+)$"")))"),"MIN")</f>
        <v>MIN</v>
      </c>
      <c r="C225" s="7">
        <f>Pts_PA*G225+Pts_PC*H225+Pts_PY*I225+Pts_PTD*J225+Pts_PI*K225+Pts_P2*L225+Pts_RA*M225+Pts_RY*N225+Pts_RTD*O225+Pts_R2*P225+Pts_Res*Q225+Pts_ReY*R225+Pts_ReTD*S225+Pts_Re2*T225+Pts_FL*U225+Pts_FTD*V225</f>
        <v>1.2</v>
      </c>
      <c r="D225" s="7" t="s">
        <v>260</v>
      </c>
      <c r="E225" s="10" t="s">
        <v>76</v>
      </c>
      <c r="F225" s="9">
        <v>0.0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0.0</v>
      </c>
      <c r="N225" s="7">
        <v>0.0</v>
      </c>
      <c r="O225" s="7">
        <v>0.0</v>
      </c>
      <c r="P225" s="11">
        <v>0.0</v>
      </c>
      <c r="Q225" s="10">
        <v>1.0</v>
      </c>
      <c r="R225" s="7">
        <v>7.0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Cordarrelle Patterson</v>
      </c>
      <c r="B226" s="7" t="str">
        <f>IFERROR(__xludf.DUMMYFUNCTION("INDEX(IFNA(REGEXEXTRACT(D226, ""([^ ]+)$"")))"),"PIT")</f>
        <v>PIT</v>
      </c>
      <c r="C226" s="7">
        <f>Pts_PA*G226+Pts_PC*H226+Pts_PY*I226+Pts_PTD*J226+Pts_PI*K226+Pts_P2*L226+Pts_RA*M226+Pts_RY*N226+Pts_RTD*O226+Pts_R2*P226+Pts_Res*Q226+Pts_ReY*R226+Pts_ReTD*S226+Pts_Re2*T226+Pts_FL*U226+Pts_FTD*V226</f>
        <v>-0.2</v>
      </c>
      <c r="D226" s="7" t="s">
        <v>265</v>
      </c>
      <c r="E226" s="10" t="s">
        <v>85</v>
      </c>
      <c r="F226" s="9">
        <v>0.0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1.0</v>
      </c>
      <c r="N226" s="7">
        <v>-2.0</v>
      </c>
      <c r="O226" s="7">
        <v>0.0</v>
      </c>
      <c r="P226" s="11">
        <v>0.0</v>
      </c>
      <c r="Q226" s="10">
        <v>0.0</v>
      </c>
      <c r="R226" s="7">
        <v>0.0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Kenny Pickett</v>
      </c>
      <c r="B227" s="7" t="str">
        <f>IFERROR(__xludf.DUMMYFUNCTION("INDEX(IFNA(REGEXEXTRACT(D227, ""([^ ]+)$"")))"),"PHI")</f>
        <v>PHI</v>
      </c>
      <c r="C227" s="7">
        <f>Pts_PA*G227+Pts_PC*H227+Pts_PY*I227+Pts_PTD*J227+Pts_PI*K227+Pts_P2*L227+Pts_RA*M227+Pts_RY*N227+Pts_RTD*O227+Pts_R2*P227+Pts_Res*Q227+Pts_ReY*R227+Pts_ReTD*S227+Pts_Re2*T227+Pts_FL*U227+Pts_FTD*V227</f>
        <v>-0.2</v>
      </c>
      <c r="D227" s="7" t="s">
        <v>534</v>
      </c>
      <c r="E227" s="10" t="s">
        <v>419</v>
      </c>
      <c r="F227" s="9">
        <v>0.0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2.0</v>
      </c>
      <c r="N227" s="7">
        <v>-2.0</v>
      </c>
      <c r="O227" s="7">
        <v>0.0</v>
      </c>
      <c r="P227" s="11">
        <v>0.0</v>
      </c>
      <c r="Q227" s="10">
        <v>0.0</v>
      </c>
      <c r="R227" s="7">
        <v>0.0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Ja'Lynn Polk</v>
      </c>
      <c r="B228" s="7" t="str">
        <f>IFERROR(__xludf.DUMMYFUNCTION("INDEX(IFNA(REGEXEXTRACT(D228, ""([^ ]+)$"")))"),"NE")</f>
        <v>NE</v>
      </c>
      <c r="C228" s="7">
        <f>Pts_PA*G228+Pts_PC*H228+Pts_PY*I228+Pts_PTD*J228+Pts_PI*K228+Pts_P2*L228+Pts_RA*M228+Pts_RY*N228+Pts_RTD*O228+Pts_R2*P228+Pts_Res*Q228+Pts_ReY*R228+Pts_ReTD*S228+Pts_Re2*T228+Pts_FL*U228+Pts_FTD*V228</f>
        <v>1.2</v>
      </c>
      <c r="D228" s="7" t="s">
        <v>318</v>
      </c>
      <c r="E228" s="10" t="s">
        <v>92</v>
      </c>
      <c r="F228" s="9">
        <v>0.0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0.0</v>
      </c>
      <c r="N228" s="7">
        <v>0.0</v>
      </c>
      <c r="O228" s="7">
        <v>0.0</v>
      </c>
      <c r="P228" s="11">
        <v>0.0</v>
      </c>
      <c r="Q228" s="10">
        <v>1.0</v>
      </c>
      <c r="R228" s="7">
        <v>7.0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Craig Reynolds</v>
      </c>
      <c r="B229" s="7" t="str">
        <f>IFERROR(__xludf.DUMMYFUNCTION("INDEX(IFNA(REGEXEXTRACT(D229, ""([^ ]+)$"")))"),"DET")</f>
        <v>DET</v>
      </c>
      <c r="C229" s="7">
        <f>Pts_PA*G229+Pts_PC*H229+Pts_PY*I229+Pts_PTD*J229+Pts_PI*K229+Pts_P2*L229+Pts_RA*M229+Pts_RY*N229+Pts_RTD*O229+Pts_R2*P229+Pts_Res*Q229+Pts_ReY*R229+Pts_ReTD*S229+Pts_Re2*T229+Pts_FL*U229+Pts_FTD*V229</f>
        <v>0.6</v>
      </c>
      <c r="D229" s="7" t="s">
        <v>509</v>
      </c>
      <c r="E229" s="10" t="s">
        <v>35</v>
      </c>
      <c r="F229" s="9">
        <v>0.0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1.0</v>
      </c>
      <c r="N229" s="7">
        <v>6.0</v>
      </c>
      <c r="O229" s="7">
        <v>0.0</v>
      </c>
      <c r="P229" s="11">
        <v>0.0</v>
      </c>
      <c r="Q229" s="10">
        <v>0.0</v>
      </c>
      <c r="R229" s="7">
        <v>0.0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JuJu Smith-Schuster</v>
      </c>
      <c r="B230" s="7" t="str">
        <f>IFERROR(__xludf.DUMMYFUNCTION("INDEX(IFNA(REGEXEXTRACT(D230, ""([^ ]+)$"")))"),"KC")</f>
        <v>KC</v>
      </c>
      <c r="C230" s="7">
        <f>Pts_PA*G230+Pts_PC*H230+Pts_PY*I230+Pts_PTD*J230+Pts_PI*K230+Pts_P2*L230+Pts_RA*M230+Pts_RY*N230+Pts_RTD*O230+Pts_R2*P230+Pts_Res*Q230+Pts_ReY*R230+Pts_ReTD*S230+Pts_Re2*T230+Pts_FL*U230+Pts_FTD*V230</f>
        <v>1.1</v>
      </c>
      <c r="D230" s="7" t="s">
        <v>427</v>
      </c>
      <c r="E230" s="10" t="s">
        <v>344</v>
      </c>
      <c r="F230" s="9">
        <v>0.0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1.0</v>
      </c>
      <c r="R230" s="7">
        <v>6.0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Durham Smythe</v>
      </c>
      <c r="B231" s="7" t="str">
        <f>IFERROR(__xludf.DUMMYFUNCTION("INDEX(IFNA(REGEXEXTRACT(D231, ""([^ ]+)$"")))"),"MIA")</f>
        <v>MIA</v>
      </c>
      <c r="C231" s="7">
        <f>Pts_PA*G231+Pts_PC*H231+Pts_PY*I231+Pts_PTD*J231+Pts_PI*K231+Pts_P2*L231+Pts_RA*M231+Pts_RY*N231+Pts_RTD*O231+Pts_R2*P231+Pts_Res*Q231+Pts_ReY*R231+Pts_ReTD*S231+Pts_Re2*T231+Pts_FL*U231+Pts_FTD*V231</f>
        <v>1.3</v>
      </c>
      <c r="D231" s="7" t="s">
        <v>412</v>
      </c>
      <c r="E231" s="10" t="s">
        <v>101</v>
      </c>
      <c r="F231" s="9">
        <v>0.0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8.0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Carson Steele</v>
      </c>
      <c r="B232" s="7" t="str">
        <f>IFERROR(__xludf.DUMMYFUNCTION("INDEX(IFNA(REGEXEXTRACT(D232, ""([^ ]+)$"")))"),"KC")</f>
        <v>KC</v>
      </c>
      <c r="C232" s="7">
        <f>Pts_PA*G232+Pts_PC*H232+Pts_PY*I232+Pts_PTD*J232+Pts_PI*K232+Pts_P2*L232+Pts_RA*M232+Pts_RY*N232+Pts_RTD*O232+Pts_R2*P232+Pts_Res*Q232+Pts_ReY*R232+Pts_ReTD*S232+Pts_Re2*T232+Pts_FL*U232+Pts_FTD*V232</f>
        <v>1.8</v>
      </c>
      <c r="D232" s="7" t="s">
        <v>324</v>
      </c>
      <c r="E232" s="10" t="s">
        <v>344</v>
      </c>
      <c r="F232" s="9">
        <v>0.0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1.0</v>
      </c>
      <c r="N232" s="7">
        <v>4.0</v>
      </c>
      <c r="O232" s="7">
        <v>0.0</v>
      </c>
      <c r="P232" s="11">
        <v>0.0</v>
      </c>
      <c r="Q232" s="10">
        <v>1.0</v>
      </c>
      <c r="R232" s="7">
        <v>9.0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Adam Trautman</v>
      </c>
      <c r="B233" s="7" t="str">
        <f>IFERROR(__xludf.DUMMYFUNCTION("INDEX(IFNA(REGEXEXTRACT(D233, ""([^ ]+)$"")))"),"DEN")</f>
        <v>DEN</v>
      </c>
      <c r="C233" s="7">
        <f>Pts_PA*G233+Pts_PC*H233+Pts_PY*I233+Pts_PTD*J233+Pts_PI*K233+Pts_P2*L233+Pts_RA*M233+Pts_RY*N233+Pts_RTD*O233+Pts_R2*P233+Pts_Res*Q233+Pts_ReY*R233+Pts_ReTD*S233+Pts_Re2*T233+Pts_FL*U233+Pts_FTD*V233</f>
        <v>0.8</v>
      </c>
      <c r="D233" s="7" t="s">
        <v>445</v>
      </c>
      <c r="E233" s="10" t="s">
        <v>420</v>
      </c>
      <c r="F233" s="9">
        <v>0.0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0.0</v>
      </c>
      <c r="N233" s="7">
        <v>0.0</v>
      </c>
      <c r="O233" s="7">
        <v>0.0</v>
      </c>
      <c r="P233" s="11">
        <v>0.0</v>
      </c>
      <c r="Q233" s="10">
        <v>1.0</v>
      </c>
      <c r="R233" s="7">
        <v>3.0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Tommy Tremble</v>
      </c>
      <c r="B234" s="7" t="str">
        <f>IFERROR(__xludf.DUMMYFUNCTION("INDEX(IFNA(REGEXEXTRACT(D234, ""([^ ]+)$"")))"),"CAR")</f>
        <v>CAR</v>
      </c>
      <c r="C234" s="7">
        <f>Pts_PA*G234+Pts_PC*H234+Pts_PY*I234+Pts_PTD*J234+Pts_PI*K234+Pts_P2*L234+Pts_RA*M234+Pts_RY*N234+Pts_RTD*O234+Pts_R2*P234+Pts_Res*Q234+Pts_ReY*R234+Pts_ReTD*S234+Pts_Re2*T234+Pts_FL*U234+Pts_FTD*V234</f>
        <v>1</v>
      </c>
      <c r="D234" s="7" t="s">
        <v>380</v>
      </c>
      <c r="E234" s="10" t="s">
        <v>424</v>
      </c>
      <c r="F234" s="9">
        <v>0.0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0.0</v>
      </c>
      <c r="N234" s="7">
        <v>0.0</v>
      </c>
      <c r="O234" s="7">
        <v>0.0</v>
      </c>
      <c r="P234" s="11">
        <v>0.0</v>
      </c>
      <c r="Q234" s="10">
        <v>1.0</v>
      </c>
      <c r="R234" s="7">
        <v>5.0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D.J. Turner</v>
      </c>
      <c r="B235" s="7" t="str">
        <f>IFERROR(__xludf.DUMMYFUNCTION("INDEX(IFNA(REGEXEXTRACT(D235, ""([^ ]+)$"")))"),"LV")</f>
        <v>LV</v>
      </c>
      <c r="C235" s="7">
        <f>Pts_PA*G235+Pts_PC*H235+Pts_PY*I235+Pts_PTD*J235+Pts_PI*K235+Pts_P2*L235+Pts_RA*M235+Pts_RY*N235+Pts_RTD*O235+Pts_R2*P235+Pts_Res*Q235+Pts_ReY*R235+Pts_ReTD*S235+Pts_Re2*T235+Pts_FL*U235+Pts_FTD*V235</f>
        <v>1.5</v>
      </c>
      <c r="D235" s="7" t="s">
        <v>329</v>
      </c>
      <c r="E235" s="10" t="s">
        <v>49</v>
      </c>
      <c r="F235" s="9">
        <v>0.0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0.0</v>
      </c>
      <c r="N235" s="7">
        <v>0.0</v>
      </c>
      <c r="O235" s="7">
        <v>0.0</v>
      </c>
      <c r="P235" s="11">
        <v>0.0</v>
      </c>
      <c r="Q235" s="10">
        <v>2.0</v>
      </c>
      <c r="R235" s="7">
        <v>5.0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KaVontae Turpin</v>
      </c>
      <c r="B236" s="7" t="str">
        <f>IFERROR(__xludf.DUMMYFUNCTION("INDEX(IFNA(REGEXEXTRACT(D236, ""([^ ]+)$"")))"),"DAL")</f>
        <v>DAL</v>
      </c>
      <c r="C236" s="7">
        <f>Pts_PA*G236+Pts_PC*H236+Pts_PY*I236+Pts_PTD*J236+Pts_PI*K236+Pts_P2*L236+Pts_RA*M236+Pts_RY*N236+Pts_RTD*O236+Pts_R2*P236+Pts_Res*Q236+Pts_ReY*R236+Pts_ReTD*S236+Pts_Re2*T236+Pts_FL*U236+Pts_FTD*V236</f>
        <v>1.3</v>
      </c>
      <c r="D236" s="7" t="s">
        <v>414</v>
      </c>
      <c r="E236" s="10" t="s">
        <v>341</v>
      </c>
      <c r="F236" s="9">
        <v>0.0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1.0</v>
      </c>
      <c r="R236" s="7">
        <v>8.0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Malik Washington</v>
      </c>
      <c r="B237" s="7" t="str">
        <f>IFERROR(__xludf.DUMMYFUNCTION("INDEX(IFNA(REGEXEXTRACT(D237, ""([^ ]+)$"")))"),"MIA")</f>
        <v>MIA</v>
      </c>
      <c r="C237" s="7">
        <f>Pts_PA*G237+Pts_PC*H237+Pts_PY*I237+Pts_PTD*J237+Pts_PI*K237+Pts_P2*L237+Pts_RA*M237+Pts_RY*N237+Pts_RTD*O237+Pts_R2*P237+Pts_Res*Q237+Pts_ReY*R237+Pts_ReTD*S237+Pts_Re2*T237+Pts_FL*U237+Pts_FTD*V237</f>
        <v>0.8</v>
      </c>
      <c r="D237" s="7" t="s">
        <v>481</v>
      </c>
      <c r="E237" s="10" t="s">
        <v>101</v>
      </c>
      <c r="F237" s="9">
        <v>0.0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1.0</v>
      </c>
      <c r="N237" s="7">
        <v>2.0</v>
      </c>
      <c r="O237" s="7">
        <v>0.0</v>
      </c>
      <c r="P237" s="11">
        <v>0.0</v>
      </c>
      <c r="Q237" s="10">
        <v>1.0</v>
      </c>
      <c r="R237" s="7">
        <v>1.0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Christian Watson</v>
      </c>
      <c r="B238" s="7" t="str">
        <f>IFERROR(__xludf.DUMMYFUNCTION("INDEX(IFNA(REGEXEXTRACT(D238, ""([^ ]+)$"")))"),"GB")</f>
        <v>GB</v>
      </c>
      <c r="C238" s="7">
        <f>Pts_PA*G238+Pts_PC*H238+Pts_PY*I238+Pts_PTD*J238+Pts_PI*K238+Pts_P2*L238+Pts_RA*M238+Pts_RY*N238+Pts_RTD*O238+Pts_R2*P238+Pts_Res*Q238+Pts_ReY*R238+Pts_ReTD*S238+Pts_Re2*T238+Pts_FL*U238+Pts_FTD*V238</f>
        <v>0.4</v>
      </c>
      <c r="D238" s="7" t="s">
        <v>148</v>
      </c>
      <c r="E238" s="10" t="s">
        <v>340</v>
      </c>
      <c r="F238" s="9">
        <v>0.0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1.0</v>
      </c>
      <c r="N238" s="7">
        <v>4.0</v>
      </c>
      <c r="O238" s="7">
        <v>0.0</v>
      </c>
      <c r="P238" s="11">
        <v>0.0</v>
      </c>
      <c r="Q238" s="10">
        <v>0.0</v>
      </c>
      <c r="R238" s="7">
        <v>0.0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Javonte Williams</v>
      </c>
      <c r="B239" s="7" t="str">
        <f>IFERROR(__xludf.DUMMYFUNCTION("INDEX(IFNA(REGEXEXTRACT(D239, ""([^ ]+)$"")))"),"DEN")</f>
        <v>DEN</v>
      </c>
      <c r="C239" s="7">
        <f>Pts_PA*G239+Pts_PC*H239+Pts_PY*I239+Pts_PTD*J239+Pts_PI*K239+Pts_P2*L239+Pts_RA*M239+Pts_RY*N239+Pts_RTD*O239+Pts_R2*P239+Pts_Res*Q239+Pts_ReY*R239+Pts_ReTD*S239+Pts_Re2*T239+Pts_FL*U239+Pts_FTD*V239</f>
        <v>1.4</v>
      </c>
      <c r="D239" s="7" t="s">
        <v>227</v>
      </c>
      <c r="E239" s="10" t="s">
        <v>420</v>
      </c>
      <c r="F239" s="9">
        <v>0.0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8.0</v>
      </c>
      <c r="N239" s="7">
        <v>-2.0</v>
      </c>
      <c r="O239" s="7">
        <v>0.0</v>
      </c>
      <c r="P239" s="11">
        <v>0.0</v>
      </c>
      <c r="Q239" s="10">
        <v>2.0</v>
      </c>
      <c r="R239" s="7">
        <v>6.0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Robert Woods</v>
      </c>
      <c r="B240" s="7" t="str">
        <f>IFERROR(__xludf.DUMMYFUNCTION("INDEX(IFNA(REGEXEXTRACT(D240, ""([^ ]+)$"")))"),"HOU")</f>
        <v>HOU</v>
      </c>
      <c r="C240" s="7">
        <f>Pts_PA*G240+Pts_PC*H240+Pts_PY*I240+Pts_PTD*J240+Pts_PI*K240+Pts_P2*L240+Pts_RA*M240+Pts_RY*N240+Pts_RTD*O240+Pts_R2*P240+Pts_Res*Q240+Pts_ReY*R240+Pts_ReTD*S240+Pts_Re2*T240+Pts_FL*U240+Pts_FTD*V240</f>
        <v>1.3</v>
      </c>
      <c r="D240" s="7" t="s">
        <v>446</v>
      </c>
      <c r="E240" s="10" t="s">
        <v>157</v>
      </c>
      <c r="F240" s="9">
        <v>0.0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0.0</v>
      </c>
      <c r="N240" s="7">
        <v>0.0</v>
      </c>
      <c r="O240" s="7">
        <v>0.0</v>
      </c>
      <c r="P240" s="11">
        <v>0.0</v>
      </c>
      <c r="Q240" s="10">
        <v>1.0</v>
      </c>
      <c r="R240" s="7">
        <v>8.0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Olamide Zaccheaus</v>
      </c>
      <c r="B241" s="7" t="str">
        <f>IFERROR(__xludf.DUMMYFUNCTION("INDEX(IFNA(REGEXEXTRACT(D241, ""([^ ]+)$"")))"),"WAS")</f>
        <v>WAS</v>
      </c>
      <c r="C241" s="7">
        <f>Pts_PA*G241+Pts_PC*H241+Pts_PY*I241+Pts_PTD*J241+Pts_PI*K241+Pts_P2*L241+Pts_RA*M241+Pts_RY*N241+Pts_RTD*O241+Pts_R2*P241+Pts_Res*Q241+Pts_ReY*R241+Pts_ReTD*S241+Pts_Re2*T241+Pts_FL*U241+Pts_FTD*V241</f>
        <v>1.3</v>
      </c>
      <c r="D241" s="7" t="s">
        <v>278</v>
      </c>
      <c r="E241" s="10" t="s">
        <v>89</v>
      </c>
      <c r="F241" s="9">
        <v>0.0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0.0</v>
      </c>
      <c r="N241" s="7">
        <v>0.0</v>
      </c>
      <c r="O241" s="7">
        <v>0.0</v>
      </c>
      <c r="P241" s="11">
        <v>0.0</v>
      </c>
      <c r="Q241" s="10">
        <v>1.0</v>
      </c>
      <c r="R241" s="7">
        <v>8.0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DeAndre Carter</v>
      </c>
      <c r="B242" s="7" t="str">
        <f>IFERROR(__xludf.DUMMYFUNCTION("INDEX(IFNA(REGEXEXTRACT(D242, ""([^ ]+)$"")))"),"CHI")</f>
        <v>CHI</v>
      </c>
      <c r="C242" s="7">
        <f>Pts_PA*G242+Pts_PC*H242+Pts_PY*I242+Pts_PTD*J242+Pts_PI*K242+Pts_P2*L242+Pts_RA*M242+Pts_RY*N242+Pts_RTD*O242+Pts_R2*P242+Pts_Res*Q242+Pts_ReY*R242+Pts_ReTD*S242+Pts_Re2*T242+Pts_FL*U242+Pts_FTD*V242</f>
        <v>-2</v>
      </c>
      <c r="D242" s="7" t="s">
        <v>287</v>
      </c>
      <c r="E242" s="10" t="s">
        <v>155</v>
      </c>
      <c r="F242" s="9">
        <v>-1.0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0.0</v>
      </c>
      <c r="N242" s="7">
        <v>0.0</v>
      </c>
      <c r="O242" s="7">
        <v>0.0</v>
      </c>
      <c r="P242" s="11">
        <v>0.0</v>
      </c>
      <c r="Q242" s="10">
        <v>0.0</v>
      </c>
      <c r="R242" s="7">
        <v>0.0</v>
      </c>
      <c r="S242" s="7">
        <v>0.0</v>
      </c>
      <c r="T242" s="11">
        <v>0.0</v>
      </c>
      <c r="U242" s="10">
        <v>1.0</v>
      </c>
      <c r="V242" s="11">
        <v>0.0</v>
      </c>
    </row>
    <row r="243">
      <c r="A243" s="7" t="str">
        <f t="shared" si="1"/>
        <v>Jha'Quan Jackson</v>
      </c>
      <c r="B243" s="7" t="str">
        <f>IFERROR(__xludf.DUMMYFUNCTION("INDEX(IFNA(REGEXEXTRACT(D243, ""([^ ]+)$"")))"),"TEN")</f>
        <v>TEN</v>
      </c>
      <c r="C243" s="7">
        <f>Pts_PA*G243+Pts_PC*H243+Pts_PY*I243+Pts_PTD*J243+Pts_PI*K243+Pts_P2*L243+Pts_RA*M243+Pts_RY*N243+Pts_RTD*O243+Pts_R2*P243+Pts_Res*Q243+Pts_ReY*R243+Pts_ReTD*S243+Pts_Re2*T243+Pts_FL*U243+Pts_FTD*V243</f>
        <v>-2</v>
      </c>
      <c r="D243" s="7" t="s">
        <v>593</v>
      </c>
      <c r="E243" s="10" t="s">
        <v>362</v>
      </c>
      <c r="F243" s="9">
        <v>-1.0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0.0</v>
      </c>
      <c r="R243" s="7">
        <v>0.0</v>
      </c>
      <c r="S243" s="7">
        <v>0.0</v>
      </c>
      <c r="T243" s="11">
        <v>0.0</v>
      </c>
      <c r="U243" s="10">
        <v>1.0</v>
      </c>
      <c r="V243" s="11">
        <v>0.0</v>
      </c>
    </row>
    <row r="244">
      <c r="A244" s="7"/>
      <c r="B244" s="7"/>
      <c r="C244" s="7"/>
      <c r="D244" s="7"/>
      <c r="E244" s="10"/>
      <c r="F244" s="9"/>
      <c r="G244" s="10"/>
      <c r="H244" s="7"/>
      <c r="I244" s="7"/>
      <c r="J244" s="7"/>
      <c r="K244" s="7"/>
      <c r="L244" s="11"/>
      <c r="M244" s="10"/>
      <c r="N244" s="7"/>
      <c r="O244" s="7"/>
      <c r="P244" s="11"/>
      <c r="Q244" s="10"/>
      <c r="R244" s="7"/>
      <c r="S244" s="7"/>
      <c r="T244" s="11"/>
      <c r="U244" s="10"/>
      <c r="V244" s="11"/>
    </row>
    <row r="245">
      <c r="A245" s="7"/>
      <c r="B245" s="7"/>
      <c r="C245" s="7"/>
      <c r="D245" s="7"/>
      <c r="E245" s="10"/>
      <c r="F245" s="9"/>
      <c r="G245" s="10"/>
      <c r="H245" s="7"/>
      <c r="I245" s="7"/>
      <c r="J245" s="7"/>
      <c r="K245" s="7"/>
      <c r="L245" s="11"/>
      <c r="M245" s="10"/>
      <c r="N245" s="7"/>
      <c r="O245" s="7"/>
      <c r="P245" s="11"/>
      <c r="Q245" s="10"/>
      <c r="R245" s="7"/>
      <c r="S245" s="7"/>
      <c r="T245" s="11"/>
      <c r="U245" s="10"/>
      <c r="V245" s="11"/>
    </row>
    <row r="246">
      <c r="A246" s="7"/>
      <c r="B246" s="7"/>
      <c r="C246" s="7"/>
      <c r="D246" s="7"/>
      <c r="E246" s="10"/>
      <c r="F246" s="9"/>
      <c r="G246" s="10"/>
      <c r="H246" s="7"/>
      <c r="I246" s="7"/>
      <c r="J246" s="7"/>
      <c r="K246" s="7"/>
      <c r="L246" s="11"/>
      <c r="M246" s="10"/>
      <c r="N246" s="7"/>
      <c r="O246" s="7"/>
      <c r="P246" s="11"/>
      <c r="Q246" s="10"/>
      <c r="R246" s="7"/>
      <c r="S246" s="7"/>
      <c r="T246" s="11"/>
      <c r="U246" s="10"/>
      <c r="V246" s="11"/>
    </row>
    <row r="247">
      <c r="A247" s="7"/>
      <c r="B247" s="7"/>
      <c r="C247" s="7"/>
      <c r="D247" s="7"/>
      <c r="E247" s="10"/>
      <c r="F247" s="9"/>
      <c r="G247" s="10"/>
      <c r="H247" s="7"/>
      <c r="I247" s="7"/>
      <c r="J247" s="7"/>
      <c r="K247" s="7"/>
      <c r="L247" s="11"/>
      <c r="M247" s="10"/>
      <c r="N247" s="7"/>
      <c r="O247" s="7"/>
      <c r="P247" s="11"/>
      <c r="Q247" s="10"/>
      <c r="R247" s="7"/>
      <c r="S247" s="7"/>
      <c r="T247" s="11"/>
      <c r="U247" s="10"/>
      <c r="V247" s="11"/>
    </row>
    <row r="248">
      <c r="A248" s="7"/>
      <c r="B248" s="7"/>
      <c r="C248" s="7"/>
      <c r="D248" s="7"/>
      <c r="E248" s="10"/>
      <c r="F248" s="9"/>
      <c r="G248" s="10"/>
      <c r="H248" s="7"/>
      <c r="I248" s="7"/>
      <c r="J248" s="7"/>
      <c r="K248" s="7"/>
      <c r="L248" s="11"/>
      <c r="M248" s="10"/>
      <c r="N248" s="7"/>
      <c r="O248" s="7"/>
      <c r="P248" s="11"/>
      <c r="Q248" s="10"/>
      <c r="R248" s="7"/>
      <c r="S248" s="7"/>
      <c r="T248" s="11"/>
      <c r="U248" s="10"/>
      <c r="V248" s="11"/>
    </row>
    <row r="249">
      <c r="A249" s="7"/>
      <c r="B249" s="7"/>
      <c r="C249" s="7"/>
      <c r="D249" s="7"/>
      <c r="E249" s="10"/>
      <c r="F249" s="9"/>
      <c r="G249" s="10"/>
      <c r="H249" s="7"/>
      <c r="I249" s="7"/>
      <c r="J249" s="7"/>
      <c r="K249" s="7"/>
      <c r="L249" s="11"/>
      <c r="M249" s="10"/>
      <c r="N249" s="7"/>
      <c r="O249" s="7"/>
      <c r="P249" s="11"/>
      <c r="Q249" s="10"/>
      <c r="R249" s="7"/>
      <c r="S249" s="7"/>
      <c r="T249" s="11"/>
      <c r="U249" s="10"/>
      <c r="V249" s="11"/>
    </row>
    <row r="250">
      <c r="A250" s="7"/>
      <c r="B250" s="7"/>
      <c r="C250" s="7"/>
      <c r="D250" s="7"/>
      <c r="E250" s="10"/>
      <c r="F250" s="9"/>
      <c r="G250" s="10"/>
      <c r="H250" s="7"/>
      <c r="I250" s="7"/>
      <c r="J250" s="7"/>
      <c r="K250" s="7"/>
      <c r="L250" s="11"/>
      <c r="M250" s="10"/>
      <c r="N250" s="7"/>
      <c r="O250" s="7"/>
      <c r="P250" s="11"/>
      <c r="Q250" s="10"/>
      <c r="R250" s="7"/>
      <c r="S250" s="7"/>
      <c r="T250" s="11"/>
      <c r="U250" s="10"/>
      <c r="V250" s="11"/>
    </row>
    <row r="251">
      <c r="A251" s="7"/>
      <c r="B251" s="7"/>
      <c r="C251" s="7"/>
      <c r="D251" s="7"/>
      <c r="E251" s="10"/>
      <c r="F251" s="9"/>
      <c r="G251" s="10"/>
      <c r="H251" s="7"/>
      <c r="I251" s="7"/>
      <c r="J251" s="7"/>
      <c r="K251" s="7"/>
      <c r="L251" s="11"/>
      <c r="M251" s="10"/>
      <c r="N251" s="7"/>
      <c r="O251" s="7"/>
      <c r="P251" s="11"/>
      <c r="Q251" s="10"/>
      <c r="R251" s="7"/>
      <c r="S251" s="7"/>
      <c r="T251" s="11"/>
      <c r="U251" s="10"/>
      <c r="V251" s="11"/>
    </row>
    <row r="252">
      <c r="A252" s="7"/>
      <c r="B252" s="7"/>
      <c r="C252" s="7"/>
      <c r="D252" s="7"/>
      <c r="E252" s="10"/>
      <c r="F252" s="9"/>
      <c r="G252" s="10"/>
      <c r="H252" s="7"/>
      <c r="I252" s="7"/>
      <c r="J252" s="7"/>
      <c r="K252" s="7"/>
      <c r="L252" s="11"/>
      <c r="M252" s="10"/>
      <c r="N252" s="7"/>
      <c r="O252" s="7"/>
      <c r="P252" s="11"/>
      <c r="Q252" s="10"/>
      <c r="R252" s="7"/>
      <c r="S252" s="7"/>
      <c r="T252" s="11"/>
      <c r="U252" s="10"/>
      <c r="V252" s="11"/>
    </row>
    <row r="253">
      <c r="A253" s="7"/>
      <c r="B253" s="7"/>
      <c r="C253" s="7"/>
      <c r="D253" s="7"/>
      <c r="E253" s="10"/>
      <c r="F253" s="9"/>
      <c r="G253" s="10"/>
      <c r="H253" s="7"/>
      <c r="I253" s="7"/>
      <c r="J253" s="7"/>
      <c r="K253" s="7"/>
      <c r="L253" s="11"/>
      <c r="M253" s="10"/>
      <c r="N253" s="7"/>
      <c r="O253" s="7"/>
      <c r="P253" s="11"/>
      <c r="Q253" s="10"/>
      <c r="R253" s="7"/>
      <c r="S253" s="7"/>
      <c r="T253" s="11"/>
      <c r="U253" s="10"/>
      <c r="V253" s="11"/>
    </row>
    <row r="254">
      <c r="A254" s="7"/>
      <c r="B254" s="7"/>
      <c r="C254" s="7"/>
      <c r="D254" s="7"/>
      <c r="E254" s="10"/>
      <c r="F254" s="9"/>
      <c r="G254" s="10"/>
      <c r="H254" s="7"/>
      <c r="I254" s="7"/>
      <c r="J254" s="7"/>
      <c r="K254" s="7"/>
      <c r="L254" s="11"/>
      <c r="M254" s="10"/>
      <c r="N254" s="7"/>
      <c r="O254" s="7"/>
      <c r="P254" s="11"/>
      <c r="Q254" s="10"/>
      <c r="R254" s="7"/>
      <c r="S254" s="7"/>
      <c r="T254" s="11"/>
      <c r="U254" s="10"/>
      <c r="V254" s="11"/>
    </row>
    <row r="255">
      <c r="A255" s="7"/>
      <c r="B255" s="7"/>
      <c r="C255" s="7"/>
      <c r="D255" s="7"/>
      <c r="E255" s="10"/>
      <c r="F255" s="9"/>
      <c r="G255" s="10"/>
      <c r="H255" s="7"/>
      <c r="I255" s="7"/>
      <c r="J255" s="7"/>
      <c r="K255" s="7"/>
      <c r="L255" s="11"/>
      <c r="M255" s="10"/>
      <c r="N255" s="7"/>
      <c r="O255" s="7"/>
      <c r="P255" s="11"/>
      <c r="Q255" s="10"/>
      <c r="R255" s="7"/>
      <c r="S255" s="7"/>
      <c r="T255" s="11"/>
      <c r="U255" s="10"/>
      <c r="V255" s="11"/>
    </row>
    <row r="256">
      <c r="A256" s="7"/>
      <c r="B256" s="7"/>
      <c r="C256" s="7"/>
      <c r="D256" s="7"/>
      <c r="E256" s="10"/>
      <c r="F256" s="9"/>
      <c r="G256" s="10"/>
      <c r="H256" s="7"/>
      <c r="I256" s="7"/>
      <c r="J256" s="7"/>
      <c r="K256" s="7"/>
      <c r="L256" s="11"/>
      <c r="M256" s="10"/>
      <c r="N256" s="7"/>
      <c r="O256" s="7"/>
      <c r="P256" s="11"/>
      <c r="Q256" s="10"/>
      <c r="R256" s="7"/>
      <c r="S256" s="7"/>
      <c r="T256" s="11"/>
      <c r="U256" s="10"/>
      <c r="V256" s="11"/>
    </row>
    <row r="257">
      <c r="A257" s="7"/>
      <c r="B257" s="7"/>
      <c r="C257" s="7"/>
      <c r="D257" s="7"/>
      <c r="E257" s="10"/>
      <c r="F257" s="9"/>
      <c r="G257" s="10"/>
      <c r="H257" s="7"/>
      <c r="I257" s="7"/>
      <c r="J257" s="7"/>
      <c r="K257" s="7"/>
      <c r="L257" s="11"/>
      <c r="M257" s="10"/>
      <c r="N257" s="7"/>
      <c r="O257" s="7"/>
      <c r="P257" s="11"/>
      <c r="Q257" s="10"/>
      <c r="R257" s="7"/>
      <c r="S257" s="7"/>
      <c r="T257" s="11"/>
      <c r="U257" s="10"/>
      <c r="V257" s="11"/>
    </row>
    <row r="258">
      <c r="A258" s="7"/>
      <c r="B258" s="7"/>
      <c r="C258" s="7"/>
      <c r="D258" s="7"/>
      <c r="E258" s="10"/>
      <c r="F258" s="9"/>
      <c r="G258" s="10"/>
      <c r="H258" s="7"/>
      <c r="I258" s="7"/>
      <c r="J258" s="7"/>
      <c r="K258" s="7"/>
      <c r="L258" s="11"/>
      <c r="M258" s="10"/>
      <c r="N258" s="7"/>
      <c r="O258" s="7"/>
      <c r="P258" s="11"/>
      <c r="Q258" s="10"/>
      <c r="R258" s="7"/>
      <c r="S258" s="7"/>
      <c r="T258" s="11"/>
      <c r="U258" s="10"/>
      <c r="V258" s="11"/>
    </row>
    <row r="259">
      <c r="A259" s="7"/>
      <c r="B259" s="7"/>
      <c r="C259" s="7"/>
      <c r="D259" s="7"/>
      <c r="E259" s="10"/>
      <c r="F259" s="9"/>
      <c r="G259" s="10"/>
      <c r="H259" s="7"/>
      <c r="I259" s="7"/>
      <c r="J259" s="7"/>
      <c r="K259" s="7"/>
      <c r="L259" s="11"/>
      <c r="M259" s="10"/>
      <c r="N259" s="7"/>
      <c r="O259" s="7"/>
      <c r="P259" s="11"/>
      <c r="Q259" s="10"/>
      <c r="R259" s="7"/>
      <c r="S259" s="7"/>
      <c r="T259" s="11"/>
      <c r="U259" s="10"/>
      <c r="V259" s="11"/>
    </row>
    <row r="260">
      <c r="A260" s="7"/>
      <c r="B260" s="7"/>
      <c r="C260" s="7"/>
      <c r="D260" s="7"/>
      <c r="E260" s="10"/>
      <c r="F260" s="9"/>
      <c r="G260" s="10"/>
      <c r="H260" s="7"/>
      <c r="I260" s="7"/>
      <c r="J260" s="7"/>
      <c r="K260" s="7"/>
      <c r="L260" s="11"/>
      <c r="M260" s="10"/>
      <c r="N260" s="7"/>
      <c r="O260" s="7"/>
      <c r="P260" s="11"/>
      <c r="Q260" s="10"/>
      <c r="R260" s="7"/>
      <c r="S260" s="7"/>
      <c r="T260" s="11"/>
      <c r="U260" s="10"/>
      <c r="V260" s="11"/>
    </row>
    <row r="261">
      <c r="A261" s="7"/>
      <c r="B261" s="7"/>
      <c r="C261" s="7"/>
      <c r="D261" s="7"/>
      <c r="E261" s="10"/>
      <c r="F261" s="9"/>
      <c r="G261" s="10"/>
      <c r="H261" s="7"/>
      <c r="I261" s="7"/>
      <c r="J261" s="7"/>
      <c r="K261" s="7"/>
      <c r="L261" s="11"/>
      <c r="M261" s="10"/>
      <c r="N261" s="7"/>
      <c r="O261" s="7"/>
      <c r="P261" s="11"/>
      <c r="Q261" s="10"/>
      <c r="R261" s="7"/>
      <c r="S261" s="7"/>
      <c r="T261" s="11"/>
      <c r="U261" s="10"/>
      <c r="V261" s="11"/>
    </row>
    <row r="262">
      <c r="A262" s="7"/>
      <c r="B262" s="7"/>
      <c r="C262" s="7"/>
      <c r="D262" s="7"/>
      <c r="E262" s="10"/>
      <c r="F262" s="9"/>
      <c r="G262" s="10"/>
      <c r="H262" s="7"/>
      <c r="I262" s="7"/>
      <c r="J262" s="7"/>
      <c r="K262" s="7"/>
      <c r="L262" s="11"/>
      <c r="M262" s="10"/>
      <c r="N262" s="7"/>
      <c r="O262" s="7"/>
      <c r="P262" s="11"/>
      <c r="Q262" s="10"/>
      <c r="R262" s="7"/>
      <c r="S262" s="7"/>
      <c r="T262" s="11"/>
      <c r="U262" s="10"/>
      <c r="V262" s="11"/>
    </row>
    <row r="263">
      <c r="A263" s="7"/>
      <c r="B263" s="7"/>
      <c r="C263" s="7"/>
      <c r="D263" s="7"/>
      <c r="E263" s="10"/>
      <c r="F263" s="9"/>
      <c r="G263" s="10"/>
      <c r="H263" s="7"/>
      <c r="I263" s="7"/>
      <c r="J263" s="7"/>
      <c r="K263" s="7"/>
      <c r="L263" s="11"/>
      <c r="M263" s="10"/>
      <c r="N263" s="7"/>
      <c r="O263" s="7"/>
      <c r="P263" s="11"/>
      <c r="Q263" s="10"/>
      <c r="R263" s="7"/>
      <c r="S263" s="7"/>
      <c r="T263" s="11"/>
      <c r="U263" s="10"/>
      <c r="V263" s="11"/>
    </row>
    <row r="264">
      <c r="A264" s="7"/>
      <c r="B264" s="7"/>
      <c r="C264" s="7"/>
      <c r="D264" s="7"/>
      <c r="E264" s="10"/>
      <c r="F264" s="9"/>
      <c r="G264" s="10"/>
      <c r="H264" s="7"/>
      <c r="I264" s="7"/>
      <c r="J264" s="7"/>
      <c r="K264" s="7"/>
      <c r="L264" s="11"/>
      <c r="M264" s="10"/>
      <c r="N264" s="7"/>
      <c r="O264" s="7"/>
      <c r="P264" s="11"/>
      <c r="Q264" s="10"/>
      <c r="R264" s="7"/>
      <c r="S264" s="7"/>
      <c r="T264" s="11"/>
      <c r="U264" s="10"/>
      <c r="V264" s="11"/>
    </row>
    <row r="265">
      <c r="A265" s="7"/>
      <c r="B265" s="7"/>
      <c r="C265" s="7"/>
      <c r="D265" s="7"/>
      <c r="E265" s="10"/>
      <c r="F265" s="9"/>
      <c r="G265" s="10"/>
      <c r="H265" s="7"/>
      <c r="I265" s="7"/>
      <c r="J265" s="7"/>
      <c r="K265" s="7"/>
      <c r="L265" s="11"/>
      <c r="M265" s="10"/>
      <c r="N265" s="7"/>
      <c r="O265" s="7"/>
      <c r="P265" s="11"/>
      <c r="Q265" s="10"/>
      <c r="R265" s="7"/>
      <c r="S265" s="7"/>
      <c r="T265" s="11"/>
      <c r="U265" s="10"/>
      <c r="V265" s="11"/>
    </row>
    <row r="266">
      <c r="A266" s="7"/>
      <c r="B266" s="7"/>
      <c r="C266" s="7"/>
      <c r="D266" s="7"/>
      <c r="E266" s="10"/>
      <c r="F266" s="9"/>
      <c r="G266" s="10"/>
      <c r="H266" s="7"/>
      <c r="I266" s="7"/>
      <c r="J266" s="7"/>
      <c r="K266" s="7"/>
      <c r="L266" s="11"/>
      <c r="M266" s="10"/>
      <c r="N266" s="7"/>
      <c r="O266" s="7"/>
      <c r="P266" s="11"/>
      <c r="Q266" s="10"/>
      <c r="R266" s="7"/>
      <c r="S266" s="7"/>
      <c r="T266" s="11"/>
      <c r="U266" s="10"/>
      <c r="V266" s="11"/>
    </row>
    <row r="267">
      <c r="A267" s="7"/>
      <c r="B267" s="7"/>
      <c r="C267" s="7"/>
      <c r="D267" s="7"/>
      <c r="E267" s="10"/>
      <c r="F267" s="9"/>
      <c r="G267" s="10"/>
      <c r="H267" s="7"/>
      <c r="I267" s="7"/>
      <c r="J267" s="7"/>
      <c r="K267" s="7"/>
      <c r="L267" s="11"/>
      <c r="M267" s="10"/>
      <c r="N267" s="7"/>
      <c r="O267" s="7"/>
      <c r="P267" s="11"/>
      <c r="Q267" s="10"/>
      <c r="R267" s="7"/>
      <c r="S267" s="7"/>
      <c r="T267" s="11"/>
      <c r="U267" s="10"/>
      <c r="V267" s="11"/>
    </row>
    <row r="268">
      <c r="A268" s="7"/>
      <c r="B268" s="7"/>
      <c r="C268" s="7"/>
      <c r="D268" s="7"/>
      <c r="E268" s="10"/>
      <c r="F268" s="9"/>
      <c r="G268" s="10"/>
      <c r="H268" s="7"/>
      <c r="I268" s="7"/>
      <c r="J268" s="7"/>
      <c r="K268" s="7"/>
      <c r="L268" s="11"/>
      <c r="M268" s="10"/>
      <c r="N268" s="7"/>
      <c r="O268" s="7"/>
      <c r="P268" s="11"/>
      <c r="Q268" s="10"/>
      <c r="R268" s="7"/>
      <c r="S268" s="7"/>
      <c r="T268" s="11"/>
      <c r="U268" s="10"/>
      <c r="V268" s="11"/>
    </row>
    <row r="269">
      <c r="A269" s="7"/>
      <c r="B269" s="7"/>
      <c r="C269" s="7"/>
      <c r="D269" s="7"/>
      <c r="E269" s="10"/>
      <c r="F269" s="9"/>
      <c r="G269" s="10"/>
      <c r="H269" s="7"/>
      <c r="I269" s="7"/>
      <c r="J269" s="7"/>
      <c r="K269" s="7"/>
      <c r="L269" s="11"/>
      <c r="M269" s="10"/>
      <c r="N269" s="7"/>
      <c r="O269" s="7"/>
      <c r="P269" s="11"/>
      <c r="Q269" s="10"/>
      <c r="R269" s="7"/>
      <c r="S269" s="7"/>
      <c r="T269" s="11"/>
      <c r="U269" s="10"/>
      <c r="V269" s="11"/>
    </row>
    <row r="270">
      <c r="A270" s="7"/>
      <c r="B270" s="7"/>
      <c r="C270" s="7"/>
      <c r="D270" s="7"/>
      <c r="E270" s="10"/>
      <c r="F270" s="9"/>
      <c r="G270" s="10"/>
      <c r="H270" s="7"/>
      <c r="I270" s="7"/>
      <c r="J270" s="7"/>
      <c r="K270" s="7"/>
      <c r="L270" s="11"/>
      <c r="M270" s="10"/>
      <c r="N270" s="7"/>
      <c r="O270" s="7"/>
      <c r="P270" s="11"/>
      <c r="Q270" s="10"/>
      <c r="R270" s="7"/>
      <c r="S270" s="7"/>
      <c r="T270" s="11"/>
      <c r="U270" s="10"/>
      <c r="V270" s="11"/>
    </row>
    <row r="271">
      <c r="A271" s="7"/>
      <c r="B271" s="7"/>
      <c r="C271" s="7"/>
      <c r="D271" s="7"/>
      <c r="E271" s="10"/>
      <c r="F271" s="9"/>
      <c r="G271" s="10"/>
      <c r="H271" s="7"/>
      <c r="I271" s="7"/>
      <c r="J271" s="7"/>
      <c r="K271" s="7"/>
      <c r="L271" s="11"/>
      <c r="M271" s="10"/>
      <c r="N271" s="7"/>
      <c r="O271" s="7"/>
      <c r="P271" s="11"/>
      <c r="Q271" s="10"/>
      <c r="R271" s="7"/>
      <c r="S271" s="7"/>
      <c r="T271" s="11"/>
      <c r="U271" s="10"/>
      <c r="V271" s="11"/>
    </row>
    <row r="272">
      <c r="A272" s="7"/>
      <c r="B272" s="7"/>
      <c r="C272" s="7"/>
      <c r="D272" s="7"/>
      <c r="E272" s="10"/>
      <c r="F272" s="9"/>
      <c r="G272" s="10"/>
      <c r="H272" s="7"/>
      <c r="I272" s="7"/>
      <c r="J272" s="7"/>
      <c r="K272" s="7"/>
      <c r="L272" s="11"/>
      <c r="M272" s="10"/>
      <c r="N272" s="7"/>
      <c r="O272" s="7"/>
      <c r="P272" s="11"/>
      <c r="Q272" s="10"/>
      <c r="R272" s="7"/>
      <c r="S272" s="7"/>
      <c r="T272" s="11"/>
      <c r="U272" s="10"/>
      <c r="V272" s="11"/>
    </row>
    <row r="273">
      <c r="A273" s="7"/>
      <c r="B273" s="7"/>
      <c r="C273" s="7"/>
      <c r="D273" s="7"/>
      <c r="E273" s="10"/>
      <c r="F273" s="9"/>
      <c r="G273" s="10"/>
      <c r="H273" s="7"/>
      <c r="I273" s="7"/>
      <c r="J273" s="7"/>
      <c r="K273" s="7"/>
      <c r="L273" s="11"/>
      <c r="M273" s="10"/>
      <c r="N273" s="7"/>
      <c r="O273" s="7"/>
      <c r="P273" s="11"/>
      <c r="Q273" s="10"/>
      <c r="R273" s="7"/>
      <c r="S273" s="7"/>
      <c r="T273" s="11"/>
      <c r="U273" s="10"/>
      <c r="V273" s="11"/>
    </row>
    <row r="274">
      <c r="A274" s="7"/>
      <c r="B274" s="7"/>
      <c r="C274" s="7"/>
      <c r="D274" s="7"/>
      <c r="E274" s="10"/>
      <c r="F274" s="9"/>
      <c r="G274" s="10"/>
      <c r="H274" s="7"/>
      <c r="I274" s="7"/>
      <c r="J274" s="7"/>
      <c r="K274" s="7"/>
      <c r="L274" s="11"/>
      <c r="M274" s="10"/>
      <c r="N274" s="7"/>
      <c r="O274" s="7"/>
      <c r="P274" s="11"/>
      <c r="Q274" s="10"/>
      <c r="R274" s="7"/>
      <c r="S274" s="7"/>
      <c r="T274" s="11"/>
      <c r="U274" s="10"/>
      <c r="V274" s="11"/>
    </row>
    <row r="275">
      <c r="A275" s="7"/>
      <c r="B275" s="7"/>
      <c r="C275" s="7"/>
      <c r="D275" s="7"/>
      <c r="E275" s="10"/>
      <c r="F275" s="9"/>
      <c r="G275" s="10"/>
      <c r="H275" s="7"/>
      <c r="I275" s="7"/>
      <c r="J275" s="7"/>
      <c r="K275" s="7"/>
      <c r="L275" s="11"/>
      <c r="M275" s="10"/>
      <c r="N275" s="7"/>
      <c r="O275" s="7"/>
      <c r="P275" s="11"/>
      <c r="Q275" s="10"/>
      <c r="R275" s="7"/>
      <c r="S275" s="7"/>
      <c r="T275" s="11"/>
      <c r="U275" s="10"/>
      <c r="V275" s="11"/>
    </row>
    <row r="276">
      <c r="A276" s="7"/>
      <c r="B276" s="7"/>
      <c r="C276" s="7"/>
      <c r="D276" s="7"/>
      <c r="E276" s="10"/>
      <c r="F276" s="9"/>
      <c r="G276" s="10"/>
      <c r="H276" s="7"/>
      <c r="I276" s="7"/>
      <c r="J276" s="7"/>
      <c r="K276" s="7"/>
      <c r="L276" s="11"/>
      <c r="M276" s="10"/>
      <c r="N276" s="7"/>
      <c r="O276" s="7"/>
      <c r="P276" s="11"/>
      <c r="Q276" s="10"/>
      <c r="R276" s="7"/>
      <c r="S276" s="7"/>
      <c r="T276" s="11"/>
      <c r="U276" s="10"/>
      <c r="V276" s="11"/>
    </row>
    <row r="277">
      <c r="A277" s="7"/>
      <c r="B277" s="7"/>
      <c r="C277" s="7"/>
      <c r="D277" s="7"/>
      <c r="E277" s="10"/>
      <c r="F277" s="9"/>
      <c r="G277" s="10"/>
      <c r="H277" s="7"/>
      <c r="I277" s="7"/>
      <c r="J277" s="7"/>
      <c r="K277" s="7"/>
      <c r="L277" s="11"/>
      <c r="M277" s="10"/>
      <c r="N277" s="7"/>
      <c r="O277" s="7"/>
      <c r="P277" s="11"/>
      <c r="Q277" s="10"/>
      <c r="R277" s="7"/>
      <c r="S277" s="7"/>
      <c r="T277" s="11"/>
      <c r="U277" s="10"/>
      <c r="V277" s="11"/>
    </row>
    <row r="278">
      <c r="A278" s="7"/>
      <c r="B278" s="7"/>
      <c r="C278" s="7"/>
      <c r="D278" s="7"/>
      <c r="E278" s="10"/>
      <c r="F278" s="9"/>
      <c r="G278" s="10"/>
      <c r="H278" s="7"/>
      <c r="I278" s="7"/>
      <c r="J278" s="7"/>
      <c r="K278" s="7"/>
      <c r="L278" s="11"/>
      <c r="M278" s="10"/>
      <c r="N278" s="7"/>
      <c r="O278" s="7"/>
      <c r="P278" s="11"/>
      <c r="Q278" s="10"/>
      <c r="R278" s="7"/>
      <c r="S278" s="7"/>
      <c r="T278" s="11"/>
      <c r="U278" s="10"/>
      <c r="V278" s="11"/>
    </row>
    <row r="279">
      <c r="A279" s="7"/>
      <c r="B279" s="7"/>
      <c r="C279" s="7"/>
      <c r="D279" s="7"/>
      <c r="E279" s="10"/>
      <c r="F279" s="9"/>
      <c r="G279" s="10"/>
      <c r="H279" s="7"/>
      <c r="I279" s="7"/>
      <c r="J279" s="7"/>
      <c r="K279" s="7"/>
      <c r="L279" s="11"/>
      <c r="M279" s="10"/>
      <c r="N279" s="7"/>
      <c r="O279" s="7"/>
      <c r="P279" s="11"/>
      <c r="Q279" s="10"/>
      <c r="R279" s="7"/>
      <c r="S279" s="7"/>
      <c r="T279" s="11"/>
      <c r="U279" s="10"/>
      <c r="V279" s="11"/>
    </row>
    <row r="280">
      <c r="A280" s="7"/>
      <c r="B280" s="7"/>
      <c r="C280" s="7"/>
      <c r="D280" s="7"/>
      <c r="E280" s="10"/>
      <c r="F280" s="9"/>
      <c r="G280" s="10"/>
      <c r="H280" s="7"/>
      <c r="I280" s="7"/>
      <c r="J280" s="7"/>
      <c r="K280" s="7"/>
      <c r="L280" s="11"/>
      <c r="M280" s="10"/>
      <c r="N280" s="7"/>
      <c r="O280" s="7"/>
      <c r="P280" s="11"/>
      <c r="Q280" s="10"/>
      <c r="R280" s="7"/>
      <c r="S280" s="7"/>
      <c r="T280" s="11"/>
      <c r="U280" s="10"/>
      <c r="V280" s="11"/>
    </row>
    <row r="281">
      <c r="A281" s="7"/>
      <c r="B281" s="7"/>
      <c r="C281" s="7"/>
      <c r="D281" s="7"/>
      <c r="E281" s="10"/>
      <c r="F281" s="9"/>
      <c r="G281" s="10"/>
      <c r="H281" s="7"/>
      <c r="I281" s="7"/>
      <c r="J281" s="7"/>
      <c r="K281" s="7"/>
      <c r="L281" s="11"/>
      <c r="M281" s="10"/>
      <c r="N281" s="7"/>
      <c r="O281" s="7"/>
      <c r="P281" s="11"/>
      <c r="Q281" s="10"/>
      <c r="R281" s="7"/>
      <c r="S281" s="7"/>
      <c r="T281" s="11"/>
      <c r="U281" s="10"/>
      <c r="V281" s="11"/>
    </row>
    <row r="282">
      <c r="A282" s="7"/>
      <c r="B282" s="7"/>
      <c r="C282" s="7"/>
      <c r="E282" s="14"/>
      <c r="F282" s="14"/>
      <c r="G282" s="14"/>
      <c r="H282" s="13"/>
      <c r="I282" s="13"/>
      <c r="J282" s="13"/>
      <c r="K282" s="13"/>
      <c r="L282" s="15"/>
      <c r="M282" s="14"/>
      <c r="N282" s="13"/>
      <c r="O282" s="13"/>
      <c r="P282" s="15"/>
      <c r="Q282" s="14"/>
      <c r="R282" s="13"/>
      <c r="S282" s="13"/>
      <c r="T282" s="15"/>
      <c r="U282" s="14"/>
      <c r="V282" s="15"/>
    </row>
    <row r="283">
      <c r="A283" s="7"/>
      <c r="B283" s="7"/>
      <c r="C283" s="7"/>
      <c r="E283" s="14"/>
      <c r="F283" s="14"/>
      <c r="G283" s="14"/>
      <c r="H283" s="13"/>
      <c r="I283" s="13"/>
      <c r="J283" s="13"/>
      <c r="K283" s="13"/>
      <c r="L283" s="15"/>
      <c r="M283" s="14"/>
      <c r="N283" s="13"/>
      <c r="O283" s="13"/>
      <c r="P283" s="15"/>
      <c r="Q283" s="14"/>
      <c r="R283" s="13"/>
      <c r="S283" s="13"/>
      <c r="T283" s="15"/>
      <c r="U283" s="14"/>
      <c r="V283" s="15"/>
    </row>
    <row r="284">
      <c r="A284" s="7"/>
      <c r="B284" s="7"/>
      <c r="C284" s="7"/>
      <c r="E284" s="14"/>
      <c r="F284" s="14"/>
      <c r="G284" s="14"/>
      <c r="H284" s="13"/>
      <c r="I284" s="13"/>
      <c r="J284" s="13"/>
      <c r="K284" s="13"/>
      <c r="L284" s="15"/>
      <c r="M284" s="14"/>
      <c r="N284" s="13"/>
      <c r="O284" s="13"/>
      <c r="P284" s="15"/>
      <c r="Q284" s="14"/>
      <c r="R284" s="13"/>
      <c r="S284" s="13"/>
      <c r="T284" s="15"/>
      <c r="U284" s="14"/>
      <c r="V284" s="15"/>
    </row>
    <row r="285">
      <c r="A285" s="7"/>
      <c r="B285" s="7"/>
      <c r="C285" s="7"/>
      <c r="E285" s="14"/>
      <c r="F285" s="14"/>
      <c r="G285" s="14"/>
      <c r="H285" s="13"/>
      <c r="I285" s="13"/>
      <c r="J285" s="13"/>
      <c r="K285" s="13"/>
      <c r="L285" s="15"/>
      <c r="M285" s="14"/>
      <c r="N285" s="13"/>
      <c r="O285" s="13"/>
      <c r="P285" s="15"/>
      <c r="Q285" s="14"/>
      <c r="R285" s="13"/>
      <c r="S285" s="13"/>
      <c r="T285" s="15"/>
      <c r="U285" s="14"/>
      <c r="V285" s="15"/>
    </row>
    <row r="286">
      <c r="A286" s="7"/>
      <c r="B286" s="7"/>
      <c r="C286" s="7"/>
      <c r="E286" s="14"/>
      <c r="F286" s="14"/>
      <c r="G286" s="14"/>
      <c r="H286" s="13"/>
      <c r="I286" s="13"/>
      <c r="J286" s="13"/>
      <c r="K286" s="13"/>
      <c r="L286" s="15"/>
      <c r="M286" s="14"/>
      <c r="N286" s="13"/>
      <c r="O286" s="13"/>
      <c r="P286" s="15"/>
      <c r="Q286" s="14"/>
      <c r="R286" s="13"/>
      <c r="S286" s="13"/>
      <c r="T286" s="15"/>
      <c r="U286" s="14"/>
      <c r="V286" s="15"/>
    </row>
    <row r="287">
      <c r="A287" s="7"/>
      <c r="B287" s="7"/>
      <c r="C287" s="7"/>
      <c r="E287" s="14"/>
      <c r="F287" s="14"/>
      <c r="G287" s="14"/>
      <c r="H287" s="13"/>
      <c r="I287" s="13"/>
      <c r="J287" s="13"/>
      <c r="K287" s="13"/>
      <c r="L287" s="15"/>
      <c r="M287" s="14"/>
      <c r="N287" s="13"/>
      <c r="O287" s="13"/>
      <c r="P287" s="15"/>
      <c r="Q287" s="14"/>
      <c r="R287" s="13"/>
      <c r="S287" s="13"/>
      <c r="T287" s="15"/>
      <c r="U287" s="14"/>
      <c r="V287" s="15"/>
    </row>
    <row r="288">
      <c r="A288" s="7"/>
      <c r="B288" s="7"/>
      <c r="C288" s="7"/>
      <c r="E288" s="14"/>
      <c r="F288" s="14"/>
      <c r="G288" s="14"/>
      <c r="H288" s="13"/>
      <c r="I288" s="13"/>
      <c r="J288" s="13"/>
      <c r="K288" s="13"/>
      <c r="L288" s="15"/>
      <c r="M288" s="14"/>
      <c r="N288" s="13"/>
      <c r="O288" s="13"/>
      <c r="P288" s="15"/>
      <c r="Q288" s="14"/>
      <c r="R288" s="13"/>
      <c r="S288" s="13"/>
      <c r="T288" s="15"/>
      <c r="U288" s="14"/>
      <c r="V288" s="15"/>
    </row>
    <row r="289">
      <c r="A289" s="7"/>
      <c r="B289" s="7"/>
      <c r="C289" s="7"/>
      <c r="E289" s="14"/>
      <c r="F289" s="14"/>
      <c r="G289" s="14"/>
      <c r="H289" s="13"/>
      <c r="I289" s="13"/>
      <c r="J289" s="13"/>
      <c r="K289" s="13"/>
      <c r="L289" s="15"/>
      <c r="M289" s="14"/>
      <c r="N289" s="13"/>
      <c r="O289" s="13"/>
      <c r="P289" s="15"/>
      <c r="Q289" s="14"/>
      <c r="R289" s="13"/>
      <c r="S289" s="13"/>
      <c r="T289" s="15"/>
      <c r="U289" s="14"/>
      <c r="V289" s="15"/>
    </row>
    <row r="290">
      <c r="A290" s="7"/>
      <c r="B290" s="7"/>
      <c r="C290" s="7"/>
      <c r="D290" s="13"/>
      <c r="E290" s="14"/>
      <c r="F290" s="14"/>
      <c r="G290" s="14"/>
      <c r="H290" s="13"/>
      <c r="I290" s="13"/>
      <c r="J290" s="13"/>
      <c r="K290" s="13"/>
      <c r="L290" s="15"/>
      <c r="M290" s="14"/>
      <c r="N290" s="13"/>
      <c r="O290" s="13"/>
      <c r="P290" s="15"/>
      <c r="Q290" s="14"/>
      <c r="R290" s="13"/>
      <c r="S290" s="13"/>
      <c r="T290" s="15"/>
      <c r="U290" s="14"/>
      <c r="V290" s="15"/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81"/>
  <mergeCells count="4">
    <mergeCell ref="G1:L1"/>
    <mergeCell ref="M1:P1"/>
    <mergeCell ref="Q1:T1"/>
    <mergeCell ref="U1:V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89" si="1">LEFT(D3,LEN(D3)-LEN(B3)-1)</f>
        <v>Jameis Winston</v>
      </c>
      <c r="B3" s="7" t="str">
        <f>IFERROR(__xludf.DUMMYFUNCTION("INDEX(IFNA(REGEXEXTRACT(D3, ""([^ ]+)$"")))"),"CLE")</f>
        <v>CLE</v>
      </c>
      <c r="C3" s="7">
        <f>Pts_PA*G3+Pts_PC*H3+Pts_PY*I3+Pts_PTD*J3+Pts_PI*K3+Pts_P2*L3+Pts_RA*M3+Pts_RY*N3+Pts_RTD*O3+Pts_R2*P3+Pts_Res*Q3+Pts_ReY*R3+Pts_ReTD*S3+Pts_Re2*T3+Pts_FL*U3+Pts_FTD*V3</f>
        <v>32.98</v>
      </c>
      <c r="D3" s="17" t="s">
        <v>416</v>
      </c>
      <c r="E3" s="10" t="s">
        <v>356</v>
      </c>
      <c r="F3" s="9">
        <v>40.0</v>
      </c>
      <c r="G3" s="10">
        <v>58.0</v>
      </c>
      <c r="H3" s="7">
        <v>34.0</v>
      </c>
      <c r="I3" s="7">
        <v>497.0</v>
      </c>
      <c r="J3" s="7">
        <v>4.0</v>
      </c>
      <c r="K3" s="7">
        <v>3.0</v>
      </c>
      <c r="L3" s="11">
        <v>1.0</v>
      </c>
      <c r="M3" s="10">
        <v>3.0</v>
      </c>
      <c r="N3" s="7">
        <v>11.0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Jayden Daniels</v>
      </c>
      <c r="B4" s="7" t="str">
        <f>IFERROR(__xludf.DUMMYFUNCTION("INDEX(IFNA(REGEXEXTRACT(D4, ""([^ ]+)$"")))"),"WAS")</f>
        <v>WAS</v>
      </c>
      <c r="C4" s="7">
        <f>Pts_PA*G4+Pts_PC*H4+Pts_PY*I4+Pts_PTD*J4+Pts_PI*K4+Pts_P2*L4+Pts_RA*M4+Pts_RY*N4+Pts_RTD*O4+Pts_R2*P4+Pts_Res*Q4+Pts_ReY*R4+Pts_ReTD*S4+Pts_Re2*T4+Pts_FL*U4+Pts_FTD*V4</f>
        <v>27.64</v>
      </c>
      <c r="D4" s="7" t="s">
        <v>30</v>
      </c>
      <c r="E4" s="10" t="s">
        <v>157</v>
      </c>
      <c r="F4" s="9">
        <v>33.0</v>
      </c>
      <c r="G4" s="10">
        <v>30.0</v>
      </c>
      <c r="H4" s="7">
        <v>25.0</v>
      </c>
      <c r="I4" s="7">
        <v>206.0</v>
      </c>
      <c r="J4" s="7">
        <v>3.0</v>
      </c>
      <c r="K4" s="7">
        <v>1.0</v>
      </c>
      <c r="L4" s="11">
        <v>0.0</v>
      </c>
      <c r="M4" s="10">
        <v>9.0</v>
      </c>
      <c r="N4" s="7">
        <v>34.0</v>
      </c>
      <c r="O4" s="7">
        <v>1.0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Russell Wilson</v>
      </c>
      <c r="B5" s="7" t="str">
        <f>IFERROR(__xludf.DUMMYFUNCTION("INDEX(IFNA(REGEXEXTRACT(D5, ""([^ ]+)$"")))"),"PIT")</f>
        <v>PIT</v>
      </c>
      <c r="C5" s="7">
        <f>Pts_PA*G5+Pts_PC*H5+Pts_PY*I5+Pts_PTD*J5+Pts_PI*K5+Pts_P2*L5+Pts_RA*M5+Pts_RY*N5+Pts_RTD*O5+Pts_R2*P5+Pts_Res*Q5+Pts_ReY*R5+Pts_ReTD*S5+Pts_Re2*T5+Pts_FL*U5+Pts_FTD*V5</f>
        <v>26.86</v>
      </c>
      <c r="D5" s="7" t="s">
        <v>521</v>
      </c>
      <c r="E5" s="10" t="s">
        <v>59</v>
      </c>
      <c r="F5" s="9">
        <v>32.0</v>
      </c>
      <c r="G5" s="10">
        <v>38.0</v>
      </c>
      <c r="H5" s="7">
        <v>29.0</v>
      </c>
      <c r="I5" s="7">
        <v>414.0</v>
      </c>
      <c r="J5" s="7">
        <v>3.0</v>
      </c>
      <c r="K5" s="7">
        <v>1.0</v>
      </c>
      <c r="L5" s="11">
        <v>0.0</v>
      </c>
      <c r="M5" s="10">
        <v>3.0</v>
      </c>
      <c r="N5" s="7">
        <v>3.0</v>
      </c>
      <c r="O5" s="7">
        <v>0.0</v>
      </c>
      <c r="P5" s="11">
        <v>0.0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Jerry Jeudy</v>
      </c>
      <c r="B6" s="7" t="str">
        <f>IFERROR(__xludf.DUMMYFUNCTION("INDEX(IFNA(REGEXEXTRACT(D6, ""([^ ]+)$"")))"),"CLE")</f>
        <v>CLE</v>
      </c>
      <c r="C6" s="7">
        <f>Pts_PA*G6+Pts_PC*H6+Pts_PY*I6+Pts_PTD*J6+Pts_PI*K6+Pts_P2*L6+Pts_RA*M6+Pts_RY*N6+Pts_RTD*O6+Pts_R2*P6+Pts_Res*Q6+Pts_ReY*R6+Pts_ReTD*S6+Pts_Re2*T6+Pts_FL*U6+Pts_FTD*V6</f>
        <v>36</v>
      </c>
      <c r="D6" s="7" t="s">
        <v>132</v>
      </c>
      <c r="E6" s="10" t="s">
        <v>356</v>
      </c>
      <c r="F6" s="9">
        <v>31.0</v>
      </c>
      <c r="G6" s="10">
        <v>0.0</v>
      </c>
      <c r="H6" s="7">
        <v>0.0</v>
      </c>
      <c r="I6" s="7">
        <v>0.0</v>
      </c>
      <c r="J6" s="7">
        <v>0.0</v>
      </c>
      <c r="K6" s="7">
        <v>0.0</v>
      </c>
      <c r="L6" s="11">
        <v>0.0</v>
      </c>
      <c r="M6" s="10">
        <v>0.0</v>
      </c>
      <c r="N6" s="7">
        <v>0.0</v>
      </c>
      <c r="O6" s="7">
        <v>0.0</v>
      </c>
      <c r="P6" s="11">
        <v>0.0</v>
      </c>
      <c r="Q6" s="10">
        <v>9.0</v>
      </c>
      <c r="R6" s="7">
        <v>235.0</v>
      </c>
      <c r="S6" s="7">
        <v>1.0</v>
      </c>
      <c r="T6" s="11">
        <v>1.0</v>
      </c>
      <c r="U6" s="10">
        <v>0.0</v>
      </c>
      <c r="V6" s="11">
        <v>0.0</v>
      </c>
    </row>
    <row r="7">
      <c r="A7" s="7" t="str">
        <f t="shared" si="1"/>
        <v>Caleb Williams</v>
      </c>
      <c r="B7" s="7" t="str">
        <f>IFERROR(__xludf.DUMMYFUNCTION("INDEX(IFNA(REGEXEXTRACT(D7, ""([^ ]+)$"")))"),"CHI")</f>
        <v>CHI</v>
      </c>
      <c r="C7" s="7">
        <f>Pts_PA*G7+Pts_PC*H7+Pts_PY*I7+Pts_PTD*J7+Pts_PI*K7+Pts_P2*L7+Pts_RA*M7+Pts_RY*N7+Pts_RTD*O7+Pts_R2*P7+Pts_Res*Q7+Pts_ReY*R7+Pts_ReTD*S7+Pts_Re2*T7+Pts_FL*U7+Pts_FTD*V7</f>
        <v>26.14</v>
      </c>
      <c r="D7" s="7" t="s">
        <v>156</v>
      </c>
      <c r="E7" s="10" t="s">
        <v>56</v>
      </c>
      <c r="F7" s="9">
        <v>31.0</v>
      </c>
      <c r="G7" s="10">
        <v>39.0</v>
      </c>
      <c r="H7" s="7">
        <v>20.0</v>
      </c>
      <c r="I7" s="7">
        <v>256.0</v>
      </c>
      <c r="J7" s="7">
        <v>3.0</v>
      </c>
      <c r="K7" s="7">
        <v>0.0</v>
      </c>
      <c r="L7" s="11">
        <v>0.0</v>
      </c>
      <c r="M7" s="10">
        <v>4.0</v>
      </c>
      <c r="N7" s="7">
        <v>39.0</v>
      </c>
      <c r="O7" s="7">
        <v>0.0</v>
      </c>
      <c r="P7" s="11">
        <v>0.0</v>
      </c>
      <c r="Q7" s="10">
        <v>0.0</v>
      </c>
      <c r="R7" s="7">
        <v>0.0</v>
      </c>
      <c r="S7" s="7">
        <v>0.0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Josh Allen</v>
      </c>
      <c r="B8" s="7" t="str">
        <f>IFERROR(__xludf.DUMMYFUNCTION("INDEX(IFNA(REGEXEXTRACT(D8, ""([^ ]+)$"")))"),"BUF")</f>
        <v>BUF</v>
      </c>
      <c r="C8" s="7">
        <f>Pts_PA*G8+Pts_PC*H8+Pts_PY*I8+Pts_PTD*J8+Pts_PI*K8+Pts_P2*L8+Pts_RA*M8+Pts_RY*N8+Pts_RTD*O8+Pts_R2*P8+Pts_Res*Q8+Pts_ReY*R8+Pts_ReTD*S8+Pts_Re2*T8+Pts_FL*U8+Pts_FTD*V8</f>
        <v>28.42</v>
      </c>
      <c r="D8" s="7" t="s">
        <v>20</v>
      </c>
      <c r="E8" s="10" t="s">
        <v>340</v>
      </c>
      <c r="F8" s="9">
        <v>30.0</v>
      </c>
      <c r="G8" s="10">
        <v>17.0</v>
      </c>
      <c r="H8" s="7">
        <v>13.0</v>
      </c>
      <c r="I8" s="7">
        <v>148.0</v>
      </c>
      <c r="J8" s="7">
        <v>2.0</v>
      </c>
      <c r="K8" s="7">
        <v>0.0</v>
      </c>
      <c r="L8" s="11">
        <v>0.0</v>
      </c>
      <c r="M8" s="10">
        <v>3.0</v>
      </c>
      <c r="N8" s="7">
        <v>18.0</v>
      </c>
      <c r="O8" s="7">
        <v>1.0</v>
      </c>
      <c r="P8" s="11">
        <v>0.0</v>
      </c>
      <c r="Q8" s="10">
        <v>0.0</v>
      </c>
      <c r="R8" s="7">
        <v>7.0</v>
      </c>
      <c r="S8" s="7">
        <v>1.0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Lamar Jackson</v>
      </c>
      <c r="B9" s="7" t="str">
        <f>IFERROR(__xludf.DUMMYFUNCTION("INDEX(IFNA(REGEXEXTRACT(D9, ""([^ ]+)$"")))"),"BAL")</f>
        <v>BAL</v>
      </c>
      <c r="C9" s="7">
        <f>Pts_PA*G9+Pts_PC*H9+Pts_PY*I9+Pts_PTD*J9+Pts_PI*K9+Pts_P2*L9+Pts_RA*M9+Pts_RY*N9+Pts_RTD*O9+Pts_R2*P9+Pts_Res*Q9+Pts_ReY*R9+Pts_ReTD*S9+Pts_Re2*T9+Pts_FL*U9+Pts_FTD*V9</f>
        <v>25.38</v>
      </c>
      <c r="D9" s="7" t="s">
        <v>32</v>
      </c>
      <c r="E9" s="10" t="s">
        <v>423</v>
      </c>
      <c r="F9" s="9">
        <v>28.0</v>
      </c>
      <c r="G9" s="10">
        <v>36.0</v>
      </c>
      <c r="H9" s="7">
        <v>23.0</v>
      </c>
      <c r="I9" s="7">
        <v>237.0</v>
      </c>
      <c r="J9" s="7">
        <v>2.0</v>
      </c>
      <c r="K9" s="7">
        <v>0.0</v>
      </c>
      <c r="L9" s="11">
        <v>0.0</v>
      </c>
      <c r="M9" s="10">
        <v>8.0</v>
      </c>
      <c r="N9" s="7">
        <v>79.0</v>
      </c>
      <c r="O9" s="7">
        <v>0.0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Tua Tagovailoa</v>
      </c>
      <c r="B10" s="7" t="str">
        <f>IFERROR(__xludf.DUMMYFUNCTION("INDEX(IFNA(REGEXEXTRACT(D10, ""([^ ]+)$"")))"),"MIA")</f>
        <v>MIA</v>
      </c>
      <c r="C10" s="7">
        <f>Pts_PA*G10+Pts_PC*H10+Pts_PY*I10+Pts_PTD*J10+Pts_PI*K10+Pts_P2*L10+Pts_RA*M10+Pts_RY*N10+Pts_RTD*O10+Pts_R2*P10+Pts_Res*Q10+Pts_ReY*R10+Pts_ReTD*S10+Pts_Re2*T10+Pts_FL*U10+Pts_FTD*V10</f>
        <v>25.2</v>
      </c>
      <c r="D10" s="7" t="s">
        <v>43</v>
      </c>
      <c r="E10" s="10" t="s">
        <v>355</v>
      </c>
      <c r="F10" s="9">
        <v>28.0</v>
      </c>
      <c r="G10" s="10">
        <v>46.0</v>
      </c>
      <c r="H10" s="7">
        <v>37.0</v>
      </c>
      <c r="I10" s="7">
        <v>365.0</v>
      </c>
      <c r="J10" s="7">
        <v>2.0</v>
      </c>
      <c r="K10" s="7">
        <v>0.0</v>
      </c>
      <c r="L10" s="11">
        <v>1.0</v>
      </c>
      <c r="M10" s="10">
        <v>2.0</v>
      </c>
      <c r="N10" s="7">
        <v>6.0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Joe Burrow</v>
      </c>
      <c r="B11" s="7" t="str">
        <f>IFERROR(__xludf.DUMMYFUNCTION("INDEX(IFNA(REGEXEXTRACT(D11, ""([^ ]+)$"")))"),"CIN")</f>
        <v>CIN</v>
      </c>
      <c r="C11" s="7">
        <f>Pts_PA*G11+Pts_PC*H11+Pts_PY*I11+Pts_PTD*J11+Pts_PI*K11+Pts_P2*L11+Pts_RA*M11+Pts_RY*N11+Pts_RTD*O11+Pts_R2*P11+Pts_Res*Q11+Pts_ReY*R11+Pts_ReTD*S11+Pts_Re2*T11+Pts_FL*U11+Pts_FTD*V11</f>
        <v>19.26</v>
      </c>
      <c r="D11" s="7" t="s">
        <v>141</v>
      </c>
      <c r="E11" s="10" t="s">
        <v>116</v>
      </c>
      <c r="F11" s="9">
        <v>26.0</v>
      </c>
      <c r="G11" s="10">
        <v>38.0</v>
      </c>
      <c r="H11" s="7">
        <v>28.0</v>
      </c>
      <c r="I11" s="7">
        <v>309.0</v>
      </c>
      <c r="J11" s="7">
        <v>3.0</v>
      </c>
      <c r="K11" s="7">
        <v>1.0</v>
      </c>
      <c r="L11" s="11">
        <v>0.0</v>
      </c>
      <c r="M11" s="10">
        <v>2.0</v>
      </c>
      <c r="N11" s="7">
        <v>9.0</v>
      </c>
      <c r="O11" s="7">
        <v>0.0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2.0</v>
      </c>
      <c r="V11" s="11">
        <v>0.0</v>
      </c>
    </row>
    <row r="12">
      <c r="A12" s="7" t="str">
        <f t="shared" si="1"/>
        <v>Mar'Keise Irving</v>
      </c>
      <c r="B12" s="7" t="str">
        <f>IFERROR(__xludf.DUMMYFUNCTION("INDEX(IFNA(REGEXEXTRACT(D12, ""([^ ]+)$"")))"),"TB")</f>
        <v>TB</v>
      </c>
      <c r="C12" s="7">
        <f>Pts_PA*G12+Pts_PC*H12+Pts_PY*I12+Pts_PTD*J12+Pts_PI*K12+Pts_P2*L12+Pts_RA*M12+Pts_RY*N12+Pts_RTD*O12+Pts_R2*P12+Pts_Res*Q12+Pts_ReY*R12+Pts_ReTD*S12+Pts_Re2*T12+Pts_FL*U12+Pts_FTD*V12</f>
        <v>26</v>
      </c>
      <c r="D12" s="7" t="s">
        <v>143</v>
      </c>
      <c r="E12" s="10" t="s">
        <v>344</v>
      </c>
      <c r="F12" s="9">
        <v>24.0</v>
      </c>
      <c r="G12" s="10">
        <v>0.0</v>
      </c>
      <c r="H12" s="7">
        <v>0.0</v>
      </c>
      <c r="I12" s="7">
        <v>0.0</v>
      </c>
      <c r="J12" s="7">
        <v>0.0</v>
      </c>
      <c r="K12" s="7">
        <v>0.0</v>
      </c>
      <c r="L12" s="11">
        <v>0.0</v>
      </c>
      <c r="M12" s="10">
        <v>25.0</v>
      </c>
      <c r="N12" s="7">
        <v>152.0</v>
      </c>
      <c r="O12" s="7">
        <v>1.0</v>
      </c>
      <c r="P12" s="11">
        <v>0.0</v>
      </c>
      <c r="Q12" s="10">
        <v>3.0</v>
      </c>
      <c r="R12" s="7">
        <v>33.0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Aidan O'Connell</v>
      </c>
      <c r="B13" s="7" t="str">
        <f>IFERROR(__xludf.DUMMYFUNCTION("INDEX(IFNA(REGEXEXTRACT(D13, ""([^ ]+)$"")))"),"LV")</f>
        <v>LV</v>
      </c>
      <c r="C13" s="7">
        <f>Pts_PA*G13+Pts_PC*H13+Pts_PY*I13+Pts_PTD*J13+Pts_PI*K13+Pts_P2*L13+Pts_RA*M13+Pts_RY*N13+Pts_RTD*O13+Pts_R2*P13+Pts_Res*Q13+Pts_ReY*R13+Pts_ReTD*S13+Pts_Re2*T13+Pts_FL*U13+Pts_FTD*V13</f>
        <v>19.6</v>
      </c>
      <c r="D13" s="7" t="s">
        <v>426</v>
      </c>
      <c r="E13" s="10" t="s">
        <v>33</v>
      </c>
      <c r="F13" s="9">
        <v>24.0</v>
      </c>
      <c r="G13" s="10">
        <v>35.0</v>
      </c>
      <c r="H13" s="7">
        <v>23.0</v>
      </c>
      <c r="I13" s="7">
        <v>340.0</v>
      </c>
      <c r="J13" s="7">
        <v>2.0</v>
      </c>
      <c r="K13" s="7">
        <v>0.0</v>
      </c>
      <c r="L13" s="11">
        <v>0.0</v>
      </c>
      <c r="M13" s="10">
        <v>1.0</v>
      </c>
      <c r="N13" s="7">
        <v>0.0</v>
      </c>
      <c r="O13" s="7">
        <v>0.0</v>
      </c>
      <c r="P13" s="11">
        <v>0.0</v>
      </c>
      <c r="Q13" s="10">
        <v>0.0</v>
      </c>
      <c r="R13" s="7">
        <v>0.0</v>
      </c>
      <c r="S13" s="7">
        <v>0.0</v>
      </c>
      <c r="T13" s="11">
        <v>0.0</v>
      </c>
      <c r="U13" s="10">
        <v>1.0</v>
      </c>
      <c r="V13" s="11">
        <v>0.0</v>
      </c>
    </row>
    <row r="14">
      <c r="A14" s="7" t="str">
        <f t="shared" si="1"/>
        <v>Anthony Richardson</v>
      </c>
      <c r="B14" s="7" t="str">
        <f>IFERROR(__xludf.DUMMYFUNCTION("INDEX(IFNA(REGEXEXTRACT(D14, ""([^ ]+)$"")))"),"IND")</f>
        <v>IND</v>
      </c>
      <c r="C14" s="7">
        <f>Pts_PA*G14+Pts_PC*H14+Pts_PY*I14+Pts_PTD*J14+Pts_PI*K14+Pts_P2*L14+Pts_RA*M14+Pts_RY*N14+Pts_RTD*O14+Pts_R2*P14+Pts_Res*Q14+Pts_ReY*R14+Pts_ReTD*S14+Pts_Re2*T14+Pts_FL*U14+Pts_FTD*V14</f>
        <v>21.16</v>
      </c>
      <c r="D14" s="7" t="s">
        <v>24</v>
      </c>
      <c r="E14" s="10" t="s">
        <v>346</v>
      </c>
      <c r="F14" s="9">
        <v>24.0</v>
      </c>
      <c r="G14" s="10">
        <v>24.0</v>
      </c>
      <c r="H14" s="7">
        <v>12.0</v>
      </c>
      <c r="I14" s="7">
        <v>109.0</v>
      </c>
      <c r="J14" s="7">
        <v>2.0</v>
      </c>
      <c r="K14" s="7">
        <v>2.0</v>
      </c>
      <c r="L14" s="11">
        <v>0.0</v>
      </c>
      <c r="M14" s="10">
        <v>9.0</v>
      </c>
      <c r="N14" s="7">
        <v>48.0</v>
      </c>
      <c r="O14" s="7">
        <v>1.0</v>
      </c>
      <c r="P14" s="11">
        <v>1.0</v>
      </c>
      <c r="Q14" s="10">
        <v>0.0</v>
      </c>
      <c r="R14" s="7">
        <v>0.0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Bryce Young</v>
      </c>
      <c r="B15" s="7" t="str">
        <f>IFERROR(__xludf.DUMMYFUNCTION("INDEX(IFNA(REGEXEXTRACT(D15, ""([^ ]+)$"")))"),"CAR")</f>
        <v>CAR</v>
      </c>
      <c r="C15" s="7">
        <f>Pts_PA*G15+Pts_PC*H15+Pts_PY*I15+Pts_PTD*J15+Pts_PI*K15+Pts_P2*L15+Pts_RA*M15+Pts_RY*N15+Pts_RTD*O15+Pts_R2*P15+Pts_Res*Q15+Pts_ReY*R15+Pts_ReTD*S15+Pts_Re2*T15+Pts_FL*U15+Pts_FTD*V15</f>
        <v>23.62</v>
      </c>
      <c r="D15" s="7" t="s">
        <v>128</v>
      </c>
      <c r="E15" s="10" t="s">
        <v>358</v>
      </c>
      <c r="F15" s="9">
        <v>24.0</v>
      </c>
      <c r="G15" s="10">
        <v>46.0</v>
      </c>
      <c r="H15" s="7">
        <v>26.0</v>
      </c>
      <c r="I15" s="7">
        <v>298.0</v>
      </c>
      <c r="J15" s="7">
        <v>1.0</v>
      </c>
      <c r="K15" s="7">
        <v>0.0</v>
      </c>
      <c r="L15" s="11">
        <v>0.0</v>
      </c>
      <c r="M15" s="10">
        <v>3.0</v>
      </c>
      <c r="N15" s="7">
        <v>17.0</v>
      </c>
      <c r="O15" s="7">
        <v>1.0</v>
      </c>
      <c r="P15" s="11">
        <v>0.0</v>
      </c>
      <c r="Q15" s="10">
        <v>0.0</v>
      </c>
      <c r="R15" s="7">
        <v>0.0</v>
      </c>
      <c r="S15" s="7">
        <v>0.0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Sam Darnold</v>
      </c>
      <c r="B16" s="7" t="str">
        <f>IFERROR(__xludf.DUMMYFUNCTION("INDEX(IFNA(REGEXEXTRACT(D16, ""([^ ]+)$"")))"),"MIN")</f>
        <v>MIN</v>
      </c>
      <c r="C16" s="7">
        <f>Pts_PA*G16+Pts_PC*H16+Pts_PY*I16+Pts_PTD*J16+Pts_PI*K16+Pts_P2*L16+Pts_RA*M16+Pts_RY*N16+Pts_RTD*O16+Pts_R2*P16+Pts_Res*Q16+Pts_ReY*R16+Pts_ReTD*S16+Pts_Re2*T16+Pts_FL*U16+Pts_FTD*V16</f>
        <v>19.6</v>
      </c>
      <c r="D16" s="7" t="s">
        <v>52</v>
      </c>
      <c r="E16" s="10" t="s">
        <v>21</v>
      </c>
      <c r="F16" s="9">
        <v>23.0</v>
      </c>
      <c r="G16" s="10">
        <v>31.0</v>
      </c>
      <c r="H16" s="7">
        <v>21.0</v>
      </c>
      <c r="I16" s="7">
        <v>235.0</v>
      </c>
      <c r="J16" s="7">
        <v>2.0</v>
      </c>
      <c r="K16" s="7">
        <v>0.0</v>
      </c>
      <c r="L16" s="11">
        <v>0.0</v>
      </c>
      <c r="M16" s="10">
        <v>4.0</v>
      </c>
      <c r="N16" s="7">
        <v>22.0</v>
      </c>
      <c r="O16" s="7">
        <v>0.0</v>
      </c>
      <c r="P16" s="11">
        <v>0.0</v>
      </c>
      <c r="Q16" s="10">
        <v>0.0</v>
      </c>
      <c r="R16" s="7">
        <v>0.0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Mac Jones</v>
      </c>
      <c r="B17" s="7" t="str">
        <f>IFERROR(__xludf.DUMMYFUNCTION("INDEX(IFNA(REGEXEXTRACT(D17, ""([^ ]+)$"")))"),"JAX")</f>
        <v>JAX</v>
      </c>
      <c r="C17" s="7">
        <f>Pts_PA*G17+Pts_PC*H17+Pts_PY*I17+Pts_PTD*J17+Pts_PI*K17+Pts_P2*L17+Pts_RA*M17+Pts_RY*N17+Pts_RTD*O17+Pts_R2*P17+Pts_Res*Q17+Pts_ReY*R17+Pts_ReTD*S17+Pts_Re2*T17+Pts_FL*U17+Pts_FTD*V17</f>
        <v>20</v>
      </c>
      <c r="D17" s="7" t="s">
        <v>463</v>
      </c>
      <c r="E17" s="10" t="s">
        <v>25</v>
      </c>
      <c r="F17" s="9">
        <v>23.0</v>
      </c>
      <c r="G17" s="10">
        <v>32.0</v>
      </c>
      <c r="H17" s="7">
        <v>20.0</v>
      </c>
      <c r="I17" s="7">
        <v>235.0</v>
      </c>
      <c r="J17" s="7">
        <v>2.0</v>
      </c>
      <c r="K17" s="7">
        <v>0.0</v>
      </c>
      <c r="L17" s="11">
        <v>1.0</v>
      </c>
      <c r="M17" s="10">
        <v>3.0</v>
      </c>
      <c r="N17" s="7">
        <v>6.0</v>
      </c>
      <c r="O17" s="7">
        <v>0.0</v>
      </c>
      <c r="P17" s="11">
        <v>0.0</v>
      </c>
      <c r="Q17" s="10">
        <v>0.0</v>
      </c>
      <c r="R17" s="7">
        <v>0.0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Jordan Love</v>
      </c>
      <c r="B18" s="7" t="str">
        <f>IFERROR(__xludf.DUMMYFUNCTION("INDEX(IFNA(REGEXEXTRACT(D18, ""([^ ]+)$"")))"),"GB")</f>
        <v>GB</v>
      </c>
      <c r="C18" s="7">
        <f>Pts_PA*G18+Pts_PC*H18+Pts_PY*I18+Pts_PTD*J18+Pts_PI*K18+Pts_P2*L18+Pts_RA*M18+Pts_RY*N18+Pts_RTD*O18+Pts_R2*P18+Pts_Res*Q18+Pts_ReY*R18+Pts_ReTD*S18+Pts_Re2*T18+Pts_FL*U18+Pts_FTD*V18</f>
        <v>18.96</v>
      </c>
      <c r="D18" s="7" t="s">
        <v>40</v>
      </c>
      <c r="E18" s="10" t="s">
        <v>421</v>
      </c>
      <c r="F18" s="9">
        <v>22.0</v>
      </c>
      <c r="G18" s="10">
        <v>28.0</v>
      </c>
      <c r="H18" s="7">
        <v>21.0</v>
      </c>
      <c r="I18" s="7">
        <v>274.0</v>
      </c>
      <c r="J18" s="7">
        <v>2.0</v>
      </c>
      <c r="K18" s="7">
        <v>0.0</v>
      </c>
      <c r="L18" s="11">
        <v>0.0</v>
      </c>
      <c r="M18" s="10">
        <v>0.0</v>
      </c>
      <c r="N18" s="7">
        <v>0.0</v>
      </c>
      <c r="O18" s="7">
        <v>0.0</v>
      </c>
      <c r="P18" s="11">
        <v>0.0</v>
      </c>
      <c r="Q18" s="10">
        <v>0.0</v>
      </c>
      <c r="R18" s="7">
        <v>0.0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Brock Bowers</v>
      </c>
      <c r="B19" s="7" t="str">
        <f>IFERROR(__xludf.DUMMYFUNCTION("INDEX(IFNA(REGEXEXTRACT(D19, ""([^ ]+)$"")))"),"LV")</f>
        <v>LV</v>
      </c>
      <c r="C19" s="7">
        <f>Pts_PA*G19+Pts_PC*H19+Pts_PY*I19+Pts_PTD*J19+Pts_PI*K19+Pts_P2*L19+Pts_RA*M19+Pts_RY*N19+Pts_RTD*O19+Pts_R2*P19+Pts_Res*Q19+Pts_ReY*R19+Pts_ReTD*S19+Pts_Re2*T19+Pts_FL*U19+Pts_FTD*V19</f>
        <v>25.2</v>
      </c>
      <c r="D19" s="7" t="s">
        <v>162</v>
      </c>
      <c r="E19" s="10" t="s">
        <v>33</v>
      </c>
      <c r="F19" s="9">
        <v>20.0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1.0</v>
      </c>
      <c r="N19" s="7">
        <v>2.0</v>
      </c>
      <c r="O19" s="7">
        <v>0.0</v>
      </c>
      <c r="P19" s="11">
        <v>0.0</v>
      </c>
      <c r="Q19" s="10">
        <v>10.0</v>
      </c>
      <c r="R19" s="7">
        <v>140.0</v>
      </c>
      <c r="S19" s="7">
        <v>1.0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Jared Goff</v>
      </c>
      <c r="B20" s="7" t="str">
        <f>IFERROR(__xludf.DUMMYFUNCTION("INDEX(IFNA(REGEXEXTRACT(D20, ""([^ ]+)$"")))"),"DET")</f>
        <v>DET</v>
      </c>
      <c r="C20" s="7">
        <f>Pts_PA*G20+Pts_PC*H20+Pts_PY*I20+Pts_PTD*J20+Pts_PI*K20+Pts_P2*L20+Pts_RA*M20+Pts_RY*N20+Pts_RTD*O20+Pts_R2*P20+Pts_Res*Q20+Pts_ReY*R20+Pts_ReTD*S20+Pts_Re2*T20+Pts_FL*U20+Pts_FTD*V20</f>
        <v>16.94</v>
      </c>
      <c r="D20" s="7" t="s">
        <v>90</v>
      </c>
      <c r="E20" s="10" t="s">
        <v>343</v>
      </c>
      <c r="F20" s="9">
        <v>20.0</v>
      </c>
      <c r="G20" s="10">
        <v>34.0</v>
      </c>
      <c r="H20" s="7">
        <v>21.0</v>
      </c>
      <c r="I20" s="7">
        <v>221.0</v>
      </c>
      <c r="J20" s="7">
        <v>2.0</v>
      </c>
      <c r="K20" s="7">
        <v>0.0</v>
      </c>
      <c r="L20" s="11">
        <v>0.0</v>
      </c>
      <c r="M20" s="10">
        <v>1.0</v>
      </c>
      <c r="N20" s="7">
        <v>1.0</v>
      </c>
      <c r="O20" s="7">
        <v>0.0</v>
      </c>
      <c r="P20" s="11">
        <v>0.0</v>
      </c>
      <c r="Q20" s="10">
        <v>0.0</v>
      </c>
      <c r="R20" s="7">
        <v>0.0</v>
      </c>
      <c r="S20" s="7">
        <v>0.0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Will Levis</v>
      </c>
      <c r="B21" s="7" t="str">
        <f>IFERROR(__xludf.DUMMYFUNCTION("INDEX(IFNA(REGEXEXTRACT(D21, ""([^ ]+)$"")))"),"TEN")</f>
        <v>TEN</v>
      </c>
      <c r="C21" s="7">
        <f>Pts_PA*G21+Pts_PC*H21+Pts_PY*I21+Pts_PTD*J21+Pts_PI*K21+Pts_P2*L21+Pts_RA*M21+Pts_RY*N21+Pts_RTD*O21+Pts_R2*P21+Pts_Res*Q21+Pts_ReY*R21+Pts_ReTD*S21+Pts_Re2*T21+Pts_FL*U21+Pts_FTD*V21</f>
        <v>16.18</v>
      </c>
      <c r="D21" s="7" t="s">
        <v>125</v>
      </c>
      <c r="E21" s="10" t="s">
        <v>341</v>
      </c>
      <c r="F21" s="9">
        <v>20.0</v>
      </c>
      <c r="G21" s="10">
        <v>37.0</v>
      </c>
      <c r="H21" s="7">
        <v>18.0</v>
      </c>
      <c r="I21" s="7">
        <v>212.0</v>
      </c>
      <c r="J21" s="7">
        <v>2.0</v>
      </c>
      <c r="K21" s="7">
        <v>0.0</v>
      </c>
      <c r="L21" s="11">
        <v>0.0</v>
      </c>
      <c r="M21" s="10">
        <v>2.0</v>
      </c>
      <c r="N21" s="7">
        <v>-3.0</v>
      </c>
      <c r="O21" s="7">
        <v>0.0</v>
      </c>
      <c r="P21" s="11">
        <v>0.0</v>
      </c>
      <c r="Q21" s="10">
        <v>0.0</v>
      </c>
      <c r="R21" s="7">
        <v>0.0</v>
      </c>
      <c r="S21" s="7">
        <v>0.0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Drake Maye</v>
      </c>
      <c r="B22" s="7" t="str">
        <f>IFERROR(__xludf.DUMMYFUNCTION("INDEX(IFNA(REGEXEXTRACT(D22, ""([^ ]+)$"")))"),"NE")</f>
        <v>NE</v>
      </c>
      <c r="C22" s="7">
        <f>Pts_PA*G22+Pts_PC*H22+Pts_PY*I22+Pts_PTD*J22+Pts_PI*K22+Pts_P2*L22+Pts_RA*M22+Pts_RY*N22+Pts_RTD*O22+Pts_R2*P22+Pts_Res*Q22+Pts_ReY*R22+Pts_ReTD*S22+Pts_Re2*T22+Pts_FL*U22+Pts_FTD*V22</f>
        <v>19.42</v>
      </c>
      <c r="D22" s="7" t="s">
        <v>442</v>
      </c>
      <c r="E22" s="10" t="s">
        <v>352</v>
      </c>
      <c r="F22" s="9">
        <v>20.0</v>
      </c>
      <c r="G22" s="10">
        <v>30.0</v>
      </c>
      <c r="H22" s="7">
        <v>24.0</v>
      </c>
      <c r="I22" s="7">
        <v>238.0</v>
      </c>
      <c r="J22" s="7">
        <v>1.0</v>
      </c>
      <c r="K22" s="7">
        <v>1.0</v>
      </c>
      <c r="L22" s="11">
        <v>1.0</v>
      </c>
      <c r="M22" s="10">
        <v>5.0</v>
      </c>
      <c r="N22" s="7">
        <v>59.0</v>
      </c>
      <c r="O22" s="7">
        <v>0.0</v>
      </c>
      <c r="P22" s="11">
        <v>0.0</v>
      </c>
      <c r="Q22" s="10">
        <v>0.0</v>
      </c>
      <c r="R22" s="7">
        <v>0.0</v>
      </c>
      <c r="S22" s="7">
        <v>0.0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Keenan Allen</v>
      </c>
      <c r="B23" s="7" t="str">
        <f>IFERROR(__xludf.DUMMYFUNCTION("INDEX(IFNA(REGEXEXTRACT(D23, ""([^ ]+)$"")))"),"CHI")</f>
        <v>CHI</v>
      </c>
      <c r="C23" s="7">
        <f>Pts_PA*G23+Pts_PC*H23+Pts_PY*I23+Pts_PTD*J23+Pts_PI*K23+Pts_P2*L23+Pts_RA*M23+Pts_RY*N23+Pts_RTD*O23+Pts_R2*P23+Pts_Res*Q23+Pts_ReY*R23+Pts_ReTD*S23+Pts_Re2*T23+Pts_FL*U23+Pts_FTD*V23</f>
        <v>21.8</v>
      </c>
      <c r="D23" s="7" t="s">
        <v>208</v>
      </c>
      <c r="E23" s="10" t="s">
        <v>56</v>
      </c>
      <c r="F23" s="9">
        <v>19.0</v>
      </c>
      <c r="G23" s="10">
        <v>0.0</v>
      </c>
      <c r="H23" s="7">
        <v>0.0</v>
      </c>
      <c r="I23" s="7">
        <v>0.0</v>
      </c>
      <c r="J23" s="7">
        <v>0.0</v>
      </c>
      <c r="K23" s="7">
        <v>0.0</v>
      </c>
      <c r="L23" s="11">
        <v>0.0</v>
      </c>
      <c r="M23" s="10">
        <v>0.0</v>
      </c>
      <c r="N23" s="7">
        <v>0.0</v>
      </c>
      <c r="O23" s="7">
        <v>0.0</v>
      </c>
      <c r="P23" s="11">
        <v>0.0</v>
      </c>
      <c r="Q23" s="10">
        <v>5.0</v>
      </c>
      <c r="R23" s="7">
        <v>73.0</v>
      </c>
      <c r="S23" s="7">
        <v>2.0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Terry McLaurin</v>
      </c>
      <c r="B24" s="7" t="str">
        <f>IFERROR(__xludf.DUMMYFUNCTION("INDEX(IFNA(REGEXEXTRACT(D24, ""([^ ]+)$"")))"),"WAS")</f>
        <v>WAS</v>
      </c>
      <c r="C24" s="7">
        <f>Pts_PA*G24+Pts_PC*H24+Pts_PY*I24+Pts_PTD*J24+Pts_PI*K24+Pts_P2*L24+Pts_RA*M24+Pts_RY*N24+Pts_RTD*O24+Pts_R2*P24+Pts_Res*Q24+Pts_ReY*R24+Pts_ReTD*S24+Pts_Re2*T24+Pts_FL*U24+Pts_FTD*V24</f>
        <v>23.3</v>
      </c>
      <c r="D24" s="7" t="s">
        <v>255</v>
      </c>
      <c r="E24" s="10" t="s">
        <v>157</v>
      </c>
      <c r="F24" s="9">
        <v>19.0</v>
      </c>
      <c r="G24" s="10">
        <v>0.0</v>
      </c>
      <c r="H24" s="7">
        <v>0.0</v>
      </c>
      <c r="I24" s="7">
        <v>0.0</v>
      </c>
      <c r="J24" s="7">
        <v>0.0</v>
      </c>
      <c r="K24" s="7">
        <v>0.0</v>
      </c>
      <c r="L24" s="11">
        <v>0.0</v>
      </c>
      <c r="M24" s="10">
        <v>0.0</v>
      </c>
      <c r="N24" s="7">
        <v>0.0</v>
      </c>
      <c r="O24" s="7">
        <v>0.0</v>
      </c>
      <c r="P24" s="11">
        <v>0.0</v>
      </c>
      <c r="Q24" s="10">
        <v>8.0</v>
      </c>
      <c r="R24" s="7">
        <v>73.0</v>
      </c>
      <c r="S24" s="7">
        <v>2.0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Bijan Robinson</v>
      </c>
      <c r="B25" s="7" t="str">
        <f>IFERROR(__xludf.DUMMYFUNCTION("INDEX(IFNA(REGEXEXTRACT(D25, ""([^ ]+)$"")))"),"ATL")</f>
        <v>ATL</v>
      </c>
      <c r="C25" s="7">
        <f>Pts_PA*G25+Pts_PC*H25+Pts_PY*I25+Pts_PTD*J25+Pts_PI*K25+Pts_P2*L25+Pts_RA*M25+Pts_RY*N25+Pts_RTD*O25+Pts_R2*P25+Pts_Res*Q25+Pts_ReY*R25+Pts_ReTD*S25+Pts_Re2*T25+Pts_FL*U25+Pts_FTD*V25</f>
        <v>22.5</v>
      </c>
      <c r="D25" s="7" t="s">
        <v>115</v>
      </c>
      <c r="E25" s="10" t="s">
        <v>361</v>
      </c>
      <c r="F25" s="9">
        <v>19.0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26.0</v>
      </c>
      <c r="N25" s="7">
        <v>102.0</v>
      </c>
      <c r="O25" s="7">
        <v>1.0</v>
      </c>
      <c r="P25" s="11">
        <v>0.0</v>
      </c>
      <c r="Q25" s="10">
        <v>6.0</v>
      </c>
      <c r="R25" s="7">
        <v>33.0</v>
      </c>
      <c r="S25" s="7">
        <v>0.0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Matthew Stafford</v>
      </c>
      <c r="B26" s="7" t="str">
        <f>IFERROR(__xludf.DUMMYFUNCTION("INDEX(IFNA(REGEXEXTRACT(D26, ""([^ ]+)$"")))"),"LA")</f>
        <v>LA</v>
      </c>
      <c r="C26" s="7">
        <f>Pts_PA*G26+Pts_PC*H26+Pts_PY*I26+Pts_PTD*J26+Pts_PI*K26+Pts_P2*L26+Pts_RA*M26+Pts_RY*N26+Pts_RTD*O26+Pts_R2*P26+Pts_Res*Q26+Pts_ReY*R26+Pts_ReTD*S26+Pts_Re2*T26+Pts_FL*U26+Pts_FTD*V26</f>
        <v>15.62</v>
      </c>
      <c r="D26" s="7" t="s">
        <v>69</v>
      </c>
      <c r="E26" s="10" t="s">
        <v>129</v>
      </c>
      <c r="F26" s="9">
        <v>19.0</v>
      </c>
      <c r="G26" s="10">
        <v>24.0</v>
      </c>
      <c r="H26" s="7">
        <v>14.0</v>
      </c>
      <c r="I26" s="7">
        <v>183.0</v>
      </c>
      <c r="J26" s="7">
        <v>2.0</v>
      </c>
      <c r="K26" s="7">
        <v>0.0</v>
      </c>
      <c r="L26" s="11">
        <v>0.0</v>
      </c>
      <c r="M26" s="10">
        <v>4.0</v>
      </c>
      <c r="N26" s="7">
        <v>3.0</v>
      </c>
      <c r="O26" s="7">
        <v>0.0</v>
      </c>
      <c r="P26" s="11">
        <v>0.0</v>
      </c>
      <c r="Q26" s="10">
        <v>0.0</v>
      </c>
      <c r="R26" s="7">
        <v>0.0</v>
      </c>
      <c r="S26" s="7">
        <v>0.0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Rico Dowdle</v>
      </c>
      <c r="B27" s="7" t="str">
        <f>IFERROR(__xludf.DUMMYFUNCTION("INDEX(IFNA(REGEXEXTRACT(D27, ""([^ ]+)$"")))"),"DAL")</f>
        <v>DAL</v>
      </c>
      <c r="C27" s="7">
        <f>Pts_PA*G27+Pts_PC*H27+Pts_PY*I27+Pts_PTD*J27+Pts_PI*K27+Pts_P2*L27+Pts_RA*M27+Pts_RY*N27+Pts_RTD*O27+Pts_R2*P27+Pts_Res*Q27+Pts_ReY*R27+Pts_ReTD*S27+Pts_Re2*T27+Pts_FL*U27+Pts_FTD*V27</f>
        <v>19.8</v>
      </c>
      <c r="D27" s="7" t="s">
        <v>213</v>
      </c>
      <c r="E27" s="10" t="s">
        <v>354</v>
      </c>
      <c r="F27" s="9">
        <v>18.0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22.0</v>
      </c>
      <c r="N27" s="7">
        <v>112.0</v>
      </c>
      <c r="O27" s="7">
        <v>1.0</v>
      </c>
      <c r="P27" s="11">
        <v>0.0</v>
      </c>
      <c r="Q27" s="10">
        <v>3.0</v>
      </c>
      <c r="R27" s="7">
        <v>11.0</v>
      </c>
      <c r="S27" s="7">
        <v>0.0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Najee Harris</v>
      </c>
      <c r="B28" s="7" t="str">
        <f>IFERROR(__xludf.DUMMYFUNCTION("INDEX(IFNA(REGEXEXTRACT(D28, ""([^ ]+)$"")))"),"PIT")</f>
        <v>PIT</v>
      </c>
      <c r="C28" s="7">
        <f>Pts_PA*G28+Pts_PC*H28+Pts_PY*I28+Pts_PTD*J28+Pts_PI*K28+Pts_P2*L28+Pts_RA*M28+Pts_RY*N28+Pts_RTD*O28+Pts_R2*P28+Pts_Res*Q28+Pts_ReY*R28+Pts_ReTD*S28+Pts_Re2*T28+Pts_FL*U28+Pts_FTD*V28</f>
        <v>21.9</v>
      </c>
      <c r="D28" s="7" t="s">
        <v>142</v>
      </c>
      <c r="E28" s="10" t="s">
        <v>59</v>
      </c>
      <c r="F28" s="9">
        <v>18.0</v>
      </c>
      <c r="G28" s="10">
        <v>0.0</v>
      </c>
      <c r="H28" s="7">
        <v>0.0</v>
      </c>
      <c r="I28" s="7">
        <v>0.0</v>
      </c>
      <c r="J28" s="7">
        <v>0.0</v>
      </c>
      <c r="K28" s="7">
        <v>0.0</v>
      </c>
      <c r="L28" s="11">
        <v>0.0</v>
      </c>
      <c r="M28" s="10">
        <v>16.0</v>
      </c>
      <c r="N28" s="7">
        <v>75.0</v>
      </c>
      <c r="O28" s="7">
        <v>1.0</v>
      </c>
      <c r="P28" s="11">
        <v>0.0</v>
      </c>
      <c r="Q28" s="10">
        <v>6.0</v>
      </c>
      <c r="R28" s="7">
        <v>54.0</v>
      </c>
      <c r="S28" s="7">
        <v>0.0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Jalen Hurts</v>
      </c>
      <c r="B29" s="7" t="str">
        <f>IFERROR(__xludf.DUMMYFUNCTION("INDEX(IFNA(REGEXEXTRACT(D29, ""([^ ]+)$"")))"),"PHI")</f>
        <v>PHI</v>
      </c>
      <c r="C29" s="7">
        <f>Pts_PA*G29+Pts_PC*H29+Pts_PY*I29+Pts_PTD*J29+Pts_PI*K29+Pts_P2*L29+Pts_RA*M29+Pts_RY*N29+Pts_RTD*O29+Pts_R2*P29+Pts_Res*Q29+Pts_ReY*R29+Pts_ReTD*S29+Pts_Re2*T29+Pts_FL*U29+Pts_FTD*V29</f>
        <v>17.62</v>
      </c>
      <c r="D29" s="7" t="s">
        <v>37</v>
      </c>
      <c r="E29" s="10" t="s">
        <v>347</v>
      </c>
      <c r="F29" s="9">
        <v>18.0</v>
      </c>
      <c r="G29" s="10">
        <v>19.0</v>
      </c>
      <c r="H29" s="7">
        <v>11.0</v>
      </c>
      <c r="I29" s="7">
        <v>118.0</v>
      </c>
      <c r="J29" s="7">
        <v>1.0</v>
      </c>
      <c r="K29" s="7">
        <v>0.0</v>
      </c>
      <c r="L29" s="11">
        <v>0.0</v>
      </c>
      <c r="M29" s="10">
        <v>9.0</v>
      </c>
      <c r="N29" s="7">
        <v>29.0</v>
      </c>
      <c r="O29" s="7">
        <v>1.0</v>
      </c>
      <c r="P29" s="11">
        <v>0.0</v>
      </c>
      <c r="Q29" s="10">
        <v>0.0</v>
      </c>
      <c r="R29" s="7">
        <v>0.0</v>
      </c>
      <c r="S29" s="7">
        <v>0.0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Patrick Mahomes</v>
      </c>
      <c r="B30" s="7" t="str">
        <f>IFERROR(__xludf.DUMMYFUNCTION("INDEX(IFNA(REGEXEXTRACT(D30, ""([^ ]+)$"")))"),"KC")</f>
        <v>KC</v>
      </c>
      <c r="C30" s="7">
        <f>Pts_PA*G30+Pts_PC*H30+Pts_PY*I30+Pts_PTD*J30+Pts_PI*K30+Pts_P2*L30+Pts_RA*M30+Pts_RY*N30+Pts_RTD*O30+Pts_R2*P30+Pts_Res*Q30+Pts_ReY*R30+Pts_ReTD*S30+Pts_Re2*T30+Pts_FL*U30+Pts_FTD*V30</f>
        <v>16.64</v>
      </c>
      <c r="D30" s="7" t="s">
        <v>73</v>
      </c>
      <c r="E30" s="10" t="s">
        <v>46</v>
      </c>
      <c r="F30" s="9">
        <v>18.0</v>
      </c>
      <c r="G30" s="10">
        <v>46.0</v>
      </c>
      <c r="H30" s="7">
        <v>26.0</v>
      </c>
      <c r="I30" s="7">
        <v>306.0</v>
      </c>
      <c r="J30" s="7">
        <v>1.0</v>
      </c>
      <c r="K30" s="7">
        <v>0.0</v>
      </c>
      <c r="L30" s="11">
        <v>0.0</v>
      </c>
      <c r="M30" s="10">
        <v>2.0</v>
      </c>
      <c r="N30" s="7">
        <v>4.0</v>
      </c>
      <c r="O30" s="7">
        <v>0.0</v>
      </c>
      <c r="P30" s="11">
        <v>0.0</v>
      </c>
      <c r="Q30" s="10">
        <v>0.0</v>
      </c>
      <c r="R30" s="7">
        <v>0.0</v>
      </c>
      <c r="S30" s="7">
        <v>0.0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Parker Washington</v>
      </c>
      <c r="B31" s="7" t="str">
        <f>IFERROR(__xludf.DUMMYFUNCTION("INDEX(IFNA(REGEXEXTRACT(D31, ""([^ ]+)$"")))"),"JAX")</f>
        <v>JAX</v>
      </c>
      <c r="C31" s="7">
        <f>Pts_PA*G31+Pts_PC*H31+Pts_PY*I31+Pts_PTD*J31+Pts_PI*K31+Pts_P2*L31+Pts_RA*M31+Pts_RY*N31+Pts_RTD*O31+Pts_R2*P31+Pts_Res*Q31+Pts_ReY*R31+Pts_ReTD*S31+Pts_Re2*T31+Pts_FL*U31+Pts_FTD*V31</f>
        <v>21.3</v>
      </c>
      <c r="D31" s="7" t="s">
        <v>332</v>
      </c>
      <c r="E31" s="10" t="s">
        <v>25</v>
      </c>
      <c r="F31" s="9">
        <v>18.0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0.0</v>
      </c>
      <c r="N31" s="7">
        <v>0.0</v>
      </c>
      <c r="O31" s="7">
        <v>0.0</v>
      </c>
      <c r="P31" s="11">
        <v>0.0</v>
      </c>
      <c r="Q31" s="10">
        <v>6.0</v>
      </c>
      <c r="R31" s="7">
        <v>103.0</v>
      </c>
      <c r="S31" s="7">
        <v>1.0</v>
      </c>
      <c r="T31" s="11">
        <v>1.0</v>
      </c>
      <c r="U31" s="10">
        <v>0.0</v>
      </c>
      <c r="V31" s="11">
        <v>0.0</v>
      </c>
    </row>
    <row r="32">
      <c r="A32" s="7" t="str">
        <f t="shared" si="1"/>
        <v>Nick Westbrook</v>
      </c>
      <c r="B32" s="7" t="str">
        <f>IFERROR(__xludf.DUMMYFUNCTION("INDEX(IFNA(REGEXEXTRACT(D32, ""([^ ]+)$"")))"),"TEN")</f>
        <v>TEN</v>
      </c>
      <c r="C32" s="7">
        <f>Pts_PA*G32+Pts_PC*H32+Pts_PY*I32+Pts_PTD*J32+Pts_PI*K32+Pts_P2*L32+Pts_RA*M32+Pts_RY*N32+Pts_RTD*O32+Pts_R2*P32+Pts_Res*Q32+Pts_ReY*R32+Pts_ReTD*S32+Pts_Re2*T32+Pts_FL*U32+Pts_FTD*V32</f>
        <v>19.6</v>
      </c>
      <c r="D32" s="7" t="s">
        <v>505</v>
      </c>
      <c r="E32" s="10" t="s">
        <v>341</v>
      </c>
      <c r="F32" s="9">
        <v>18.0</v>
      </c>
      <c r="G32" s="10">
        <v>0.0</v>
      </c>
      <c r="H32" s="7">
        <v>0.0</v>
      </c>
      <c r="I32" s="7">
        <v>0.0</v>
      </c>
      <c r="J32" s="7">
        <v>0.0</v>
      </c>
      <c r="K32" s="7">
        <v>0.0</v>
      </c>
      <c r="L32" s="11">
        <v>0.0</v>
      </c>
      <c r="M32" s="10">
        <v>0.0</v>
      </c>
      <c r="N32" s="7">
        <v>0.0</v>
      </c>
      <c r="O32" s="7">
        <v>0.0</v>
      </c>
      <c r="P32" s="11">
        <v>0.0</v>
      </c>
      <c r="Q32" s="10">
        <v>3.0</v>
      </c>
      <c r="R32" s="7">
        <v>61.0</v>
      </c>
      <c r="S32" s="7">
        <v>2.0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Saquon Barkley</v>
      </c>
      <c r="B33" s="7" t="str">
        <f>IFERROR(__xludf.DUMMYFUNCTION("INDEX(IFNA(REGEXEXTRACT(D33, ""([^ ]+)$"")))"),"PHI")</f>
        <v>PHI</v>
      </c>
      <c r="C33" s="7">
        <f>Pts_PA*G33+Pts_PC*H33+Pts_PY*I33+Pts_PTD*J33+Pts_PI*K33+Pts_P2*L33+Pts_RA*M33+Pts_RY*N33+Pts_RTD*O33+Pts_R2*P33+Pts_Res*Q33+Pts_ReY*R33+Pts_ReTD*S33+Pts_Re2*T33+Pts_FL*U33+Pts_FTD*V33</f>
        <v>18.7</v>
      </c>
      <c r="D33" s="7" t="s">
        <v>22</v>
      </c>
      <c r="E33" s="10" t="s">
        <v>347</v>
      </c>
      <c r="F33" s="9">
        <v>17.0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23.0</v>
      </c>
      <c r="N33" s="7">
        <v>107.0</v>
      </c>
      <c r="O33" s="7">
        <v>1.0</v>
      </c>
      <c r="P33" s="11">
        <v>0.0</v>
      </c>
      <c r="Q33" s="10">
        <v>2.0</v>
      </c>
      <c r="R33" s="7">
        <v>10.0</v>
      </c>
      <c r="S33" s="7">
        <v>0.0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James Cook</v>
      </c>
      <c r="B34" s="7" t="str">
        <f>IFERROR(__xludf.DUMMYFUNCTION("INDEX(IFNA(REGEXEXTRACT(D34, ""([^ ]+)$"")))"),"BUF")</f>
        <v>BUF</v>
      </c>
      <c r="C34" s="7">
        <f>Pts_PA*G34+Pts_PC*H34+Pts_PY*I34+Pts_PTD*J34+Pts_PI*K34+Pts_P2*L34+Pts_RA*M34+Pts_RY*N34+Pts_RTD*O34+Pts_R2*P34+Pts_Res*Q34+Pts_ReY*R34+Pts_ReTD*S34+Pts_Re2*T34+Pts_FL*U34+Pts_FTD*V34</f>
        <v>18.5</v>
      </c>
      <c r="D34" s="7" t="s">
        <v>104</v>
      </c>
      <c r="E34" s="10" t="s">
        <v>340</v>
      </c>
      <c r="F34" s="9">
        <v>17.0</v>
      </c>
      <c r="G34" s="10">
        <v>0.0</v>
      </c>
      <c r="H34" s="7">
        <v>0.0</v>
      </c>
      <c r="I34" s="7">
        <v>0.0</v>
      </c>
      <c r="J34" s="7">
        <v>0.0</v>
      </c>
      <c r="K34" s="7">
        <v>0.0</v>
      </c>
      <c r="L34" s="11">
        <v>0.0</v>
      </c>
      <c r="M34" s="10">
        <v>14.0</v>
      </c>
      <c r="N34" s="7">
        <v>107.0</v>
      </c>
      <c r="O34" s="7">
        <v>1.0</v>
      </c>
      <c r="P34" s="11">
        <v>0.0</v>
      </c>
      <c r="Q34" s="10">
        <v>1.0</v>
      </c>
      <c r="R34" s="7">
        <v>13.0</v>
      </c>
      <c r="S34" s="7">
        <v>0.0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Mike Evans</v>
      </c>
      <c r="B35" s="7" t="str">
        <f>IFERROR(__xludf.DUMMYFUNCTION("INDEX(IFNA(REGEXEXTRACT(D35, ""([^ ]+)$"")))"),"TB")</f>
        <v>TB</v>
      </c>
      <c r="C35" s="7">
        <f>Pts_PA*G35+Pts_PC*H35+Pts_PY*I35+Pts_PTD*J35+Pts_PI*K35+Pts_P2*L35+Pts_RA*M35+Pts_RY*N35+Pts_RTD*O35+Pts_R2*P35+Pts_Res*Q35+Pts_ReY*R35+Pts_ReTD*S35+Pts_Re2*T35+Pts_FL*U35+Pts_FTD*V35</f>
        <v>21.8</v>
      </c>
      <c r="D35" s="7" t="s">
        <v>54</v>
      </c>
      <c r="E35" s="10" t="s">
        <v>344</v>
      </c>
      <c r="F35" s="9">
        <v>17.0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0.0</v>
      </c>
      <c r="N35" s="7">
        <v>0.0</v>
      </c>
      <c r="O35" s="7">
        <v>0.0</v>
      </c>
      <c r="P35" s="11">
        <v>0.0</v>
      </c>
      <c r="Q35" s="10">
        <v>8.0</v>
      </c>
      <c r="R35" s="7">
        <v>118.0</v>
      </c>
      <c r="S35" s="7">
        <v>1.0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Josh Jacobs</v>
      </c>
      <c r="B36" s="7" t="str">
        <f>IFERROR(__xludf.DUMMYFUNCTION("INDEX(IFNA(REGEXEXTRACT(D36, ""([^ ]+)$"")))"),"GB")</f>
        <v>GB</v>
      </c>
      <c r="C36" s="7">
        <f>Pts_PA*G36+Pts_PC*H36+Pts_PY*I36+Pts_PTD*J36+Pts_PI*K36+Pts_P2*L36+Pts_RA*M36+Pts_RY*N36+Pts_RTD*O36+Pts_R2*P36+Pts_Res*Q36+Pts_ReY*R36+Pts_ReTD*S36+Pts_Re2*T36+Pts_FL*U36+Pts_FTD*V36</f>
        <v>19.7</v>
      </c>
      <c r="D36" s="7" t="s">
        <v>109</v>
      </c>
      <c r="E36" s="10" t="s">
        <v>421</v>
      </c>
      <c r="F36" s="9">
        <v>17.0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19.0</v>
      </c>
      <c r="N36" s="7">
        <v>43.0</v>
      </c>
      <c r="O36" s="7">
        <v>1.0</v>
      </c>
      <c r="P36" s="11">
        <v>0.0</v>
      </c>
      <c r="Q36" s="10">
        <v>4.0</v>
      </c>
      <c r="R36" s="7">
        <v>74.0</v>
      </c>
      <c r="S36" s="7">
        <v>0.0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Joe Mixon</v>
      </c>
      <c r="B37" s="7" t="str">
        <f>IFERROR(__xludf.DUMMYFUNCTION("INDEX(IFNA(REGEXEXTRACT(D37, ""([^ ]+)$"")))"),"HOU")</f>
        <v>HOU</v>
      </c>
      <c r="C37" s="7">
        <f>Pts_PA*G37+Pts_PC*H37+Pts_PY*I37+Pts_PTD*J37+Pts_PI*K37+Pts_P2*L37+Pts_RA*M37+Pts_RY*N37+Pts_RTD*O37+Pts_R2*P37+Pts_Res*Q37+Pts_ReY*R37+Pts_ReTD*S37+Pts_Re2*T37+Pts_FL*U37+Pts_FTD*V37</f>
        <v>19.9</v>
      </c>
      <c r="D37" s="7" t="s">
        <v>34</v>
      </c>
      <c r="E37" s="10" t="s">
        <v>351</v>
      </c>
      <c r="F37" s="9">
        <v>17.0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20.0</v>
      </c>
      <c r="N37" s="7">
        <v>101.0</v>
      </c>
      <c r="O37" s="7">
        <v>1.0</v>
      </c>
      <c r="P37" s="11">
        <v>0.0</v>
      </c>
      <c r="Q37" s="10">
        <v>4.0</v>
      </c>
      <c r="R37" s="7">
        <v>18.0</v>
      </c>
      <c r="S37" s="7">
        <v>0.0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David Njoku</v>
      </c>
      <c r="B38" s="7" t="str">
        <f>IFERROR(__xludf.DUMMYFUNCTION("INDEX(IFNA(REGEXEXTRACT(D38, ""([^ ]+)$"")))"),"CLE")</f>
        <v>CLE</v>
      </c>
      <c r="C38" s="7">
        <f>Pts_PA*G38+Pts_PC*H38+Pts_PY*I38+Pts_PTD*J38+Pts_PI*K38+Pts_P2*L38+Pts_RA*M38+Pts_RY*N38+Pts_RTD*O38+Pts_R2*P38+Pts_Res*Q38+Pts_ReY*R38+Pts_ReTD*S38+Pts_Re2*T38+Pts_FL*U38+Pts_FTD*V38</f>
        <v>21.7</v>
      </c>
      <c r="D38" s="7" t="s">
        <v>178</v>
      </c>
      <c r="E38" s="10" t="s">
        <v>356</v>
      </c>
      <c r="F38" s="9">
        <v>17.0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0.0</v>
      </c>
      <c r="N38" s="7">
        <v>0.0</v>
      </c>
      <c r="O38" s="7">
        <v>0.0</v>
      </c>
      <c r="P38" s="11">
        <v>0.0</v>
      </c>
      <c r="Q38" s="10">
        <v>9.0</v>
      </c>
      <c r="R38" s="7">
        <v>52.0</v>
      </c>
      <c r="S38" s="7">
        <v>2.0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Aaron Rodgers</v>
      </c>
      <c r="B39" s="7" t="str">
        <f>IFERROR(__xludf.DUMMYFUNCTION("INDEX(IFNA(REGEXEXTRACT(D39, ""([^ ]+)$"")))"),"NYJ")</f>
        <v>NYJ</v>
      </c>
      <c r="C39" s="7">
        <f>Pts_PA*G39+Pts_PC*H39+Pts_PY*I39+Pts_PTD*J39+Pts_PI*K39+Pts_P2*L39+Pts_RA*M39+Pts_RY*N39+Pts_RTD*O39+Pts_R2*P39+Pts_Res*Q39+Pts_ReY*R39+Pts_ReTD*S39+Pts_Re2*T39+Pts_FL*U39+Pts_FTD*V39</f>
        <v>14</v>
      </c>
      <c r="D39" s="7" t="s">
        <v>117</v>
      </c>
      <c r="E39" s="10" t="s">
        <v>353</v>
      </c>
      <c r="F39" s="9">
        <v>17.0</v>
      </c>
      <c r="G39" s="10">
        <v>39.0</v>
      </c>
      <c r="H39" s="7">
        <v>21.0</v>
      </c>
      <c r="I39" s="7">
        <v>185.0</v>
      </c>
      <c r="J39" s="7">
        <v>2.0</v>
      </c>
      <c r="K39" s="7">
        <v>1.0</v>
      </c>
      <c r="L39" s="11">
        <v>0.0</v>
      </c>
      <c r="M39" s="10">
        <v>2.0</v>
      </c>
      <c r="N39" s="7">
        <v>6.0</v>
      </c>
      <c r="O39" s="7">
        <v>0.0</v>
      </c>
      <c r="P39" s="11">
        <v>0.0</v>
      </c>
      <c r="Q39" s="10">
        <v>0.0</v>
      </c>
      <c r="R39" s="7">
        <v>0.0</v>
      </c>
      <c r="S39" s="7">
        <v>0.0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Chase Brown</v>
      </c>
      <c r="B40" s="7" t="str">
        <f>IFERROR(__xludf.DUMMYFUNCTION("INDEX(IFNA(REGEXEXTRACT(D40, ""([^ ]+)$"")))"),"CIN")</f>
        <v>CIN</v>
      </c>
      <c r="C40" s="7">
        <f>Pts_PA*G40+Pts_PC*H40+Pts_PY*I40+Pts_PTD*J40+Pts_PI*K40+Pts_P2*L40+Pts_RA*M40+Pts_RY*N40+Pts_RTD*O40+Pts_R2*P40+Pts_Res*Q40+Pts_ReY*R40+Pts_ReTD*S40+Pts_Re2*T40+Pts_FL*U40+Pts_FTD*V40</f>
        <v>17.5</v>
      </c>
      <c r="D40" s="7" t="s">
        <v>210</v>
      </c>
      <c r="E40" s="10" t="s">
        <v>116</v>
      </c>
      <c r="F40" s="9">
        <v>16.0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12.0</v>
      </c>
      <c r="N40" s="7">
        <v>70.0</v>
      </c>
      <c r="O40" s="7">
        <v>1.0</v>
      </c>
      <c r="P40" s="11">
        <v>0.0</v>
      </c>
      <c r="Q40" s="10">
        <v>3.0</v>
      </c>
      <c r="R40" s="7">
        <v>30.0</v>
      </c>
      <c r="S40" s="7">
        <v>0.0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Derek Carr</v>
      </c>
      <c r="B41" s="7" t="str">
        <f>IFERROR(__xludf.DUMMYFUNCTION("INDEX(IFNA(REGEXEXTRACT(D41, ""([^ ]+)$"")))"),"NO")</f>
        <v>NO</v>
      </c>
      <c r="C41" s="7">
        <f>Pts_PA*G41+Pts_PC*H41+Pts_PY*I41+Pts_PTD*J41+Pts_PI*K41+Pts_P2*L41+Pts_RA*M41+Pts_RY*N41+Pts_RTD*O41+Pts_R2*P41+Pts_Res*Q41+Pts_ReY*R41+Pts_ReTD*S41+Pts_Re2*T41+Pts_FL*U41+Pts_FTD*V41</f>
        <v>14.56</v>
      </c>
      <c r="D41" s="7" t="s">
        <v>28</v>
      </c>
      <c r="E41" s="10" t="s">
        <v>51</v>
      </c>
      <c r="F41" s="9">
        <v>16.0</v>
      </c>
      <c r="G41" s="10">
        <v>37.0</v>
      </c>
      <c r="H41" s="7">
        <v>24.0</v>
      </c>
      <c r="I41" s="7">
        <v>184.0</v>
      </c>
      <c r="J41" s="7">
        <v>1.0</v>
      </c>
      <c r="K41" s="7">
        <v>0.0</v>
      </c>
      <c r="L41" s="11">
        <v>1.0</v>
      </c>
      <c r="M41" s="10">
        <v>2.0</v>
      </c>
      <c r="N41" s="7">
        <v>12.0</v>
      </c>
      <c r="O41" s="7">
        <v>0.0</v>
      </c>
      <c r="P41" s="11">
        <v>0.0</v>
      </c>
      <c r="Q41" s="10">
        <v>0.0</v>
      </c>
      <c r="R41" s="7">
        <v>0.0</v>
      </c>
      <c r="S41" s="7">
        <v>0.0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Marvin Mims</v>
      </c>
      <c r="B42" s="7" t="str">
        <f>IFERROR(__xludf.DUMMYFUNCTION("INDEX(IFNA(REGEXEXTRACT(D42, ""([^ ]+)$"")))"),"DEN")</f>
        <v>DEN</v>
      </c>
      <c r="C42" s="7">
        <f>Pts_PA*G42+Pts_PC*H42+Pts_PY*I42+Pts_PTD*J42+Pts_PI*K42+Pts_P2*L42+Pts_RA*M42+Pts_RY*N42+Pts_RTD*O42+Pts_R2*P42+Pts_Res*Q42+Pts_ReY*R42+Pts_ReTD*S42+Pts_Re2*T42+Pts_FL*U42+Pts_FTD*V42</f>
        <v>18.4</v>
      </c>
      <c r="D42" s="7" t="s">
        <v>389</v>
      </c>
      <c r="E42" s="10" t="s">
        <v>357</v>
      </c>
      <c r="F42" s="9">
        <v>16.0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1.0</v>
      </c>
      <c r="N42" s="7">
        <v>4.0</v>
      </c>
      <c r="O42" s="7">
        <v>0.0</v>
      </c>
      <c r="P42" s="11">
        <v>0.0</v>
      </c>
      <c r="Q42" s="10">
        <v>3.0</v>
      </c>
      <c r="R42" s="7">
        <v>105.0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Kyler Murray</v>
      </c>
      <c r="B43" s="7" t="str">
        <f>IFERROR(__xludf.DUMMYFUNCTION("INDEX(IFNA(REGEXEXTRACT(D43, ""([^ ]+)$"")))"),"ARI")</f>
        <v>ARI</v>
      </c>
      <c r="C43" s="7">
        <f>Pts_PA*G43+Pts_PC*H43+Pts_PY*I43+Pts_PTD*J43+Pts_PI*K43+Pts_P2*L43+Pts_RA*M43+Pts_RY*N43+Pts_RTD*O43+Pts_R2*P43+Pts_Res*Q43+Pts_ReY*R43+Pts_ReTD*S43+Pts_Re2*T43+Pts_FL*U43+Pts_FTD*V43</f>
        <v>15.2</v>
      </c>
      <c r="D43" s="7" t="s">
        <v>68</v>
      </c>
      <c r="E43" s="10" t="s">
        <v>349</v>
      </c>
      <c r="F43" s="9">
        <v>16.0</v>
      </c>
      <c r="G43" s="10">
        <v>45.0</v>
      </c>
      <c r="H43" s="7">
        <v>31.0</v>
      </c>
      <c r="I43" s="7">
        <v>260.0</v>
      </c>
      <c r="J43" s="7">
        <v>1.0</v>
      </c>
      <c r="K43" s="7">
        <v>2.0</v>
      </c>
      <c r="L43" s="11">
        <v>0.0</v>
      </c>
      <c r="M43" s="10">
        <v>7.0</v>
      </c>
      <c r="N43" s="7">
        <v>48.0</v>
      </c>
      <c r="O43" s="7">
        <v>0.0</v>
      </c>
      <c r="P43" s="11">
        <v>0.0</v>
      </c>
      <c r="Q43" s="10">
        <v>0.0</v>
      </c>
      <c r="R43" s="7">
        <v>0.0</v>
      </c>
      <c r="S43" s="7">
        <v>0.0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Jayden Reed</v>
      </c>
      <c r="B44" s="7" t="str">
        <f>IFERROR(__xludf.DUMMYFUNCTION("INDEX(IFNA(REGEXEXTRACT(D44, ""([^ ]+)$"")))"),"GB")</f>
        <v>GB</v>
      </c>
      <c r="C44" s="7">
        <f>Pts_PA*G44+Pts_PC*H44+Pts_PY*I44+Pts_PTD*J44+Pts_PI*K44+Pts_P2*L44+Pts_RA*M44+Pts_RY*N44+Pts_RTD*O44+Pts_R2*P44+Pts_Res*Q44+Pts_ReY*R44+Pts_ReTD*S44+Pts_Re2*T44+Pts_FL*U44+Pts_FTD*V44</f>
        <v>18.2</v>
      </c>
      <c r="D44" s="7" t="s">
        <v>26</v>
      </c>
      <c r="E44" s="10" t="s">
        <v>421</v>
      </c>
      <c r="F44" s="9">
        <v>16.0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1.0</v>
      </c>
      <c r="N44" s="7">
        <v>23.0</v>
      </c>
      <c r="O44" s="7">
        <v>0.0</v>
      </c>
      <c r="P44" s="11">
        <v>0.0</v>
      </c>
      <c r="Q44" s="10">
        <v>3.0</v>
      </c>
      <c r="R44" s="7">
        <v>24.0</v>
      </c>
      <c r="S44" s="7">
        <v>2.0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Brian Robinson</v>
      </c>
      <c r="B45" s="7" t="str">
        <f>IFERROR(__xludf.DUMMYFUNCTION("INDEX(IFNA(REGEXEXTRACT(D45, ""([^ ]+)$"")))"),"WAS")</f>
        <v>WAS</v>
      </c>
      <c r="C45" s="7">
        <f>Pts_PA*G45+Pts_PC*H45+Pts_PY*I45+Pts_PTD*J45+Pts_PI*K45+Pts_P2*L45+Pts_RA*M45+Pts_RY*N45+Pts_RTD*O45+Pts_R2*P45+Pts_Res*Q45+Pts_ReY*R45+Pts_ReTD*S45+Pts_Re2*T45+Pts_FL*U45+Pts_FTD*V45</f>
        <v>17.4</v>
      </c>
      <c r="D45" s="7" t="s">
        <v>78</v>
      </c>
      <c r="E45" s="10" t="s">
        <v>157</v>
      </c>
      <c r="F45" s="9">
        <v>16.0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16.0</v>
      </c>
      <c r="N45" s="7">
        <v>103.0</v>
      </c>
      <c r="O45" s="7">
        <v>1.0</v>
      </c>
      <c r="P45" s="11">
        <v>0.0</v>
      </c>
      <c r="Q45" s="10">
        <v>1.0</v>
      </c>
      <c r="R45" s="7">
        <v>6.0</v>
      </c>
      <c r="S45" s="7">
        <v>0.0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Kyren Williams</v>
      </c>
      <c r="B46" s="7" t="str">
        <f>IFERROR(__xludf.DUMMYFUNCTION("INDEX(IFNA(REGEXEXTRACT(D46, ""([^ ]+)$"")))"),"LA")</f>
        <v>LA</v>
      </c>
      <c r="C46" s="7">
        <f>Pts_PA*G46+Pts_PC*H46+Pts_PY*I46+Pts_PTD*J46+Pts_PI*K46+Pts_P2*L46+Pts_RA*M46+Pts_RY*N46+Pts_RTD*O46+Pts_R2*P46+Pts_Res*Q46+Pts_ReY*R46+Pts_ReTD*S46+Pts_Re2*T46+Pts_FL*U46+Pts_FTD*V46</f>
        <v>17.8</v>
      </c>
      <c r="D46" s="7" t="s">
        <v>103</v>
      </c>
      <c r="E46" s="10" t="s">
        <v>129</v>
      </c>
      <c r="F46" s="9">
        <v>16.0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15.0</v>
      </c>
      <c r="N46" s="7">
        <v>104.0</v>
      </c>
      <c r="O46" s="7">
        <v>1.0</v>
      </c>
      <c r="P46" s="11">
        <v>0.0</v>
      </c>
      <c r="Q46" s="10">
        <v>1.0</v>
      </c>
      <c r="R46" s="7">
        <v>9.0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Drew Lock</v>
      </c>
      <c r="B47" s="7" t="str">
        <f>IFERROR(__xludf.DUMMYFUNCTION("INDEX(IFNA(REGEXEXTRACT(D47, ""([^ ]+)$"")))"),"NYG")</f>
        <v>NYG</v>
      </c>
      <c r="C47" s="7">
        <f>Pts_PA*G47+Pts_PC*H47+Pts_PY*I47+Pts_PTD*J47+Pts_PI*K47+Pts_P2*L47+Pts_RA*M47+Pts_RY*N47+Pts_RTD*O47+Pts_R2*P47+Pts_Res*Q47+Pts_ReY*R47+Pts_ReTD*S47+Pts_Re2*T47+Pts_FL*U47+Pts_FTD*V47</f>
        <v>14.82</v>
      </c>
      <c r="D47" s="7" t="s">
        <v>529</v>
      </c>
      <c r="E47" s="10" t="s">
        <v>338</v>
      </c>
      <c r="F47" s="9">
        <v>15.0</v>
      </c>
      <c r="G47" s="10">
        <v>32.0</v>
      </c>
      <c r="H47" s="7">
        <v>21.0</v>
      </c>
      <c r="I47" s="7">
        <v>178.0</v>
      </c>
      <c r="J47" s="7">
        <v>0.0</v>
      </c>
      <c r="K47" s="7">
        <v>1.0</v>
      </c>
      <c r="L47" s="11">
        <v>0.0</v>
      </c>
      <c r="M47" s="10">
        <v>4.0</v>
      </c>
      <c r="N47" s="7">
        <v>57.0</v>
      </c>
      <c r="O47" s="7">
        <v>1.0</v>
      </c>
      <c r="P47" s="11">
        <v>0.0</v>
      </c>
      <c r="Q47" s="10">
        <v>0.0</v>
      </c>
      <c r="R47" s="7">
        <v>0.0</v>
      </c>
      <c r="S47" s="7">
        <v>0.0</v>
      </c>
      <c r="T47" s="11">
        <v>0.0</v>
      </c>
      <c r="U47" s="10">
        <v>1.0</v>
      </c>
      <c r="V47" s="11">
        <v>0.0</v>
      </c>
    </row>
    <row r="48">
      <c r="A48" s="7" t="str">
        <f t="shared" si="1"/>
        <v>D.J. Moore</v>
      </c>
      <c r="B48" s="7" t="str">
        <f>IFERROR(__xludf.DUMMYFUNCTION("INDEX(IFNA(REGEXEXTRACT(D48, ""([^ ]+)$"")))"),"CHI")</f>
        <v>CHI</v>
      </c>
      <c r="C48" s="7">
        <f>Pts_PA*G48+Pts_PC*H48+Pts_PY*I48+Pts_PTD*J48+Pts_PI*K48+Pts_P2*L48+Pts_RA*M48+Pts_RY*N48+Pts_RTD*O48+Pts_R2*P48+Pts_Res*Q48+Pts_ReY*R48+Pts_ReTD*S48+Pts_Re2*T48+Pts_FL*U48+Pts_FTD*V48</f>
        <v>19.7</v>
      </c>
      <c r="D48" s="7" t="s">
        <v>177</v>
      </c>
      <c r="E48" s="10" t="s">
        <v>56</v>
      </c>
      <c r="F48" s="9">
        <v>15.0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0.0</v>
      </c>
      <c r="N48" s="7">
        <v>0.0</v>
      </c>
      <c r="O48" s="7">
        <v>0.0</v>
      </c>
      <c r="P48" s="11">
        <v>0.0</v>
      </c>
      <c r="Q48" s="10">
        <v>8.0</v>
      </c>
      <c r="R48" s="7">
        <v>97.0</v>
      </c>
      <c r="S48" s="7">
        <v>1.0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Christopher Rodriguez</v>
      </c>
      <c r="B49" s="7" t="str">
        <f>IFERROR(__xludf.DUMMYFUNCTION("INDEX(IFNA(REGEXEXTRACT(D49, ""([^ ]+)$"")))"),"WAS")</f>
        <v>WAS</v>
      </c>
      <c r="C49" s="7">
        <f>Pts_PA*G49+Pts_PC*H49+Pts_PY*I49+Pts_PTD*J49+Pts_PI*K49+Pts_P2*L49+Pts_RA*M49+Pts_RY*N49+Pts_RTD*O49+Pts_R2*P49+Pts_Res*Q49+Pts_ReY*R49+Pts_ReTD*S49+Pts_Re2*T49+Pts_FL*U49+Pts_FTD*V49</f>
        <v>15.4</v>
      </c>
      <c r="D49" s="7" t="s">
        <v>559</v>
      </c>
      <c r="E49" s="10" t="s">
        <v>157</v>
      </c>
      <c r="F49" s="9">
        <v>15.0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13.0</v>
      </c>
      <c r="N49" s="7">
        <v>94.0</v>
      </c>
      <c r="O49" s="7">
        <v>1.0</v>
      </c>
      <c r="P49" s="11">
        <v>0.0</v>
      </c>
      <c r="Q49" s="10">
        <v>0.0</v>
      </c>
      <c r="R49" s="7">
        <v>0.0</v>
      </c>
      <c r="S49" s="7">
        <v>0.0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C.J. Stroud</v>
      </c>
      <c r="B50" s="7" t="str">
        <f>IFERROR(__xludf.DUMMYFUNCTION("INDEX(IFNA(REGEXEXTRACT(D50, ""([^ ]+)$"")))"),"HOU")</f>
        <v>HOU</v>
      </c>
      <c r="C50" s="7">
        <f>Pts_PA*G50+Pts_PC*H50+Pts_PY*I50+Pts_PTD*J50+Pts_PI*K50+Pts_P2*L50+Pts_RA*M50+Pts_RY*N50+Pts_RTD*O50+Pts_R2*P50+Pts_Res*Q50+Pts_ReY*R50+Pts_ReTD*S50+Pts_Re2*T50+Pts_FL*U50+Pts_FTD*V50</f>
        <v>14.38</v>
      </c>
      <c r="D50" s="7" t="s">
        <v>36</v>
      </c>
      <c r="E50" s="10" t="s">
        <v>351</v>
      </c>
      <c r="F50" s="9">
        <v>15.0</v>
      </c>
      <c r="G50" s="10">
        <v>34.0</v>
      </c>
      <c r="H50" s="7">
        <v>22.0</v>
      </c>
      <c r="I50" s="7">
        <v>242.0</v>
      </c>
      <c r="J50" s="7">
        <v>1.0</v>
      </c>
      <c r="K50" s="7">
        <v>0.0</v>
      </c>
      <c r="L50" s="11">
        <v>0.0</v>
      </c>
      <c r="M50" s="10">
        <v>5.0</v>
      </c>
      <c r="N50" s="7">
        <v>7.0</v>
      </c>
      <c r="O50" s="7">
        <v>0.0</v>
      </c>
      <c r="P50" s="11">
        <v>0.0</v>
      </c>
      <c r="Q50" s="10">
        <v>0.0</v>
      </c>
      <c r="R50" s="7">
        <v>0.0</v>
      </c>
      <c r="S50" s="7">
        <v>0.0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Jonathan Taylor</v>
      </c>
      <c r="B51" s="7" t="str">
        <f>IFERROR(__xludf.DUMMYFUNCTION("INDEX(IFNA(REGEXEXTRACT(D51, ""([^ ]+)$"")))"),"IND")</f>
        <v>IND</v>
      </c>
      <c r="C51" s="7">
        <f>Pts_PA*G51+Pts_PC*H51+Pts_PY*I51+Pts_PTD*J51+Pts_PI*K51+Pts_P2*L51+Pts_RA*M51+Pts_RY*N51+Pts_RTD*O51+Pts_R2*P51+Pts_Res*Q51+Pts_ReY*R51+Pts_ReTD*S51+Pts_Re2*T51+Pts_FL*U51+Pts_FTD*V51</f>
        <v>16.8</v>
      </c>
      <c r="D51" s="7" t="s">
        <v>119</v>
      </c>
      <c r="E51" s="10" t="s">
        <v>346</v>
      </c>
      <c r="F51" s="9">
        <v>15.0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25.0</v>
      </c>
      <c r="N51" s="7">
        <v>96.0</v>
      </c>
      <c r="O51" s="7">
        <v>0.0</v>
      </c>
      <c r="P51" s="11">
        <v>0.0</v>
      </c>
      <c r="Q51" s="10">
        <v>1.0</v>
      </c>
      <c r="R51" s="7">
        <v>7.0</v>
      </c>
      <c r="S51" s="7">
        <v>1.0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Adam Thielen</v>
      </c>
      <c r="B52" s="7" t="str">
        <f>IFERROR(__xludf.DUMMYFUNCTION("INDEX(IFNA(REGEXEXTRACT(D52, ""([^ ]+)$"")))"),"CAR")</f>
        <v>CAR</v>
      </c>
      <c r="C52" s="7">
        <f>Pts_PA*G52+Pts_PC*H52+Pts_PY*I52+Pts_PTD*J52+Pts_PI*K52+Pts_P2*L52+Pts_RA*M52+Pts_RY*N52+Pts_RTD*O52+Pts_R2*P52+Pts_Res*Q52+Pts_ReY*R52+Pts_ReTD*S52+Pts_Re2*T52+Pts_FL*U52+Pts_FTD*V52</f>
        <v>19.9</v>
      </c>
      <c r="D52" s="7" t="s">
        <v>183</v>
      </c>
      <c r="E52" s="10" t="s">
        <v>358</v>
      </c>
      <c r="F52" s="9">
        <v>15.0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0.0</v>
      </c>
      <c r="N52" s="7">
        <v>0.0</v>
      </c>
      <c r="O52" s="7">
        <v>0.0</v>
      </c>
      <c r="P52" s="11">
        <v>0.0</v>
      </c>
      <c r="Q52" s="10">
        <v>8.0</v>
      </c>
      <c r="R52" s="7">
        <v>99.0</v>
      </c>
      <c r="S52" s="7">
        <v>1.0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Ja'Marr Chase</v>
      </c>
      <c r="B53" s="7" t="str">
        <f>IFERROR(__xludf.DUMMYFUNCTION("INDEX(IFNA(REGEXEXTRACT(D53, ""([^ ]+)$"")))"),"CIN")</f>
        <v>CIN</v>
      </c>
      <c r="C53" s="7">
        <f>Pts_PA*G53+Pts_PC*H53+Pts_PY*I53+Pts_PTD*J53+Pts_PI*K53+Pts_P2*L53+Pts_RA*M53+Pts_RY*N53+Pts_RTD*O53+Pts_R2*P53+Pts_Res*Q53+Pts_ReY*R53+Pts_ReTD*S53+Pts_Re2*T53+Pts_FL*U53+Pts_FTD*V53</f>
        <v>17.6</v>
      </c>
      <c r="D53" s="7" t="s">
        <v>149</v>
      </c>
      <c r="E53" s="10" t="s">
        <v>116</v>
      </c>
      <c r="F53" s="9">
        <v>14.0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0.0</v>
      </c>
      <c r="N53" s="7">
        <v>0.0</v>
      </c>
      <c r="O53" s="7">
        <v>0.0</v>
      </c>
      <c r="P53" s="11">
        <v>0.0</v>
      </c>
      <c r="Q53" s="10">
        <v>6.0</v>
      </c>
      <c r="R53" s="7">
        <v>86.0</v>
      </c>
      <c r="S53" s="7">
        <v>1.0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Tyreek Hill</v>
      </c>
      <c r="B54" s="7" t="str">
        <f>IFERROR(__xludf.DUMMYFUNCTION("INDEX(IFNA(REGEXEXTRACT(D54, ""([^ ]+)$"")))"),"MIA")</f>
        <v>MIA</v>
      </c>
      <c r="C54" s="7">
        <f>Pts_PA*G54+Pts_PC*H54+Pts_PY*I54+Pts_PTD*J54+Pts_PI*K54+Pts_P2*L54+Pts_RA*M54+Pts_RY*N54+Pts_RTD*O54+Pts_R2*P54+Pts_Res*Q54+Pts_ReY*R54+Pts_ReTD*S54+Pts_Re2*T54+Pts_FL*U54+Pts_FTD*V54</f>
        <v>17.3</v>
      </c>
      <c r="D54" s="7" t="s">
        <v>47</v>
      </c>
      <c r="E54" s="10" t="s">
        <v>355</v>
      </c>
      <c r="F54" s="9">
        <v>14.0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0.0</v>
      </c>
      <c r="N54" s="7">
        <v>0.0</v>
      </c>
      <c r="O54" s="7">
        <v>0.0</v>
      </c>
      <c r="P54" s="11">
        <v>0.0</v>
      </c>
      <c r="Q54" s="10">
        <v>6.0</v>
      </c>
      <c r="R54" s="7">
        <v>83.0</v>
      </c>
      <c r="S54" s="7">
        <v>1.0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Geno Smith</v>
      </c>
      <c r="B55" s="7" t="str">
        <f>IFERROR(__xludf.DUMMYFUNCTION("INDEX(IFNA(REGEXEXTRACT(D55, ""([^ ]+)$"")))"),"SEA")</f>
        <v>SEA</v>
      </c>
      <c r="C55" s="7">
        <f>Pts_PA*G55+Pts_PC*H55+Pts_PY*I55+Pts_PTD*J55+Pts_PI*K55+Pts_P2*L55+Pts_RA*M55+Pts_RY*N55+Pts_RTD*O55+Pts_R2*P55+Pts_Res*Q55+Pts_ReY*R55+Pts_ReTD*S55+Pts_Re2*T55+Pts_FL*U55+Pts_FTD*V55</f>
        <v>12.44</v>
      </c>
      <c r="D55" s="7" t="s">
        <v>48</v>
      </c>
      <c r="E55" s="10" t="s">
        <v>428</v>
      </c>
      <c r="F55" s="9">
        <v>14.0</v>
      </c>
      <c r="G55" s="10">
        <v>31.0</v>
      </c>
      <c r="H55" s="7">
        <v>20.0</v>
      </c>
      <c r="I55" s="7">
        <v>206.0</v>
      </c>
      <c r="J55" s="7">
        <v>1.0</v>
      </c>
      <c r="K55" s="7">
        <v>0.0</v>
      </c>
      <c r="L55" s="11">
        <v>0.0</v>
      </c>
      <c r="M55" s="10">
        <v>2.0</v>
      </c>
      <c r="N55" s="7">
        <v>2.0</v>
      </c>
      <c r="O55" s="7">
        <v>0.0</v>
      </c>
      <c r="P55" s="11">
        <v>0.0</v>
      </c>
      <c r="Q55" s="10">
        <v>0.0</v>
      </c>
      <c r="R55" s="7">
        <v>0.0</v>
      </c>
      <c r="S55" s="7">
        <v>0.0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Brian Thomas</v>
      </c>
      <c r="B56" s="7" t="str">
        <f>IFERROR(__xludf.DUMMYFUNCTION("INDEX(IFNA(REGEXEXTRACT(D56, ""([^ ]+)$"")))"),"JAX")</f>
        <v>JAX</v>
      </c>
      <c r="C56" s="7">
        <f>Pts_PA*G56+Pts_PC*H56+Pts_PY*I56+Pts_PTD*J56+Pts_PI*K56+Pts_P2*L56+Pts_RA*M56+Pts_RY*N56+Pts_RTD*O56+Pts_R2*P56+Pts_Res*Q56+Pts_ReY*R56+Pts_ReTD*S56+Pts_Re2*T56+Pts_FL*U56+Pts_FTD*V56</f>
        <v>16.7</v>
      </c>
      <c r="D56" s="7" t="s">
        <v>120</v>
      </c>
      <c r="E56" s="10" t="s">
        <v>25</v>
      </c>
      <c r="F56" s="9">
        <v>14.0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1.0</v>
      </c>
      <c r="N56" s="7">
        <v>11.0</v>
      </c>
      <c r="O56" s="7">
        <v>0.0</v>
      </c>
      <c r="P56" s="11">
        <v>0.0</v>
      </c>
      <c r="Q56" s="10">
        <v>4.0</v>
      </c>
      <c r="R56" s="7">
        <v>76.0</v>
      </c>
      <c r="S56" s="7">
        <v>1.0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Bo Nix</v>
      </c>
      <c r="B57" s="7" t="str">
        <f>IFERROR(__xludf.DUMMYFUNCTION("INDEX(IFNA(REGEXEXTRACT(D57, ""([^ ]+)$"")))"),"DEN")</f>
        <v>DEN</v>
      </c>
      <c r="C57" s="7">
        <f>Pts_PA*G57+Pts_PC*H57+Pts_PY*I57+Pts_PTD*J57+Pts_PI*K57+Pts_P2*L57+Pts_RA*M57+Pts_RY*N57+Pts_RTD*O57+Pts_R2*P57+Pts_Res*Q57+Pts_ReY*R57+Pts_ReTD*S57+Pts_Re2*T57+Pts_FL*U57+Pts_FTD*V57</f>
        <v>12.16</v>
      </c>
      <c r="D57" s="7" t="s">
        <v>111</v>
      </c>
      <c r="E57" s="10" t="s">
        <v>357</v>
      </c>
      <c r="F57" s="9">
        <v>13.0</v>
      </c>
      <c r="G57" s="10">
        <v>35.0</v>
      </c>
      <c r="H57" s="7">
        <v>18.0</v>
      </c>
      <c r="I57" s="7">
        <v>294.0</v>
      </c>
      <c r="J57" s="7">
        <v>1.0</v>
      </c>
      <c r="K57" s="7">
        <v>2.0</v>
      </c>
      <c r="L57" s="11">
        <v>0.0</v>
      </c>
      <c r="M57" s="10">
        <v>3.0</v>
      </c>
      <c r="N57" s="7">
        <v>4.0</v>
      </c>
      <c r="O57" s="7">
        <v>0.0</v>
      </c>
      <c r="P57" s="11">
        <v>0.0</v>
      </c>
      <c r="Q57" s="10">
        <v>0.0</v>
      </c>
      <c r="R57" s="7">
        <v>0.0</v>
      </c>
      <c r="S57" s="7">
        <v>0.0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George Pickens</v>
      </c>
      <c r="B58" s="7" t="str">
        <f>IFERROR(__xludf.DUMMYFUNCTION("INDEX(IFNA(REGEXEXTRACT(D58, ""([^ ]+)$"")))"),"PIT")</f>
        <v>PIT</v>
      </c>
      <c r="C58" s="7">
        <f>Pts_PA*G58+Pts_PC*H58+Pts_PY*I58+Pts_PTD*J58+Pts_PI*K58+Pts_P2*L58+Pts_RA*M58+Pts_RY*N58+Pts_RTD*O58+Pts_R2*P58+Pts_Res*Q58+Pts_ReY*R58+Pts_ReTD*S58+Pts_Re2*T58+Pts_FL*U58+Pts_FTD*V58</f>
        <v>14.9</v>
      </c>
      <c r="D58" s="7" t="s">
        <v>136</v>
      </c>
      <c r="E58" s="10" t="s">
        <v>59</v>
      </c>
      <c r="F58" s="9">
        <v>13.0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0.0</v>
      </c>
      <c r="N58" s="7">
        <v>0.0</v>
      </c>
      <c r="O58" s="7">
        <v>0.0</v>
      </c>
      <c r="P58" s="11">
        <v>0.0</v>
      </c>
      <c r="Q58" s="10">
        <v>3.0</v>
      </c>
      <c r="R58" s="7">
        <v>74.0</v>
      </c>
      <c r="S58" s="7">
        <v>1.0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Cooper Rush</v>
      </c>
      <c r="B59" s="7" t="str">
        <f>IFERROR(__xludf.DUMMYFUNCTION("INDEX(IFNA(REGEXEXTRACT(D59, ""([^ ]+)$"")))"),"DAL")</f>
        <v>DAL</v>
      </c>
      <c r="C59" s="7">
        <f>Pts_PA*G59+Pts_PC*H59+Pts_PY*I59+Pts_PTD*J59+Pts_PI*K59+Pts_P2*L59+Pts_RA*M59+Pts_RY*N59+Pts_RTD*O59+Pts_R2*P59+Pts_Res*Q59+Pts_ReY*R59+Pts_ReTD*S59+Pts_Re2*T59+Pts_FL*U59+Pts_FTD*V59</f>
        <v>11.8</v>
      </c>
      <c r="D59" s="7" t="s">
        <v>320</v>
      </c>
      <c r="E59" s="10" t="s">
        <v>354</v>
      </c>
      <c r="F59" s="9">
        <v>13.0</v>
      </c>
      <c r="G59" s="10">
        <v>36.0</v>
      </c>
      <c r="H59" s="7">
        <v>21.0</v>
      </c>
      <c r="I59" s="7">
        <v>195.0</v>
      </c>
      <c r="J59" s="7">
        <v>1.0</v>
      </c>
      <c r="K59" s="7">
        <v>0.0</v>
      </c>
      <c r="L59" s="11">
        <v>0.0</v>
      </c>
      <c r="M59" s="10">
        <v>5.0</v>
      </c>
      <c r="N59" s="7">
        <v>0.0</v>
      </c>
      <c r="O59" s="7">
        <v>0.0</v>
      </c>
      <c r="P59" s="11">
        <v>0.0</v>
      </c>
      <c r="Q59" s="10">
        <v>0.0</v>
      </c>
      <c r="R59" s="7">
        <v>0.0</v>
      </c>
      <c r="S59" s="7">
        <v>0.0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De'Von Achane</v>
      </c>
      <c r="B60" s="7" t="str">
        <f>IFERROR(__xludf.DUMMYFUNCTION("INDEX(IFNA(REGEXEXTRACT(D60, ""([^ ]+)$"")))"),"MIA")</f>
        <v>MIA</v>
      </c>
      <c r="C60" s="7">
        <f>Pts_PA*G60+Pts_PC*H60+Pts_PY*I60+Pts_PTD*J60+Pts_PI*K60+Pts_P2*L60+Pts_RA*M60+Pts_RY*N60+Pts_RTD*O60+Pts_R2*P60+Pts_Res*Q60+Pts_ReY*R60+Pts_ReTD*S60+Pts_Re2*T60+Pts_FL*U60+Pts_FTD*V60</f>
        <v>17</v>
      </c>
      <c r="D60" s="7" t="s">
        <v>71</v>
      </c>
      <c r="E60" s="10" t="s">
        <v>355</v>
      </c>
      <c r="F60" s="9">
        <v>12.0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7.0</v>
      </c>
      <c r="N60" s="7">
        <v>14.0</v>
      </c>
      <c r="O60" s="7">
        <v>0.0</v>
      </c>
      <c r="P60" s="11">
        <v>0.0</v>
      </c>
      <c r="Q60" s="10">
        <v>8.0</v>
      </c>
      <c r="R60" s="7">
        <v>56.0</v>
      </c>
      <c r="S60" s="7">
        <v>1.0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Davante Adams</v>
      </c>
      <c r="B61" s="7" t="str">
        <f>IFERROR(__xludf.DUMMYFUNCTION("INDEX(IFNA(REGEXEXTRACT(D61, ""([^ ]+)$"")))"),"NYJ")</f>
        <v>NYJ</v>
      </c>
      <c r="C61" s="7">
        <f>Pts_PA*G61+Pts_PC*H61+Pts_PY*I61+Pts_PTD*J61+Pts_PI*K61+Pts_P2*L61+Pts_RA*M61+Pts_RY*N61+Pts_RTD*O61+Pts_R2*P61+Pts_Res*Q61+Pts_ReY*R61+Pts_ReTD*S61+Pts_Re2*T61+Pts_FL*U61+Pts_FTD*V61</f>
        <v>15.1</v>
      </c>
      <c r="D61" s="7" t="s">
        <v>160</v>
      </c>
      <c r="E61" s="10" t="s">
        <v>353</v>
      </c>
      <c r="F61" s="9">
        <v>12.0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0.0</v>
      </c>
      <c r="N61" s="7">
        <v>0.0</v>
      </c>
      <c r="O61" s="7">
        <v>0.0</v>
      </c>
      <c r="P61" s="11">
        <v>0.0</v>
      </c>
      <c r="Q61" s="10">
        <v>5.0</v>
      </c>
      <c r="R61" s="7">
        <v>66.0</v>
      </c>
      <c r="S61" s="7">
        <v>1.0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Mark Andrews</v>
      </c>
      <c r="B62" s="7" t="str">
        <f>IFERROR(__xludf.DUMMYFUNCTION("INDEX(IFNA(REGEXEXTRACT(D62, ""([^ ]+)$"")))"),"BAL")</f>
        <v>BAL</v>
      </c>
      <c r="C62" s="7">
        <f>Pts_PA*G62+Pts_PC*H62+Pts_PY*I62+Pts_PTD*J62+Pts_PI*K62+Pts_P2*L62+Pts_RA*M62+Pts_RY*N62+Pts_RTD*O62+Pts_R2*P62+Pts_Res*Q62+Pts_ReY*R62+Pts_ReTD*S62+Pts_Re2*T62+Pts_FL*U62+Pts_FTD*V62</f>
        <v>15.9</v>
      </c>
      <c r="D62" s="7" t="s">
        <v>229</v>
      </c>
      <c r="E62" s="10" t="s">
        <v>423</v>
      </c>
      <c r="F62" s="9">
        <v>12.0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1.0</v>
      </c>
      <c r="N62" s="7">
        <v>2.0</v>
      </c>
      <c r="O62" s="7">
        <v>0.0</v>
      </c>
      <c r="P62" s="11">
        <v>0.0</v>
      </c>
      <c r="Q62" s="10">
        <v>6.0</v>
      </c>
      <c r="R62" s="7">
        <v>67.0</v>
      </c>
      <c r="S62" s="7">
        <v>1.0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Re'Mahn Davis</v>
      </c>
      <c r="B63" s="7" t="str">
        <f>IFERROR(__xludf.DUMMYFUNCTION("INDEX(IFNA(REGEXEXTRACT(D63, ""([^ ]+)$"")))"),"BUF")</f>
        <v>BUF</v>
      </c>
      <c r="C63" s="7">
        <f>Pts_PA*G63+Pts_PC*H63+Pts_PY*I63+Pts_PTD*J63+Pts_PI*K63+Pts_P2*L63+Pts_RA*M63+Pts_RY*N63+Pts_RTD*O63+Pts_R2*P63+Pts_Res*Q63+Pts_ReY*R63+Pts_ReTD*S63+Pts_Re2*T63+Pts_FL*U63+Pts_FTD*V63</f>
        <v>13.2</v>
      </c>
      <c r="D63" s="7" t="s">
        <v>211</v>
      </c>
      <c r="E63" s="10" t="s">
        <v>340</v>
      </c>
      <c r="F63" s="9">
        <v>12.0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11.0</v>
      </c>
      <c r="N63" s="7">
        <v>63.0</v>
      </c>
      <c r="O63" s="7">
        <v>1.0</v>
      </c>
      <c r="P63" s="11">
        <v>0.0</v>
      </c>
      <c r="Q63" s="10">
        <v>1.0</v>
      </c>
      <c r="R63" s="7">
        <v>4.0</v>
      </c>
      <c r="S63" s="7">
        <v>0.0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Pat Freiermuth</v>
      </c>
      <c r="B64" s="7" t="str">
        <f>IFERROR(__xludf.DUMMYFUNCTION("INDEX(IFNA(REGEXEXTRACT(D64, ""([^ ]+)$"")))"),"PIT")</f>
        <v>PIT</v>
      </c>
      <c r="C64" s="7">
        <f>Pts_PA*G64+Pts_PC*H64+Pts_PY*I64+Pts_PTD*J64+Pts_PI*K64+Pts_P2*L64+Pts_RA*M64+Pts_RY*N64+Pts_RTD*O64+Pts_R2*P64+Pts_Res*Q64+Pts_ReY*R64+Pts_ReTD*S64+Pts_Re2*T64+Pts_FL*U64+Pts_FTD*V64</f>
        <v>15.8</v>
      </c>
      <c r="D64" s="7" t="s">
        <v>216</v>
      </c>
      <c r="E64" s="10" t="s">
        <v>59</v>
      </c>
      <c r="F64" s="9">
        <v>12.0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0.0</v>
      </c>
      <c r="N64" s="7">
        <v>0.0</v>
      </c>
      <c r="O64" s="7">
        <v>0.0</v>
      </c>
      <c r="P64" s="11">
        <v>0.0</v>
      </c>
      <c r="Q64" s="10">
        <v>6.0</v>
      </c>
      <c r="R64" s="7">
        <v>68.0</v>
      </c>
      <c r="S64" s="7">
        <v>1.0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Antonio Gibson</v>
      </c>
      <c r="B65" s="7" t="str">
        <f>IFERROR(__xludf.DUMMYFUNCTION("INDEX(IFNA(REGEXEXTRACT(D65, ""([^ ]+)$"")))"),"NE")</f>
        <v>NE</v>
      </c>
      <c r="C65" s="7">
        <f>Pts_PA*G65+Pts_PC*H65+Pts_PY*I65+Pts_PTD*J65+Pts_PI*K65+Pts_P2*L65+Pts_RA*M65+Pts_RY*N65+Pts_RTD*O65+Pts_R2*P65+Pts_Res*Q65+Pts_ReY*R65+Pts_ReTD*S65+Pts_Re2*T65+Pts_FL*U65+Pts_FTD*V65</f>
        <v>12.2</v>
      </c>
      <c r="D65" s="7" t="s">
        <v>243</v>
      </c>
      <c r="E65" s="10" t="s">
        <v>352</v>
      </c>
      <c r="F65" s="9">
        <v>12.0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7.0</v>
      </c>
      <c r="N65" s="7">
        <v>62.0</v>
      </c>
      <c r="O65" s="7">
        <v>1.0</v>
      </c>
      <c r="P65" s="11">
        <v>0.0</v>
      </c>
      <c r="Q65" s="10">
        <v>0.0</v>
      </c>
      <c r="R65" s="7">
        <v>0.0</v>
      </c>
      <c r="S65" s="7">
        <v>0.0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Marvin Harrison</v>
      </c>
      <c r="B66" s="7" t="str">
        <f>IFERROR(__xludf.DUMMYFUNCTION("INDEX(IFNA(REGEXEXTRACT(D66, ""([^ ]+)$"")))"),"ARI")</f>
        <v>ARI</v>
      </c>
      <c r="C66" s="7">
        <f>Pts_PA*G66+Pts_PC*H66+Pts_PY*I66+Pts_PTD*J66+Pts_PI*K66+Pts_P2*L66+Pts_RA*M66+Pts_RY*N66+Pts_RTD*O66+Pts_R2*P66+Pts_Res*Q66+Pts_ReY*R66+Pts_ReTD*S66+Pts_Re2*T66+Pts_FL*U66+Pts_FTD*V66</f>
        <v>14.5</v>
      </c>
      <c r="D66" s="7" t="s">
        <v>299</v>
      </c>
      <c r="E66" s="10" t="s">
        <v>349</v>
      </c>
      <c r="F66" s="9">
        <v>12.0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0.0</v>
      </c>
      <c r="N66" s="7">
        <v>0.0</v>
      </c>
      <c r="O66" s="7">
        <v>0.0</v>
      </c>
      <c r="P66" s="11">
        <v>0.0</v>
      </c>
      <c r="Q66" s="10">
        <v>5.0</v>
      </c>
      <c r="R66" s="7">
        <v>60.0</v>
      </c>
      <c r="S66" s="7">
        <v>1.0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Tee Higgins</v>
      </c>
      <c r="B67" s="7" t="str">
        <f>IFERROR(__xludf.DUMMYFUNCTION("INDEX(IFNA(REGEXEXTRACT(D67, ""([^ ]+)$"")))"),"CIN")</f>
        <v>CIN</v>
      </c>
      <c r="C67" s="7">
        <f>Pts_PA*G67+Pts_PC*H67+Pts_PY*I67+Pts_PTD*J67+Pts_PI*K67+Pts_P2*L67+Pts_RA*M67+Pts_RY*N67+Pts_RTD*O67+Pts_R2*P67+Pts_Res*Q67+Pts_ReY*R67+Pts_ReTD*S67+Pts_Re2*T67+Pts_FL*U67+Pts_FTD*V67</f>
        <v>15.4</v>
      </c>
      <c r="D67" s="7" t="s">
        <v>432</v>
      </c>
      <c r="E67" s="10" t="s">
        <v>116</v>
      </c>
      <c r="F67" s="9">
        <v>12.0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5.0</v>
      </c>
      <c r="R67" s="7">
        <v>69.0</v>
      </c>
      <c r="S67" s="7">
        <v>1.0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Sam LaPorta</v>
      </c>
      <c r="B68" s="7" t="str">
        <f>IFERROR(__xludf.DUMMYFUNCTION("INDEX(IFNA(REGEXEXTRACT(D68, ""([^ ]+)$"")))"),"DET")</f>
        <v>DET</v>
      </c>
      <c r="C68" s="7">
        <f>Pts_PA*G68+Pts_PC*H68+Pts_PY*I68+Pts_PTD*J68+Pts_PI*K68+Pts_P2*L68+Pts_RA*M68+Pts_RY*N68+Pts_RTD*O68+Pts_R2*P68+Pts_Res*Q68+Pts_ReY*R68+Pts_ReTD*S68+Pts_Re2*T68+Pts_FL*U68+Pts_FTD*V68</f>
        <v>14.1</v>
      </c>
      <c r="D68" s="7" t="s">
        <v>176</v>
      </c>
      <c r="E68" s="10" t="s">
        <v>343</v>
      </c>
      <c r="F68" s="9">
        <v>12.0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0.0</v>
      </c>
      <c r="N68" s="7">
        <v>0.0</v>
      </c>
      <c r="O68" s="7">
        <v>0.0</v>
      </c>
      <c r="P68" s="11">
        <v>0.0</v>
      </c>
      <c r="Q68" s="10">
        <v>3.0</v>
      </c>
      <c r="R68" s="7">
        <v>6.0</v>
      </c>
      <c r="S68" s="7">
        <v>2.0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Dalton Schultz</v>
      </c>
      <c r="B69" s="7" t="str">
        <f>IFERROR(__xludf.DUMMYFUNCTION("INDEX(IFNA(REGEXEXTRACT(D69, ""([^ ]+)$"")))"),"HOU")</f>
        <v>HOU</v>
      </c>
      <c r="C69" s="7">
        <f>Pts_PA*G69+Pts_PC*H69+Pts_PY*I69+Pts_PTD*J69+Pts_PI*K69+Pts_P2*L69+Pts_RA*M69+Pts_RY*N69+Pts_RTD*O69+Pts_R2*P69+Pts_Res*Q69+Pts_ReY*R69+Pts_ReTD*S69+Pts_Re2*T69+Pts_FL*U69+Pts_FTD*V69</f>
        <v>14.6</v>
      </c>
      <c r="D69" s="7" t="s">
        <v>271</v>
      </c>
      <c r="E69" s="10" t="s">
        <v>351</v>
      </c>
      <c r="F69" s="9">
        <v>12.0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0.0</v>
      </c>
      <c r="N69" s="7">
        <v>0.0</v>
      </c>
      <c r="O69" s="7">
        <v>0.0</v>
      </c>
      <c r="P69" s="11">
        <v>0.0</v>
      </c>
      <c r="Q69" s="10">
        <v>5.0</v>
      </c>
      <c r="R69" s="7">
        <v>61.0</v>
      </c>
      <c r="S69" s="7">
        <v>1.0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Tyrone Tracy</v>
      </c>
      <c r="B70" s="7" t="str">
        <f>IFERROR(__xludf.DUMMYFUNCTION("INDEX(IFNA(REGEXEXTRACT(D70, ""([^ ]+)$"")))"),"NYG")</f>
        <v>NYG</v>
      </c>
      <c r="C70" s="7">
        <f>Pts_PA*G70+Pts_PC*H70+Pts_PY*I70+Pts_PTD*J70+Pts_PI*K70+Pts_P2*L70+Pts_RA*M70+Pts_RY*N70+Pts_RTD*O70+Pts_R2*P70+Pts_Res*Q70+Pts_ReY*R70+Pts_ReTD*S70+Pts_Re2*T70+Pts_FL*U70+Pts_FTD*V70</f>
        <v>13.5</v>
      </c>
      <c r="D70" s="7" t="s">
        <v>327</v>
      </c>
      <c r="E70" s="10" t="s">
        <v>338</v>
      </c>
      <c r="F70" s="9">
        <v>12.0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9.0</v>
      </c>
      <c r="N70" s="7">
        <v>32.0</v>
      </c>
      <c r="O70" s="7">
        <v>1.0</v>
      </c>
      <c r="P70" s="11">
        <v>0.0</v>
      </c>
      <c r="Q70" s="10">
        <v>2.0</v>
      </c>
      <c r="R70" s="7">
        <v>33.0</v>
      </c>
      <c r="S70" s="7">
        <v>0.0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Tre Tucker</v>
      </c>
      <c r="B71" s="7" t="str">
        <f>IFERROR(__xludf.DUMMYFUNCTION("INDEX(IFNA(REGEXEXTRACT(D71, ""([^ ]+)$"")))"),"LV")</f>
        <v>LV</v>
      </c>
      <c r="C71" s="7">
        <f>Pts_PA*G71+Pts_PC*H71+Pts_PY*I71+Pts_PTD*J71+Pts_PI*K71+Pts_P2*L71+Pts_RA*M71+Pts_RY*N71+Pts_RTD*O71+Pts_R2*P71+Pts_Res*Q71+Pts_ReY*R71+Pts_ReTD*S71+Pts_Re2*T71+Pts_FL*U71+Pts_FTD*V71</f>
        <v>13.4</v>
      </c>
      <c r="D71" s="7" t="s">
        <v>225</v>
      </c>
      <c r="E71" s="10" t="s">
        <v>33</v>
      </c>
      <c r="F71" s="9">
        <v>12.0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1.0</v>
      </c>
      <c r="N71" s="7">
        <v>11.0</v>
      </c>
      <c r="O71" s="7">
        <v>0.0</v>
      </c>
      <c r="P71" s="11">
        <v>0.0</v>
      </c>
      <c r="Q71" s="10">
        <v>1.0</v>
      </c>
      <c r="R71" s="7">
        <v>58.0</v>
      </c>
      <c r="S71" s="7">
        <v>1.0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Nico Collins</v>
      </c>
      <c r="B72" s="7" t="str">
        <f>IFERROR(__xludf.DUMMYFUNCTION("INDEX(IFNA(REGEXEXTRACT(D72, ""([^ ]+)$"")))"),"HOU")</f>
        <v>HOU</v>
      </c>
      <c r="C72" s="7">
        <f>Pts_PA*G72+Pts_PC*H72+Pts_PY*I72+Pts_PTD*J72+Pts_PI*K72+Pts_P2*L72+Pts_RA*M72+Pts_RY*N72+Pts_RTD*O72+Pts_R2*P72+Pts_Res*Q72+Pts_ReY*R72+Pts_ReTD*S72+Pts_Re2*T72+Pts_FL*U72+Pts_FTD*V72</f>
        <v>15.9</v>
      </c>
      <c r="D72" s="7" t="s">
        <v>93</v>
      </c>
      <c r="E72" s="10" t="s">
        <v>351</v>
      </c>
      <c r="F72" s="9">
        <v>11.0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0.0</v>
      </c>
      <c r="N72" s="7">
        <v>0.0</v>
      </c>
      <c r="O72" s="7">
        <v>0.0</v>
      </c>
      <c r="P72" s="11">
        <v>0.0</v>
      </c>
      <c r="Q72" s="10">
        <v>8.0</v>
      </c>
      <c r="R72" s="7">
        <v>119.0</v>
      </c>
      <c r="S72" s="7">
        <v>0.0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Alvin Kamara</v>
      </c>
      <c r="B73" s="7" t="str">
        <f>IFERROR(__xludf.DUMMYFUNCTION("INDEX(IFNA(REGEXEXTRACT(D73, ""([^ ]+)$"")))"),"NO")</f>
        <v>NO</v>
      </c>
      <c r="C73" s="7">
        <f>Pts_PA*G73+Pts_PC*H73+Pts_PY*I73+Pts_PTD*J73+Pts_PI*K73+Pts_P2*L73+Pts_RA*M73+Pts_RY*N73+Pts_RTD*O73+Pts_R2*P73+Pts_Res*Q73+Pts_ReY*R73+Pts_ReTD*S73+Pts_Re2*T73+Pts_FL*U73+Pts_FTD*V73</f>
        <v>13.9</v>
      </c>
      <c r="D73" s="7" t="s">
        <v>67</v>
      </c>
      <c r="E73" s="10" t="s">
        <v>51</v>
      </c>
      <c r="F73" s="9">
        <v>11.0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23.0</v>
      </c>
      <c r="N73" s="7">
        <v>112.0</v>
      </c>
      <c r="O73" s="7">
        <v>0.0</v>
      </c>
      <c r="P73" s="11">
        <v>0.0</v>
      </c>
      <c r="Q73" s="10">
        <v>4.0</v>
      </c>
      <c r="R73" s="7">
        <v>7.0</v>
      </c>
      <c r="S73" s="7">
        <v>0.0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Baker Mayfield</v>
      </c>
      <c r="B74" s="7" t="str">
        <f>IFERROR(__xludf.DUMMYFUNCTION("INDEX(IFNA(REGEXEXTRACT(D74, ""([^ ]+)$"")))"),"TB")</f>
        <v>TB</v>
      </c>
      <c r="C74" s="7">
        <f>Pts_PA*G74+Pts_PC*H74+Pts_PY*I74+Pts_PTD*J74+Pts_PI*K74+Pts_P2*L74+Pts_RA*M74+Pts_RY*N74+Pts_RTD*O74+Pts_R2*P74+Pts_Res*Q74+Pts_ReY*R74+Pts_ReTD*S74+Pts_Re2*T74+Pts_FL*U74+Pts_FTD*V74</f>
        <v>10.2</v>
      </c>
      <c r="D74" s="7" t="s">
        <v>18</v>
      </c>
      <c r="E74" s="10" t="s">
        <v>344</v>
      </c>
      <c r="F74" s="9">
        <v>11.0</v>
      </c>
      <c r="G74" s="10">
        <v>33.0</v>
      </c>
      <c r="H74" s="7">
        <v>21.0</v>
      </c>
      <c r="I74" s="7">
        <v>235.0</v>
      </c>
      <c r="J74" s="7">
        <v>1.0</v>
      </c>
      <c r="K74" s="7">
        <v>2.0</v>
      </c>
      <c r="L74" s="11">
        <v>0.0</v>
      </c>
      <c r="M74" s="10">
        <v>3.0</v>
      </c>
      <c r="N74" s="7">
        <v>8.0</v>
      </c>
      <c r="O74" s="7">
        <v>0.0</v>
      </c>
      <c r="P74" s="11">
        <v>0.0</v>
      </c>
      <c r="Q74" s="10">
        <v>0.0</v>
      </c>
      <c r="R74" s="7">
        <v>0.0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Ladd McConkey</v>
      </c>
      <c r="B75" s="7" t="str">
        <f>IFERROR(__xludf.DUMMYFUNCTION("INDEX(IFNA(REGEXEXTRACT(D75, ""([^ ]+)$"")))"),"LAC")</f>
        <v>LAC</v>
      </c>
      <c r="C75" s="7">
        <f>Pts_PA*G75+Pts_PC*H75+Pts_PY*I75+Pts_PTD*J75+Pts_PI*K75+Pts_P2*L75+Pts_RA*M75+Pts_RY*N75+Pts_RTD*O75+Pts_R2*P75+Pts_Res*Q75+Pts_ReY*R75+Pts_ReTD*S75+Pts_Re2*T75+Pts_FL*U75+Pts_FTD*V75</f>
        <v>16.2</v>
      </c>
      <c r="D75" s="7" t="s">
        <v>126</v>
      </c>
      <c r="E75" s="10" t="s">
        <v>96</v>
      </c>
      <c r="F75" s="9">
        <v>11.0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9.0</v>
      </c>
      <c r="R75" s="7">
        <v>117.0</v>
      </c>
      <c r="S75" s="7">
        <v>0.0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David Montgomery</v>
      </c>
      <c r="B76" s="7" t="str">
        <f>IFERROR(__xludf.DUMMYFUNCTION("INDEX(IFNA(REGEXEXTRACT(D76, ""([^ ]+)$"")))"),"DET")</f>
        <v>DET</v>
      </c>
      <c r="C76" s="7">
        <f>Pts_PA*G76+Pts_PC*H76+Pts_PY*I76+Pts_PTD*J76+Pts_PI*K76+Pts_P2*L76+Pts_RA*M76+Pts_RY*N76+Pts_RTD*O76+Pts_R2*P76+Pts_Res*Q76+Pts_ReY*R76+Pts_ReTD*S76+Pts_Re2*T76+Pts_FL*U76+Pts_FTD*V76</f>
        <v>13.9</v>
      </c>
      <c r="D76" s="7" t="s">
        <v>74</v>
      </c>
      <c r="E76" s="10" t="s">
        <v>343</v>
      </c>
      <c r="F76" s="9">
        <v>11.0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21.0</v>
      </c>
      <c r="N76" s="7">
        <v>88.0</v>
      </c>
      <c r="O76" s="7">
        <v>0.0</v>
      </c>
      <c r="P76" s="11">
        <v>0.0</v>
      </c>
      <c r="Q76" s="10">
        <v>3.0</v>
      </c>
      <c r="R76" s="7">
        <v>36.0</v>
      </c>
      <c r="S76" s="7">
        <v>0.0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Elijah Moore</v>
      </c>
      <c r="B77" s="7" t="str">
        <f>IFERROR(__xludf.DUMMYFUNCTION("INDEX(IFNA(REGEXEXTRACT(D77, ""([^ ]+)$"")))"),"CLE")</f>
        <v>CLE</v>
      </c>
      <c r="C77" s="7">
        <f>Pts_PA*G77+Pts_PC*H77+Pts_PY*I77+Pts_PTD*J77+Pts_PI*K77+Pts_P2*L77+Pts_RA*M77+Pts_RY*N77+Pts_RTD*O77+Pts_R2*P77+Pts_Res*Q77+Pts_ReY*R77+Pts_ReTD*S77+Pts_Re2*T77+Pts_FL*U77+Pts_FTD*V77</f>
        <v>15.2</v>
      </c>
      <c r="D77" s="7" t="s">
        <v>315</v>
      </c>
      <c r="E77" s="10" t="s">
        <v>356</v>
      </c>
      <c r="F77" s="9">
        <v>11.0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1.0</v>
      </c>
      <c r="N77" s="7">
        <v>1.0</v>
      </c>
      <c r="O77" s="7">
        <v>0.0</v>
      </c>
      <c r="P77" s="11">
        <v>0.0</v>
      </c>
      <c r="Q77" s="10">
        <v>8.0</v>
      </c>
      <c r="R77" s="7">
        <v>111.0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Puka Nacua</v>
      </c>
      <c r="B78" s="7" t="str">
        <f>IFERROR(__xludf.DUMMYFUNCTION("INDEX(IFNA(REGEXEXTRACT(D78, ""([^ ]+)$"")))"),"LA")</f>
        <v>LA</v>
      </c>
      <c r="C78" s="7">
        <f>Pts_PA*G78+Pts_PC*H78+Pts_PY*I78+Pts_PTD*J78+Pts_PI*K78+Pts_P2*L78+Pts_RA*M78+Pts_RY*N78+Pts_RTD*O78+Pts_R2*P78+Pts_Res*Q78+Pts_ReY*R78+Pts_ReTD*S78+Pts_Re2*T78+Pts_FL*U78+Pts_FTD*V78</f>
        <v>14.8</v>
      </c>
      <c r="D78" s="7" t="s">
        <v>199</v>
      </c>
      <c r="E78" s="10" t="s">
        <v>129</v>
      </c>
      <c r="F78" s="9">
        <v>11.0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1.0</v>
      </c>
      <c r="N78" s="7">
        <v>7.0</v>
      </c>
      <c r="O78" s="7">
        <v>0.0</v>
      </c>
      <c r="P78" s="11">
        <v>0.0</v>
      </c>
      <c r="Q78" s="10">
        <v>5.0</v>
      </c>
      <c r="R78" s="7">
        <v>56.0</v>
      </c>
      <c r="S78" s="7">
        <v>1.0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Jonnu Smith</v>
      </c>
      <c r="B79" s="7" t="str">
        <f>IFERROR(__xludf.DUMMYFUNCTION("INDEX(IFNA(REGEXEXTRACT(D79, ""([^ ]+)$"")))"),"MIA")</f>
        <v>MIA</v>
      </c>
      <c r="C79" s="7">
        <f>Pts_PA*G79+Pts_PC*H79+Pts_PY*I79+Pts_PTD*J79+Pts_PI*K79+Pts_P2*L79+Pts_RA*M79+Pts_RY*N79+Pts_RTD*O79+Pts_R2*P79+Pts_Res*Q79+Pts_ReY*R79+Pts_ReTD*S79+Pts_Re2*T79+Pts_FL*U79+Pts_FTD*V79</f>
        <v>16.3</v>
      </c>
      <c r="D79" s="7" t="s">
        <v>323</v>
      </c>
      <c r="E79" s="10" t="s">
        <v>355</v>
      </c>
      <c r="F79" s="9">
        <v>11.0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0.0</v>
      </c>
      <c r="N79" s="7">
        <v>0.0</v>
      </c>
      <c r="O79" s="7">
        <v>0.0</v>
      </c>
      <c r="P79" s="11">
        <v>0.0</v>
      </c>
      <c r="Q79" s="10">
        <v>10.0</v>
      </c>
      <c r="R79" s="7">
        <v>113.0</v>
      </c>
      <c r="S79" s="7">
        <v>0.0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Nick Chubb</v>
      </c>
      <c r="B80" s="7" t="str">
        <f>IFERROR(__xludf.DUMMYFUNCTION("INDEX(IFNA(REGEXEXTRACT(D80, ""([^ ]+)$"")))"),"CLE")</f>
        <v>CLE</v>
      </c>
      <c r="C80" s="7">
        <f>Pts_PA*G80+Pts_PC*H80+Pts_PY*I80+Pts_PTD*J80+Pts_PI*K80+Pts_P2*L80+Pts_RA*M80+Pts_RY*N80+Pts_RTD*O80+Pts_R2*P80+Pts_Res*Q80+Pts_ReY*R80+Pts_ReTD*S80+Pts_Re2*T80+Pts_FL*U80+Pts_FTD*V80</f>
        <v>11.5</v>
      </c>
      <c r="D80" s="7" t="s">
        <v>522</v>
      </c>
      <c r="E80" s="10" t="s">
        <v>356</v>
      </c>
      <c r="F80" s="9">
        <v>10.0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9.0</v>
      </c>
      <c r="N80" s="7">
        <v>21.0</v>
      </c>
      <c r="O80" s="7">
        <v>0.0</v>
      </c>
      <c r="P80" s="11">
        <v>0.0</v>
      </c>
      <c r="Q80" s="10">
        <v>2.0</v>
      </c>
      <c r="R80" s="7">
        <v>24.0</v>
      </c>
      <c r="S80" s="7">
        <v>1.0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Derrick Henry</v>
      </c>
      <c r="B81" s="7" t="str">
        <f>IFERROR(__xludf.DUMMYFUNCTION("INDEX(IFNA(REGEXEXTRACT(D81, ""([^ ]+)$"")))"),"BAL")</f>
        <v>BAL</v>
      </c>
      <c r="C81" s="7">
        <f>Pts_PA*G81+Pts_PC*H81+Pts_PY*I81+Pts_PTD*J81+Pts_PI*K81+Pts_P2*L81+Pts_RA*M81+Pts_RY*N81+Pts_RTD*O81+Pts_R2*P81+Pts_Res*Q81+Pts_ReY*R81+Pts_ReTD*S81+Pts_Re2*T81+Pts_FL*U81+Pts_FTD*V81</f>
        <v>12.6</v>
      </c>
      <c r="D81" s="7" t="s">
        <v>108</v>
      </c>
      <c r="E81" s="10" t="s">
        <v>423</v>
      </c>
      <c r="F81" s="9">
        <v>10.0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19.0</v>
      </c>
      <c r="N81" s="7">
        <v>82.0</v>
      </c>
      <c r="O81" s="7">
        <v>0.0</v>
      </c>
      <c r="P81" s="11">
        <v>0.0</v>
      </c>
      <c r="Q81" s="10">
        <v>3.0</v>
      </c>
      <c r="R81" s="7">
        <v>29.0</v>
      </c>
      <c r="S81" s="7">
        <v>0.0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Austin Hooper</v>
      </c>
      <c r="B82" s="7" t="str">
        <f>IFERROR(__xludf.DUMMYFUNCTION("INDEX(IFNA(REGEXEXTRACT(D82, ""([^ ]+)$"")))"),"NE")</f>
        <v>NE</v>
      </c>
      <c r="C82" s="7">
        <f>Pts_PA*G82+Pts_PC*H82+Pts_PY*I82+Pts_PTD*J82+Pts_PI*K82+Pts_P2*L82+Pts_RA*M82+Pts_RY*N82+Pts_RTD*O82+Pts_R2*P82+Pts_Res*Q82+Pts_ReY*R82+Pts_ReTD*S82+Pts_Re2*T82+Pts_FL*U82+Pts_FTD*V82</f>
        <v>12.2</v>
      </c>
      <c r="D82" s="7" t="s">
        <v>190</v>
      </c>
      <c r="E82" s="10" t="s">
        <v>352</v>
      </c>
      <c r="F82" s="9">
        <v>10.0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0.0</v>
      </c>
      <c r="N82" s="7">
        <v>0.0</v>
      </c>
      <c r="O82" s="7">
        <v>0.0</v>
      </c>
      <c r="P82" s="11">
        <v>0.0</v>
      </c>
      <c r="Q82" s="10">
        <v>4.0</v>
      </c>
      <c r="R82" s="7">
        <v>42.0</v>
      </c>
      <c r="S82" s="7">
        <v>1.0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Demarcus Robinson</v>
      </c>
      <c r="B83" s="7" t="str">
        <f>IFERROR(__xludf.DUMMYFUNCTION("INDEX(IFNA(REGEXEXTRACT(D83, ""([^ ]+)$"")))"),"LA")</f>
        <v>LA</v>
      </c>
      <c r="C83" s="7">
        <f>Pts_PA*G83+Pts_PC*H83+Pts_PY*I83+Pts_PTD*J83+Pts_PI*K83+Pts_P2*L83+Pts_RA*M83+Pts_RY*N83+Pts_RTD*O83+Pts_R2*P83+Pts_Res*Q83+Pts_ReY*R83+Pts_ReTD*S83+Pts_Re2*T83+Pts_FL*U83+Pts_FTD*V83</f>
        <v>11.9</v>
      </c>
      <c r="D83" s="7" t="s">
        <v>181</v>
      </c>
      <c r="E83" s="10" t="s">
        <v>129</v>
      </c>
      <c r="F83" s="9">
        <v>10.0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0.0</v>
      </c>
      <c r="N83" s="7">
        <v>0.0</v>
      </c>
      <c r="O83" s="7">
        <v>0.0</v>
      </c>
      <c r="P83" s="11">
        <v>0.0</v>
      </c>
      <c r="Q83" s="10">
        <v>2.0</v>
      </c>
      <c r="R83" s="7">
        <v>49.0</v>
      </c>
      <c r="S83" s="7">
        <v>1.0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Courtland Sutton</v>
      </c>
      <c r="B84" s="7" t="str">
        <f>IFERROR(__xludf.DUMMYFUNCTION("INDEX(IFNA(REGEXEXTRACT(D84, ""([^ ]+)$"")))"),"DEN")</f>
        <v>DEN</v>
      </c>
      <c r="C84" s="7">
        <f>Pts_PA*G84+Pts_PC*H84+Pts_PY*I84+Pts_PTD*J84+Pts_PI*K84+Pts_P2*L84+Pts_RA*M84+Pts_RY*N84+Pts_RTD*O84+Pts_R2*P84+Pts_Res*Q84+Pts_ReY*R84+Pts_ReTD*S84+Pts_Re2*T84+Pts_FL*U84+Pts_FTD*V84</f>
        <v>13.2</v>
      </c>
      <c r="D84" s="7" t="s">
        <v>203</v>
      </c>
      <c r="E84" s="10" t="s">
        <v>357</v>
      </c>
      <c r="F84" s="9">
        <v>10.0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0.0</v>
      </c>
      <c r="N84" s="7">
        <v>0.0</v>
      </c>
      <c r="O84" s="7">
        <v>0.0</v>
      </c>
      <c r="P84" s="11">
        <v>0.0</v>
      </c>
      <c r="Q84" s="10">
        <v>6.0</v>
      </c>
      <c r="R84" s="7">
        <v>102.0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Zach Charbonnet</v>
      </c>
      <c r="B85" s="7" t="str">
        <f>IFERROR(__xludf.DUMMYFUNCTION("INDEX(IFNA(REGEXEXTRACT(D85, ""([^ ]+)$"")))"),"SEA")</f>
        <v>SEA</v>
      </c>
      <c r="C85" s="7">
        <f>Pts_PA*G85+Pts_PC*H85+Pts_PY*I85+Pts_PTD*J85+Pts_PI*K85+Pts_P2*L85+Pts_RA*M85+Pts_RY*N85+Pts_RTD*O85+Pts_R2*P85+Pts_Res*Q85+Pts_ReY*R85+Pts_ReTD*S85+Pts_Re2*T85+Pts_FL*U85+Pts_FTD*V85</f>
        <v>11.1</v>
      </c>
      <c r="D85" s="7" t="s">
        <v>124</v>
      </c>
      <c r="E85" s="10" t="s">
        <v>428</v>
      </c>
      <c r="F85" s="9">
        <v>9.0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4.0</v>
      </c>
      <c r="N85" s="7">
        <v>28.0</v>
      </c>
      <c r="O85" s="7">
        <v>1.0</v>
      </c>
      <c r="P85" s="11">
        <v>0.0</v>
      </c>
      <c r="Q85" s="10">
        <v>2.0</v>
      </c>
      <c r="R85" s="7">
        <v>13.0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Zach Ertz</v>
      </c>
      <c r="B86" s="7" t="str">
        <f>IFERROR(__xludf.DUMMYFUNCTION("INDEX(IFNA(REGEXEXTRACT(D86, ""([^ ]+)$"")))"),"WAS")</f>
        <v>WAS</v>
      </c>
      <c r="C86" s="7">
        <f>Pts_PA*G86+Pts_PC*H86+Pts_PY*I86+Pts_PTD*J86+Pts_PI*K86+Pts_P2*L86+Pts_RA*M86+Pts_RY*N86+Pts_RTD*O86+Pts_R2*P86+Pts_Res*Q86+Pts_ReY*R86+Pts_ReTD*S86+Pts_Re2*T86+Pts_FL*U86+Pts_FTD*V86</f>
        <v>11</v>
      </c>
      <c r="D86" s="7" t="s">
        <v>215</v>
      </c>
      <c r="E86" s="10" t="s">
        <v>157</v>
      </c>
      <c r="F86" s="9">
        <v>9.0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0.0</v>
      </c>
      <c r="N86" s="7">
        <v>0.0</v>
      </c>
      <c r="O86" s="7">
        <v>0.0</v>
      </c>
      <c r="P86" s="11">
        <v>0.0</v>
      </c>
      <c r="Q86" s="10">
        <v>3.0</v>
      </c>
      <c r="R86" s="7">
        <v>35.0</v>
      </c>
      <c r="S86" s="7">
        <v>1.0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Dallas Goedert</v>
      </c>
      <c r="B87" s="7" t="str">
        <f>IFERROR(__xludf.DUMMYFUNCTION("INDEX(IFNA(REGEXEXTRACT(D87, ""([^ ]+)$"")))"),"PHI")</f>
        <v>PHI</v>
      </c>
      <c r="C87" s="7">
        <f>Pts_PA*G87+Pts_PC*H87+Pts_PY*I87+Pts_PTD*J87+Pts_PI*K87+Pts_P2*L87+Pts_RA*M87+Pts_RY*N87+Pts_RTD*O87+Pts_R2*P87+Pts_Res*Q87+Pts_ReY*R87+Pts_ReTD*S87+Pts_Re2*T87+Pts_FL*U87+Pts_FTD*V87</f>
        <v>11</v>
      </c>
      <c r="D87" s="7" t="s">
        <v>187</v>
      </c>
      <c r="E87" s="10" t="s">
        <v>347</v>
      </c>
      <c r="F87" s="9">
        <v>9.0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0.0</v>
      </c>
      <c r="N87" s="7">
        <v>0.0</v>
      </c>
      <c r="O87" s="7">
        <v>0.0</v>
      </c>
      <c r="P87" s="11">
        <v>0.0</v>
      </c>
      <c r="Q87" s="10">
        <v>3.0</v>
      </c>
      <c r="R87" s="7">
        <v>35.0</v>
      </c>
      <c r="S87" s="7">
        <v>1.0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DeAndre Hopkins</v>
      </c>
      <c r="B88" s="7" t="str">
        <f>IFERROR(__xludf.DUMMYFUNCTION("INDEX(IFNA(REGEXEXTRACT(D88, ""([^ ]+)$"")))"),"KC")</f>
        <v>KC</v>
      </c>
      <c r="C88" s="7">
        <f>Pts_PA*G88+Pts_PC*H88+Pts_PY*I88+Pts_PTD*J88+Pts_PI*K88+Pts_P2*L88+Pts_RA*M88+Pts_RY*N88+Pts_RTD*O88+Pts_R2*P88+Pts_Res*Q88+Pts_ReY*R88+Pts_ReTD*S88+Pts_Re2*T88+Pts_FL*U88+Pts_FTD*V88</f>
        <v>11</v>
      </c>
      <c r="D88" s="7" t="s">
        <v>302</v>
      </c>
      <c r="E88" s="10" t="s">
        <v>46</v>
      </c>
      <c r="F88" s="9">
        <v>9.0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0.0</v>
      </c>
      <c r="N88" s="7">
        <v>0.0</v>
      </c>
      <c r="O88" s="7">
        <v>0.0</v>
      </c>
      <c r="P88" s="11">
        <v>0.0</v>
      </c>
      <c r="Q88" s="10">
        <v>4.0</v>
      </c>
      <c r="R88" s="7">
        <v>90.0</v>
      </c>
      <c r="S88" s="7">
        <v>0.0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Andrei Iosivas</v>
      </c>
      <c r="B89" s="7" t="str">
        <f>IFERROR(__xludf.DUMMYFUNCTION("INDEX(IFNA(REGEXEXTRACT(D89, ""([^ ]+)$"")))"),"CIN")</f>
        <v>CIN</v>
      </c>
      <c r="C89" s="7">
        <f>Pts_PA*G89+Pts_PC*H89+Pts_PY*I89+Pts_PTD*J89+Pts_PI*K89+Pts_P2*L89+Pts_RA*M89+Pts_RY*N89+Pts_RTD*O89+Pts_R2*P89+Pts_Res*Q89+Pts_ReY*R89+Pts_ReTD*S89+Pts_Re2*T89+Pts_FL*U89+Pts_FTD*V89</f>
        <v>11</v>
      </c>
      <c r="D89" s="7" t="s">
        <v>217</v>
      </c>
      <c r="E89" s="10" t="s">
        <v>116</v>
      </c>
      <c r="F89" s="9">
        <v>9.0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0.0</v>
      </c>
      <c r="N89" s="7">
        <v>0.0</v>
      </c>
      <c r="O89" s="7">
        <v>0.0</v>
      </c>
      <c r="P89" s="11">
        <v>0.0</v>
      </c>
      <c r="Q89" s="10">
        <v>3.0</v>
      </c>
      <c r="R89" s="7">
        <v>35.0</v>
      </c>
      <c r="S89" s="7">
        <v>1.0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Justin Jefferson</v>
      </c>
      <c r="B90" s="7" t="str">
        <f>IFERROR(__xludf.DUMMYFUNCTION("INDEX(IFNA(REGEXEXTRACT(D90, ""([^ ]+)$"")))"),"MIN")</f>
        <v>MIN</v>
      </c>
      <c r="C90" s="7">
        <f>Pts_PA*G90+Pts_PC*H90+Pts_PY*I90+Pts_PTD*J90+Pts_PI*K90+Pts_P2*L90+Pts_RA*M90+Pts_RY*N90+Pts_RTD*O90+Pts_R2*P90+Pts_Res*Q90+Pts_ReY*R90+Pts_ReTD*S90+Pts_Re2*T90+Pts_FL*U90+Pts_FTD*V90</f>
        <v>13.4</v>
      </c>
      <c r="D90" s="7" t="s">
        <v>98</v>
      </c>
      <c r="E90" s="10" t="s">
        <v>21</v>
      </c>
      <c r="F90" s="9">
        <v>9.0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0.0</v>
      </c>
      <c r="N90" s="7">
        <v>0.0</v>
      </c>
      <c r="O90" s="7">
        <v>0.0</v>
      </c>
      <c r="P90" s="11">
        <v>0.0</v>
      </c>
      <c r="Q90" s="10">
        <v>7.0</v>
      </c>
      <c r="R90" s="7">
        <v>99.0</v>
      </c>
      <c r="S90" s="7">
        <v>0.0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Isaiah Likely</v>
      </c>
      <c r="B91" s="7" t="str">
        <f>IFERROR(__xludf.DUMMYFUNCTION("INDEX(IFNA(REGEXEXTRACT(D91, ""([^ ]+)$"")))"),"BAL")</f>
        <v>BAL</v>
      </c>
      <c r="C91" s="7">
        <f>Pts_PA*G91+Pts_PC*H91+Pts_PY*I91+Pts_PTD*J91+Pts_PI*K91+Pts_P2*L91+Pts_RA*M91+Pts_RY*N91+Pts_RTD*O91+Pts_R2*P91+Pts_Res*Q91+Pts_ReY*R91+Pts_ReTD*S91+Pts_Re2*T91+Pts_FL*U91+Pts_FTD*V91</f>
        <v>12.3</v>
      </c>
      <c r="D91" s="7" t="s">
        <v>63</v>
      </c>
      <c r="E91" s="10" t="s">
        <v>423</v>
      </c>
      <c r="F91" s="9">
        <v>9.0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5.0</v>
      </c>
      <c r="R91" s="7">
        <v>38.0</v>
      </c>
      <c r="S91" s="7">
        <v>1.0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Trey McBride</v>
      </c>
      <c r="B92" s="7" t="str">
        <f>IFERROR(__xludf.DUMMYFUNCTION("INDEX(IFNA(REGEXEXTRACT(D92, ""([^ ]+)$"")))"),"ARI")</f>
        <v>ARI</v>
      </c>
      <c r="C92" s="7">
        <f>Pts_PA*G92+Pts_PC*H92+Pts_PY*I92+Pts_PTD*J92+Pts_PI*K92+Pts_P2*L92+Pts_RA*M92+Pts_RY*N92+Pts_RTD*O92+Pts_R2*P92+Pts_Res*Q92+Pts_ReY*R92+Pts_ReTD*S92+Pts_Re2*T92+Pts_FL*U92+Pts_FTD*V92</f>
        <v>15.6</v>
      </c>
      <c r="D92" s="7" t="s">
        <v>197</v>
      </c>
      <c r="E92" s="10" t="s">
        <v>349</v>
      </c>
      <c r="F92" s="9">
        <v>9.0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0.0</v>
      </c>
      <c r="N92" s="7">
        <v>0.0</v>
      </c>
      <c r="O92" s="7">
        <v>0.0</v>
      </c>
      <c r="P92" s="11">
        <v>0.0</v>
      </c>
      <c r="Q92" s="10">
        <v>12.0</v>
      </c>
      <c r="R92" s="7">
        <v>96.0</v>
      </c>
      <c r="S92" s="7">
        <v>0.0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Ray Ray McCloud</v>
      </c>
      <c r="B93" s="7" t="str">
        <f>IFERROR(__xludf.DUMMYFUNCTION("INDEX(IFNA(REGEXEXTRACT(D93, ""([^ ]+)$"")))"),"ATL")</f>
        <v>ATL</v>
      </c>
      <c r="C93" s="7">
        <f>Pts_PA*G93+Pts_PC*H93+Pts_PY*I93+Pts_PTD*J93+Pts_PI*K93+Pts_P2*L93+Pts_RA*M93+Pts_RY*N93+Pts_RTD*O93+Pts_R2*P93+Pts_Res*Q93+Pts_ReY*R93+Pts_ReTD*S93+Pts_Re2*T93+Pts_FL*U93+Pts_FTD*V93</f>
        <v>11.3</v>
      </c>
      <c r="D93" s="7" t="s">
        <v>167</v>
      </c>
      <c r="E93" s="10" t="s">
        <v>361</v>
      </c>
      <c r="F93" s="9">
        <v>9.0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1.0</v>
      </c>
      <c r="N93" s="7">
        <v>-2.0</v>
      </c>
      <c r="O93" s="7">
        <v>0.0</v>
      </c>
      <c r="P93" s="11">
        <v>0.0</v>
      </c>
      <c r="Q93" s="10">
        <v>4.0</v>
      </c>
      <c r="R93" s="7">
        <v>95.0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Jakobi Meyers</v>
      </c>
      <c r="B94" s="7" t="str">
        <f>IFERROR(__xludf.DUMMYFUNCTION("INDEX(IFNA(REGEXEXTRACT(D94, ""([^ ]+)$"")))"),"LV")</f>
        <v>LV</v>
      </c>
      <c r="C94" s="7">
        <f>Pts_PA*G94+Pts_PC*H94+Pts_PY*I94+Pts_PTD*J94+Pts_PI*K94+Pts_P2*L94+Pts_RA*M94+Pts_RY*N94+Pts_RTD*O94+Pts_R2*P94+Pts_Res*Q94+Pts_ReY*R94+Pts_ReTD*S94+Pts_Re2*T94+Pts_FL*U94+Pts_FTD*V94</f>
        <v>12.7</v>
      </c>
      <c r="D94" s="7" t="s">
        <v>153</v>
      </c>
      <c r="E94" s="10" t="s">
        <v>33</v>
      </c>
      <c r="F94" s="9">
        <v>9.0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0.0</v>
      </c>
      <c r="N94" s="7">
        <v>0.0</v>
      </c>
      <c r="O94" s="7">
        <v>0.0</v>
      </c>
      <c r="P94" s="11">
        <v>0.0</v>
      </c>
      <c r="Q94" s="10">
        <v>6.0</v>
      </c>
      <c r="R94" s="7">
        <v>97.0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Rhamondre Stevenson</v>
      </c>
      <c r="B95" s="7" t="str">
        <f>IFERROR(__xludf.DUMMYFUNCTION("INDEX(IFNA(REGEXEXTRACT(D95, ""([^ ]+)$"")))"),"NE")</f>
        <v>NE</v>
      </c>
      <c r="C95" s="7">
        <f>Pts_PA*G95+Pts_PC*H95+Pts_PY*I95+Pts_PTD*J95+Pts_PI*K95+Pts_P2*L95+Pts_RA*M95+Pts_RY*N95+Pts_RTD*O95+Pts_R2*P95+Pts_Res*Q95+Pts_ReY*R95+Pts_ReTD*S95+Pts_Re2*T95+Pts_FL*U95+Pts_FTD*V95</f>
        <v>10.9</v>
      </c>
      <c r="D95" s="7" t="s">
        <v>58</v>
      </c>
      <c r="E95" s="10" t="s">
        <v>352</v>
      </c>
      <c r="F95" s="9">
        <v>9.0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18.0</v>
      </c>
      <c r="N95" s="7">
        <v>73.0</v>
      </c>
      <c r="O95" s="7">
        <v>0.0</v>
      </c>
      <c r="P95" s="11">
        <v>0.0</v>
      </c>
      <c r="Q95" s="10">
        <v>3.0</v>
      </c>
      <c r="R95" s="7">
        <v>21.0</v>
      </c>
      <c r="S95" s="7">
        <v>0.0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Marquez Valdes-Scantling</v>
      </c>
      <c r="B96" s="7" t="str">
        <f>IFERROR(__xludf.DUMMYFUNCTION("INDEX(IFNA(REGEXEXTRACT(D96, ""([^ ]+)$"")))"),"NO")</f>
        <v>NO</v>
      </c>
      <c r="C96" s="7">
        <f>Pts_PA*G96+Pts_PC*H96+Pts_PY*I96+Pts_PTD*J96+Pts_PI*K96+Pts_P2*L96+Pts_RA*M96+Pts_RY*N96+Pts_RTD*O96+Pts_R2*P96+Pts_Res*Q96+Pts_ReY*R96+Pts_ReTD*S96+Pts_Re2*T96+Pts_FL*U96+Pts_FTD*V96</f>
        <v>10.6</v>
      </c>
      <c r="D96" s="7" t="s">
        <v>275</v>
      </c>
      <c r="E96" s="10" t="s">
        <v>51</v>
      </c>
      <c r="F96" s="9">
        <v>9.0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0.0</v>
      </c>
      <c r="N96" s="7">
        <v>0.0</v>
      </c>
      <c r="O96" s="7">
        <v>0.0</v>
      </c>
      <c r="P96" s="11">
        <v>0.0</v>
      </c>
      <c r="Q96" s="10">
        <v>2.0</v>
      </c>
      <c r="R96" s="7">
        <v>36.0</v>
      </c>
      <c r="S96" s="7">
        <v>1.0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Calvin Austin</v>
      </c>
      <c r="B97" s="7" t="str">
        <f>IFERROR(__xludf.DUMMYFUNCTION("INDEX(IFNA(REGEXEXTRACT(D97, ""([^ ]+)$"")))"),"PIT")</f>
        <v>PIT</v>
      </c>
      <c r="C97" s="7">
        <f>Pts_PA*G97+Pts_PC*H97+Pts_PY*I97+Pts_PTD*J97+Pts_PI*K97+Pts_P2*L97+Pts_RA*M97+Pts_RY*N97+Pts_RTD*O97+Pts_R2*P97+Pts_Res*Q97+Pts_ReY*R97+Pts_ReTD*S97+Pts_Re2*T97+Pts_FL*U97+Pts_FTD*V97</f>
        <v>9.9</v>
      </c>
      <c r="D97" s="7" t="s">
        <v>282</v>
      </c>
      <c r="E97" s="10" t="s">
        <v>59</v>
      </c>
      <c r="F97" s="9">
        <v>8.0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0.0</v>
      </c>
      <c r="N97" s="7">
        <v>0.0</v>
      </c>
      <c r="O97" s="7">
        <v>0.0</v>
      </c>
      <c r="P97" s="11">
        <v>0.0</v>
      </c>
      <c r="Q97" s="10">
        <v>2.0</v>
      </c>
      <c r="R97" s="7">
        <v>29.0</v>
      </c>
      <c r="S97" s="7">
        <v>1.0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Isaiah Davis</v>
      </c>
      <c r="B98" s="7" t="str">
        <f>IFERROR(__xludf.DUMMYFUNCTION("INDEX(IFNA(REGEXEXTRACT(D98, ""([^ ]+)$"")))"),"NYJ")</f>
        <v>NYJ</v>
      </c>
      <c r="C98" s="7">
        <f>Pts_PA*G98+Pts_PC*H98+Pts_PY*I98+Pts_PTD*J98+Pts_PI*K98+Pts_P2*L98+Pts_RA*M98+Pts_RY*N98+Pts_RTD*O98+Pts_R2*P98+Pts_Res*Q98+Pts_ReY*R98+Pts_ReTD*S98+Pts_Re2*T98+Pts_FL*U98+Pts_FTD*V98</f>
        <v>10.7</v>
      </c>
      <c r="D98" s="7" t="s">
        <v>453</v>
      </c>
      <c r="E98" s="10" t="s">
        <v>353</v>
      </c>
      <c r="F98" s="9">
        <v>8.0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1.0</v>
      </c>
      <c r="N98" s="7">
        <v>4.0</v>
      </c>
      <c r="O98" s="7">
        <v>0.0</v>
      </c>
      <c r="P98" s="11">
        <v>0.0</v>
      </c>
      <c r="Q98" s="10">
        <v>3.0</v>
      </c>
      <c r="R98" s="7">
        <v>28.0</v>
      </c>
      <c r="S98" s="7">
        <v>1.0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Jahmyr Gibbs</v>
      </c>
      <c r="B99" s="7" t="str">
        <f>IFERROR(__xludf.DUMMYFUNCTION("INDEX(IFNA(REGEXEXTRACT(D99, ""([^ ]+)$"")))"),"DET")</f>
        <v>DET</v>
      </c>
      <c r="C99" s="7">
        <f>Pts_PA*G99+Pts_PC*H99+Pts_PY*I99+Pts_PTD*J99+Pts_PI*K99+Pts_P2*L99+Pts_RA*M99+Pts_RY*N99+Pts_RTD*O99+Pts_R2*P99+Pts_Res*Q99+Pts_ReY*R99+Pts_ReTD*S99+Pts_Re2*T99+Pts_FL*U99+Pts_FTD*V99</f>
        <v>9.4</v>
      </c>
      <c r="D99" s="7" t="s">
        <v>79</v>
      </c>
      <c r="E99" s="10" t="s">
        <v>343</v>
      </c>
      <c r="F99" s="9">
        <v>8.0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9.0</v>
      </c>
      <c r="N99" s="7">
        <v>87.0</v>
      </c>
      <c r="O99" s="7">
        <v>0.0</v>
      </c>
      <c r="P99" s="11">
        <v>0.0</v>
      </c>
      <c r="Q99" s="10">
        <v>2.0</v>
      </c>
      <c r="R99" s="7">
        <v>17.0</v>
      </c>
      <c r="S99" s="7">
        <v>0.0</v>
      </c>
      <c r="T99" s="11">
        <v>0.0</v>
      </c>
      <c r="U99" s="10">
        <v>1.0</v>
      </c>
      <c r="V99" s="11">
        <v>0.0</v>
      </c>
    </row>
    <row r="100">
      <c r="A100" s="7" t="str">
        <f t="shared" si="1"/>
        <v>Drake London</v>
      </c>
      <c r="B100" s="7" t="str">
        <f>IFERROR(__xludf.DUMMYFUNCTION("INDEX(IFNA(REGEXEXTRACT(D100, ""([^ ]+)$"")))"),"ATL")</f>
        <v>ATL</v>
      </c>
      <c r="C100" s="7">
        <f>Pts_PA*G100+Pts_PC*H100+Pts_PY*I100+Pts_PTD*J100+Pts_PI*K100+Pts_P2*L100+Pts_RA*M100+Pts_RY*N100+Pts_RTD*O100+Pts_R2*P100+Pts_Res*Q100+Pts_ReY*R100+Pts_ReTD*S100+Pts_Re2*T100+Pts_FL*U100+Pts_FTD*V100</f>
        <v>12.8</v>
      </c>
      <c r="D100" s="7" t="s">
        <v>251</v>
      </c>
      <c r="E100" s="10" t="s">
        <v>361</v>
      </c>
      <c r="F100" s="9">
        <v>8.0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1.0</v>
      </c>
      <c r="N100" s="7">
        <v>-3.0</v>
      </c>
      <c r="O100" s="7">
        <v>0.0</v>
      </c>
      <c r="P100" s="11">
        <v>0.0</v>
      </c>
      <c r="Q100" s="10">
        <v>9.0</v>
      </c>
      <c r="R100" s="7">
        <v>86.0</v>
      </c>
      <c r="S100" s="7">
        <v>0.0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Jaleel McLaughlin</v>
      </c>
      <c r="B101" s="7" t="str">
        <f>IFERROR(__xludf.DUMMYFUNCTION("INDEX(IFNA(REGEXEXTRACT(D101, ""([^ ]+)$"")))"),"DEN")</f>
        <v>DEN</v>
      </c>
      <c r="C101" s="7">
        <f>Pts_PA*G101+Pts_PC*H101+Pts_PY*I101+Pts_PTD*J101+Pts_PI*K101+Pts_P2*L101+Pts_RA*M101+Pts_RY*N101+Pts_RTD*O101+Pts_R2*P101+Pts_Res*Q101+Pts_ReY*R101+Pts_ReTD*S101+Pts_Re2*T101+Pts_FL*U101+Pts_FTD*V101</f>
        <v>8.9</v>
      </c>
      <c r="D101" s="7" t="s">
        <v>254</v>
      </c>
      <c r="E101" s="10" t="s">
        <v>357</v>
      </c>
      <c r="F101" s="9">
        <v>8.0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14.0</v>
      </c>
      <c r="N101" s="7">
        <v>84.0</v>
      </c>
      <c r="O101" s="7">
        <v>0.0</v>
      </c>
      <c r="P101" s="11">
        <v>0.0</v>
      </c>
      <c r="Q101" s="10">
        <v>1.0</v>
      </c>
      <c r="R101" s="7">
        <v>0.0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John Mundt</v>
      </c>
      <c r="B102" s="7" t="str">
        <f>IFERROR(__xludf.DUMMYFUNCTION("INDEX(IFNA(REGEXEXTRACT(D102, ""([^ ]+)$"")))"),"MIN")</f>
        <v>MIN</v>
      </c>
      <c r="C102" s="7">
        <f>Pts_PA*G102+Pts_PC*H102+Pts_PY*I102+Pts_PTD*J102+Pts_PI*K102+Pts_P2*L102+Pts_RA*M102+Pts_RY*N102+Pts_RTD*O102+Pts_R2*P102+Pts_Res*Q102+Pts_ReY*R102+Pts_ReTD*S102+Pts_Re2*T102+Pts_FL*U102+Pts_FTD*V102</f>
        <v>9.2</v>
      </c>
      <c r="D102" s="7" t="s">
        <v>260</v>
      </c>
      <c r="E102" s="10" t="s">
        <v>21</v>
      </c>
      <c r="F102" s="9">
        <v>8.0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0.0</v>
      </c>
      <c r="N102" s="7">
        <v>0.0</v>
      </c>
      <c r="O102" s="7">
        <v>0.0</v>
      </c>
      <c r="P102" s="11">
        <v>0.0</v>
      </c>
      <c r="Q102" s="10">
        <v>2.0</v>
      </c>
      <c r="R102" s="7">
        <v>22.0</v>
      </c>
      <c r="S102" s="7">
        <v>1.0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AJ Barner</v>
      </c>
      <c r="B103" s="7" t="str">
        <f>IFERROR(__xludf.DUMMYFUNCTION("INDEX(IFNA(REGEXEXTRACT(D103, ""([^ ]+)$"")))"),"SEA")</f>
        <v>SEA</v>
      </c>
      <c r="C103" s="7">
        <f>Pts_PA*G103+Pts_PC*H103+Pts_PY*I103+Pts_PTD*J103+Pts_PI*K103+Pts_P2*L103+Pts_RA*M103+Pts_RY*N103+Pts_RTD*O103+Pts_R2*P103+Pts_Res*Q103+Pts_ReY*R103+Pts_ReTD*S103+Pts_Re2*T103+Pts_FL*U103+Pts_FTD*V103</f>
        <v>8.4</v>
      </c>
      <c r="D103" s="7" t="s">
        <v>436</v>
      </c>
      <c r="E103" s="10" t="s">
        <v>428</v>
      </c>
      <c r="F103" s="9">
        <v>7.0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2.0</v>
      </c>
      <c r="R103" s="7">
        <v>14.0</v>
      </c>
      <c r="S103" s="7">
        <v>1.0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James Conner</v>
      </c>
      <c r="B104" s="7" t="str">
        <f>IFERROR(__xludf.DUMMYFUNCTION("INDEX(IFNA(REGEXEXTRACT(D104, ""([^ ]+)$"")))"),"ARI")</f>
        <v>ARI</v>
      </c>
      <c r="C104" s="7">
        <f>Pts_PA*G104+Pts_PC*H104+Pts_PY*I104+Pts_PTD*J104+Pts_PI*K104+Pts_P2*L104+Pts_RA*M104+Pts_RY*N104+Pts_RTD*O104+Pts_R2*P104+Pts_Res*Q104+Pts_ReY*R104+Pts_ReTD*S104+Pts_Re2*T104+Pts_FL*U104+Pts_FTD*V104</f>
        <v>9.6</v>
      </c>
      <c r="D104" s="7" t="s">
        <v>64</v>
      </c>
      <c r="E104" s="10" t="s">
        <v>349</v>
      </c>
      <c r="F104" s="9">
        <v>7.0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17.0</v>
      </c>
      <c r="N104" s="7">
        <v>68.0</v>
      </c>
      <c r="O104" s="7">
        <v>0.0</v>
      </c>
      <c r="P104" s="11">
        <v>0.0</v>
      </c>
      <c r="Q104" s="10">
        <v>3.0</v>
      </c>
      <c r="R104" s="7">
        <v>13.0</v>
      </c>
      <c r="S104" s="7">
        <v>0.0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Brandin Cooks</v>
      </c>
      <c r="B105" s="7" t="str">
        <f>IFERROR(__xludf.DUMMYFUNCTION("INDEX(IFNA(REGEXEXTRACT(D105, ""([^ ]+)$"")))"),"DAL")</f>
        <v>DAL</v>
      </c>
      <c r="C105" s="7">
        <f>Pts_PA*G105+Pts_PC*H105+Pts_PY*I105+Pts_PTD*J105+Pts_PI*K105+Pts_P2*L105+Pts_RA*M105+Pts_RY*N105+Pts_RTD*O105+Pts_R2*P105+Pts_Res*Q105+Pts_ReY*R105+Pts_ReTD*S105+Pts_Re2*T105+Pts_FL*U105+Pts_FTD*V105</f>
        <v>9.1</v>
      </c>
      <c r="D105" s="7" t="s">
        <v>105</v>
      </c>
      <c r="E105" s="10" t="s">
        <v>354</v>
      </c>
      <c r="F105" s="9">
        <v>7.0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0.0</v>
      </c>
      <c r="N105" s="7">
        <v>0.0</v>
      </c>
      <c r="O105" s="7">
        <v>0.0</v>
      </c>
      <c r="P105" s="11">
        <v>0.0</v>
      </c>
      <c r="Q105" s="10">
        <v>3.0</v>
      </c>
      <c r="R105" s="7">
        <v>16.0</v>
      </c>
      <c r="S105" s="7">
        <v>1.0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Zay Flowers</v>
      </c>
      <c r="B106" s="7" t="str">
        <f>IFERROR(__xludf.DUMMYFUNCTION("INDEX(IFNA(REGEXEXTRACT(D106, ""([^ ]+)$"")))"),"BAL")</f>
        <v>BAL</v>
      </c>
      <c r="C106" s="7">
        <f>Pts_PA*G106+Pts_PC*H106+Pts_PY*I106+Pts_PTD*J106+Pts_PI*K106+Pts_P2*L106+Pts_RA*M106+Pts_RY*N106+Pts_RTD*O106+Pts_R2*P106+Pts_Res*Q106+Pts_ReY*R106+Pts_ReTD*S106+Pts_Re2*T106+Pts_FL*U106+Pts_FTD*V106</f>
        <v>8.6</v>
      </c>
      <c r="D106" s="7" t="s">
        <v>172</v>
      </c>
      <c r="E106" s="10" t="s">
        <v>423</v>
      </c>
      <c r="F106" s="9">
        <v>7.0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1.0</v>
      </c>
      <c r="N106" s="7">
        <v>-3.0</v>
      </c>
      <c r="O106" s="7">
        <v>0.0</v>
      </c>
      <c r="P106" s="11">
        <v>0.0</v>
      </c>
      <c r="Q106" s="10">
        <v>3.0</v>
      </c>
      <c r="R106" s="7">
        <v>74.0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Isaac Guerendo</v>
      </c>
      <c r="B107" s="7" t="str">
        <f>IFERROR(__xludf.DUMMYFUNCTION("INDEX(IFNA(REGEXEXTRACT(D107, ""([^ ]+)$"")))"),"SF")</f>
        <v>SF</v>
      </c>
      <c r="C107" s="7">
        <f>Pts_PA*G107+Pts_PC*H107+Pts_PY*I107+Pts_PTD*J107+Pts_PI*K107+Pts_P2*L107+Pts_RA*M107+Pts_RY*N107+Pts_RTD*O107+Pts_R2*P107+Pts_Res*Q107+Pts_ReY*R107+Pts_ReTD*S107+Pts_Re2*T107+Pts_FL*U107+Pts_FTD*V107</f>
        <v>8.1</v>
      </c>
      <c r="D107" s="7" t="s">
        <v>406</v>
      </c>
      <c r="E107" s="10" t="s">
        <v>65</v>
      </c>
      <c r="F107" s="9">
        <v>7.0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4.0</v>
      </c>
      <c r="N107" s="7">
        <v>19.0</v>
      </c>
      <c r="O107" s="7">
        <v>1.0</v>
      </c>
      <c r="P107" s="11">
        <v>0.0</v>
      </c>
      <c r="Q107" s="10">
        <v>1.0</v>
      </c>
      <c r="R107" s="7">
        <v>-3.0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Breece Hall</v>
      </c>
      <c r="B108" s="7" t="str">
        <f>IFERROR(__xludf.DUMMYFUNCTION("INDEX(IFNA(REGEXEXTRACT(D108, ""([^ ]+)$"")))"),"NYJ")</f>
        <v>NYJ</v>
      </c>
      <c r="C108" s="7">
        <f>Pts_PA*G108+Pts_PC*H108+Pts_PY*I108+Pts_PTD*J108+Pts_PI*K108+Pts_P2*L108+Pts_RA*M108+Pts_RY*N108+Pts_RTD*O108+Pts_R2*P108+Pts_Res*Q108+Pts_ReY*R108+Pts_ReTD*S108+Pts_Re2*T108+Pts_FL*U108+Pts_FTD*V108</f>
        <v>6</v>
      </c>
      <c r="D108" s="7" t="s">
        <v>80</v>
      </c>
      <c r="E108" s="10" t="s">
        <v>353</v>
      </c>
      <c r="F108" s="9">
        <v>7.0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12.0</v>
      </c>
      <c r="N108" s="7">
        <v>60.0</v>
      </c>
      <c r="O108" s="7">
        <v>0.0</v>
      </c>
      <c r="P108" s="11">
        <v>1.0</v>
      </c>
      <c r="Q108" s="10">
        <v>0.0</v>
      </c>
      <c r="R108" s="7">
        <v>0.0</v>
      </c>
      <c r="S108" s="7">
        <v>0.0</v>
      </c>
      <c r="T108" s="11">
        <v>0.0</v>
      </c>
      <c r="U108" s="10">
        <v>1.0</v>
      </c>
      <c r="V108" s="11">
        <v>0.0</v>
      </c>
    </row>
    <row r="109">
      <c r="A109" s="7" t="str">
        <f t="shared" si="1"/>
        <v>Hunter Henry</v>
      </c>
      <c r="B109" s="7" t="str">
        <f>IFERROR(__xludf.DUMMYFUNCTION("INDEX(IFNA(REGEXEXTRACT(D109, ""([^ ]+)$"")))"),"NE")</f>
        <v>NE</v>
      </c>
      <c r="C109" s="7">
        <f>Pts_PA*G109+Pts_PC*H109+Pts_PY*I109+Pts_PTD*J109+Pts_PI*K109+Pts_P2*L109+Pts_RA*M109+Pts_RY*N109+Pts_RTD*O109+Pts_R2*P109+Pts_Res*Q109+Pts_ReY*R109+Pts_ReTD*S109+Pts_Re2*T109+Pts_FL*U109+Pts_FTD*V109</f>
        <v>11</v>
      </c>
      <c r="D109" s="7" t="s">
        <v>244</v>
      </c>
      <c r="E109" s="10" t="s">
        <v>352</v>
      </c>
      <c r="F109" s="9">
        <v>7.0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0.0</v>
      </c>
      <c r="N109" s="7">
        <v>0.0</v>
      </c>
      <c r="O109" s="7">
        <v>0.0</v>
      </c>
      <c r="P109" s="11">
        <v>0.0</v>
      </c>
      <c r="Q109" s="10">
        <v>7.0</v>
      </c>
      <c r="R109" s="7">
        <v>75.0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Justin Herbert</v>
      </c>
      <c r="B110" s="7" t="str">
        <f>IFERROR(__xludf.DUMMYFUNCTION("INDEX(IFNA(REGEXEXTRACT(D110, ""([^ ]+)$"")))"),"LAC")</f>
        <v>LAC</v>
      </c>
      <c r="C110" s="7">
        <f>Pts_PA*G110+Pts_PC*H110+Pts_PY*I110+Pts_PTD*J110+Pts_PI*K110+Pts_P2*L110+Pts_RA*M110+Pts_RY*N110+Pts_RTD*O110+Pts_R2*P110+Pts_Res*Q110+Pts_ReY*R110+Pts_ReTD*S110+Pts_Re2*T110+Pts_FL*U110+Pts_FTD*V110</f>
        <v>7.98</v>
      </c>
      <c r="D110" s="7" t="s">
        <v>97</v>
      </c>
      <c r="E110" s="10" t="s">
        <v>96</v>
      </c>
      <c r="F110" s="9">
        <v>7.0</v>
      </c>
      <c r="G110" s="10">
        <v>23.0</v>
      </c>
      <c r="H110" s="7">
        <v>16.0</v>
      </c>
      <c r="I110" s="7">
        <v>147.0</v>
      </c>
      <c r="J110" s="7">
        <v>0.0</v>
      </c>
      <c r="K110" s="7">
        <v>0.0</v>
      </c>
      <c r="L110" s="11">
        <v>1.0</v>
      </c>
      <c r="M110" s="10">
        <v>5.0</v>
      </c>
      <c r="N110" s="7">
        <v>1.0</v>
      </c>
      <c r="O110" s="7">
        <v>0.0</v>
      </c>
      <c r="P110" s="11">
        <v>0.0</v>
      </c>
      <c r="Q110" s="10">
        <v>0.0</v>
      </c>
      <c r="R110" s="7">
        <v>0.0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Aaron Jones</v>
      </c>
      <c r="B111" s="7" t="str">
        <f>IFERROR(__xludf.DUMMYFUNCTION("INDEX(IFNA(REGEXEXTRACT(D111, ""([^ ]+)$"")))"),"MIN")</f>
        <v>MIN</v>
      </c>
      <c r="C111" s="7">
        <f>Pts_PA*G111+Pts_PC*H111+Pts_PY*I111+Pts_PTD*J111+Pts_PI*K111+Pts_P2*L111+Pts_RA*M111+Pts_RY*N111+Pts_RTD*O111+Pts_R2*P111+Pts_Res*Q111+Pts_ReY*R111+Pts_ReTD*S111+Pts_Re2*T111+Pts_FL*U111+Pts_FTD*V111</f>
        <v>8.3</v>
      </c>
      <c r="D111" s="7" t="s">
        <v>66</v>
      </c>
      <c r="E111" s="10" t="s">
        <v>21</v>
      </c>
      <c r="F111" s="9">
        <v>7.0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5.0</v>
      </c>
      <c r="N111" s="7">
        <v>22.0</v>
      </c>
      <c r="O111" s="7">
        <v>0.0</v>
      </c>
      <c r="P111" s="11">
        <v>0.0</v>
      </c>
      <c r="Q111" s="10">
        <v>3.0</v>
      </c>
      <c r="R111" s="7">
        <v>6.0</v>
      </c>
      <c r="S111" s="7">
        <v>1.0</v>
      </c>
      <c r="T111" s="11">
        <v>0.0</v>
      </c>
      <c r="U111" s="10">
        <v>1.0</v>
      </c>
      <c r="V111" s="11">
        <v>0.0</v>
      </c>
    </row>
    <row r="112">
      <c r="A112" s="7" t="str">
        <f t="shared" si="1"/>
        <v>Tucker Kraft</v>
      </c>
      <c r="B112" s="7" t="str">
        <f>IFERROR(__xludf.DUMMYFUNCTION("INDEX(IFNA(REGEXEXTRACT(D112, ""([^ ]+)$"")))"),"GB")</f>
        <v>GB</v>
      </c>
      <c r="C112" s="7">
        <f>Pts_PA*G112+Pts_PC*H112+Pts_PY*I112+Pts_PTD*J112+Pts_PI*K112+Pts_P2*L112+Pts_RA*M112+Pts_RY*N112+Pts_RTD*O112+Pts_R2*P112+Pts_Res*Q112+Pts_ReY*R112+Pts_ReTD*S112+Pts_Re2*T112+Pts_FL*U112+Pts_FTD*V112</f>
        <v>10.8</v>
      </c>
      <c r="D112" s="7" t="s">
        <v>195</v>
      </c>
      <c r="E112" s="10" t="s">
        <v>421</v>
      </c>
      <c r="F112" s="9">
        <v>7.0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0.0</v>
      </c>
      <c r="N112" s="7">
        <v>0.0</v>
      </c>
      <c r="O112" s="7">
        <v>0.0</v>
      </c>
      <c r="P112" s="11">
        <v>0.0</v>
      </c>
      <c r="Q112" s="10">
        <v>6.0</v>
      </c>
      <c r="R112" s="7">
        <v>78.0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Jordan Mason</v>
      </c>
      <c r="B113" s="7" t="str">
        <f>IFERROR(__xludf.DUMMYFUNCTION("INDEX(IFNA(REGEXEXTRACT(D113, ""([^ ]+)$"")))"),"SF")</f>
        <v>SF</v>
      </c>
      <c r="C113" s="7">
        <f>Pts_PA*G113+Pts_PC*H113+Pts_PY*I113+Pts_PTD*J113+Pts_PI*K113+Pts_P2*L113+Pts_RA*M113+Pts_RY*N113+Pts_RTD*O113+Pts_R2*P113+Pts_Res*Q113+Pts_ReY*R113+Pts_ReTD*S113+Pts_Re2*T113+Pts_FL*U113+Pts_FTD*V113</f>
        <v>7.8</v>
      </c>
      <c r="D113" s="7" t="s">
        <v>41</v>
      </c>
      <c r="E113" s="10" t="s">
        <v>65</v>
      </c>
      <c r="F113" s="9">
        <v>7.0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13.0</v>
      </c>
      <c r="N113" s="7">
        <v>78.0</v>
      </c>
      <c r="O113" s="7">
        <v>0.0</v>
      </c>
      <c r="P113" s="11">
        <v>0.0</v>
      </c>
      <c r="Q113" s="10">
        <v>0.0</v>
      </c>
      <c r="R113" s="7">
        <v>0.0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Alec Pierce</v>
      </c>
      <c r="B114" s="7" t="str">
        <f>IFERROR(__xludf.DUMMYFUNCTION("INDEX(IFNA(REGEXEXTRACT(D114, ""([^ ]+)$"")))"),"IND")</f>
        <v>IND</v>
      </c>
      <c r="C114" s="7">
        <f>Pts_PA*G114+Pts_PC*H114+Pts_PY*I114+Pts_PTD*J114+Pts_PI*K114+Pts_P2*L114+Pts_RA*M114+Pts_RY*N114+Pts_RTD*O114+Pts_R2*P114+Pts_Res*Q114+Pts_ReY*R114+Pts_ReTD*S114+Pts_Re2*T114+Pts_FL*U114+Pts_FTD*V114</f>
        <v>8.6</v>
      </c>
      <c r="D114" s="7" t="s">
        <v>57</v>
      </c>
      <c r="E114" s="10" t="s">
        <v>346</v>
      </c>
      <c r="F114" s="9">
        <v>7.0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0.0</v>
      </c>
      <c r="N114" s="7">
        <v>0.0</v>
      </c>
      <c r="O114" s="7">
        <v>0.0</v>
      </c>
      <c r="P114" s="11">
        <v>0.0</v>
      </c>
      <c r="Q114" s="10">
        <v>2.0</v>
      </c>
      <c r="R114" s="7">
        <v>16.0</v>
      </c>
      <c r="S114" s="7">
        <v>1.0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Jaxon Smith-Njigba</v>
      </c>
      <c r="B115" s="7" t="str">
        <f>IFERROR(__xludf.DUMMYFUNCTION("INDEX(IFNA(REGEXEXTRACT(D115, ""([^ ]+)$"")))"),"SEA")</f>
        <v>SEA</v>
      </c>
      <c r="C115" s="7">
        <f>Pts_PA*G115+Pts_PC*H115+Pts_PY*I115+Pts_PTD*J115+Pts_PI*K115+Pts_P2*L115+Pts_RA*M115+Pts_RY*N115+Pts_RTD*O115+Pts_R2*P115+Pts_Res*Q115+Pts_ReY*R115+Pts_ReTD*S115+Pts_Re2*T115+Pts_FL*U115+Pts_FTD*V115</f>
        <v>9.9</v>
      </c>
      <c r="D115" s="7" t="s">
        <v>272</v>
      </c>
      <c r="E115" s="10" t="s">
        <v>428</v>
      </c>
      <c r="F115" s="9">
        <v>7.0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1.0</v>
      </c>
      <c r="N115" s="7">
        <v>5.0</v>
      </c>
      <c r="O115" s="7">
        <v>0.0</v>
      </c>
      <c r="P115" s="11">
        <v>0.0</v>
      </c>
      <c r="Q115" s="10">
        <v>4.0</v>
      </c>
      <c r="R115" s="7">
        <v>74.0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Amon-Ra St. Brown</v>
      </c>
      <c r="B116" s="7" t="str">
        <f>IFERROR(__xludf.DUMMYFUNCTION("INDEX(IFNA(REGEXEXTRACT(D116, ""([^ ]+)$"")))"),"DET")</f>
        <v>DET</v>
      </c>
      <c r="C116" s="7">
        <f>Pts_PA*G116+Pts_PC*H116+Pts_PY*I116+Pts_PTD*J116+Pts_PI*K116+Pts_P2*L116+Pts_RA*M116+Pts_RY*N116+Pts_RTD*O116+Pts_R2*P116+Pts_Res*Q116+Pts_ReY*R116+Pts_ReTD*S116+Pts_Re2*T116+Pts_FL*U116+Pts_FTD*V116</f>
        <v>9.8</v>
      </c>
      <c r="D116" s="7" t="s">
        <v>273</v>
      </c>
      <c r="E116" s="10" t="s">
        <v>343</v>
      </c>
      <c r="F116" s="9">
        <v>7.0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5.0</v>
      </c>
      <c r="R116" s="7">
        <v>73.0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Tommy Tremble</v>
      </c>
      <c r="B117" s="7" t="str">
        <f>IFERROR(__xludf.DUMMYFUNCTION("INDEX(IFNA(REGEXEXTRACT(D117, ""([^ ]+)$"")))"),"CAR")</f>
        <v>CAR</v>
      </c>
      <c r="C117" s="7">
        <f>Pts_PA*G117+Pts_PC*H117+Pts_PY*I117+Pts_PTD*J117+Pts_PI*K117+Pts_P2*L117+Pts_RA*M117+Pts_RY*N117+Pts_RTD*O117+Pts_R2*P117+Pts_Res*Q117+Pts_ReY*R117+Pts_ReTD*S117+Pts_Re2*T117+Pts_FL*U117+Pts_FTD*V117</f>
        <v>10.2</v>
      </c>
      <c r="D117" s="7" t="s">
        <v>380</v>
      </c>
      <c r="E117" s="10" t="s">
        <v>358</v>
      </c>
      <c r="F117" s="9">
        <v>7.0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5.0</v>
      </c>
      <c r="R117" s="7">
        <v>77.0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Jaylen Waddle</v>
      </c>
      <c r="B118" s="7" t="str">
        <f>IFERROR(__xludf.DUMMYFUNCTION("INDEX(IFNA(REGEXEXTRACT(D118, ""([^ ]+)$"")))"),"MIA")</f>
        <v>MIA</v>
      </c>
      <c r="C118" s="7">
        <f>Pts_PA*G118+Pts_PC*H118+Pts_PY*I118+Pts_PTD*J118+Pts_PI*K118+Pts_P2*L118+Pts_RA*M118+Pts_RY*N118+Pts_RTD*O118+Pts_R2*P118+Pts_Res*Q118+Pts_ReY*R118+Pts_ReTD*S118+Pts_Re2*T118+Pts_FL*U118+Pts_FTD*V118</f>
        <v>9.3</v>
      </c>
      <c r="D118" s="7" t="s">
        <v>121</v>
      </c>
      <c r="E118" s="10" t="s">
        <v>355</v>
      </c>
      <c r="F118" s="9">
        <v>7.0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4.0</v>
      </c>
      <c r="R118" s="7">
        <v>53.0</v>
      </c>
      <c r="S118" s="7">
        <v>0.0</v>
      </c>
      <c r="T118" s="11">
        <v>1.0</v>
      </c>
      <c r="U118" s="10">
        <v>0.0</v>
      </c>
      <c r="V118" s="11">
        <v>0.0</v>
      </c>
    </row>
    <row r="119">
      <c r="A119" s="7" t="str">
        <f t="shared" si="1"/>
        <v>Rachaad White</v>
      </c>
      <c r="B119" s="7" t="str">
        <f>IFERROR(__xludf.DUMMYFUNCTION("INDEX(IFNA(REGEXEXTRACT(D119, ""([^ ]+)$"")))"),"TB")</f>
        <v>TB</v>
      </c>
      <c r="C119" s="7">
        <f>Pts_PA*G119+Pts_PC*H119+Pts_PY*I119+Pts_PTD*J119+Pts_PI*K119+Pts_P2*L119+Pts_RA*M119+Pts_RY*N119+Pts_RTD*O119+Pts_R2*P119+Pts_Res*Q119+Pts_ReY*R119+Pts_ReTD*S119+Pts_Re2*T119+Pts_FL*U119+Pts_FTD*V119</f>
        <v>8.3</v>
      </c>
      <c r="D119" s="7" t="s">
        <v>122</v>
      </c>
      <c r="E119" s="10" t="s">
        <v>344</v>
      </c>
      <c r="F119" s="9">
        <v>7.0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11.0</v>
      </c>
      <c r="N119" s="7">
        <v>76.0</v>
      </c>
      <c r="O119" s="7">
        <v>0.0</v>
      </c>
      <c r="P119" s="11">
        <v>0.0</v>
      </c>
      <c r="Q119" s="10">
        <v>1.0</v>
      </c>
      <c r="R119" s="7">
        <v>2.0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Kayshon Boutte</v>
      </c>
      <c r="B120" s="7" t="str">
        <f>IFERROR(__xludf.DUMMYFUNCTION("INDEX(IFNA(REGEXEXTRACT(D120, ""([^ ]+)$"")))"),"NE")</f>
        <v>NE</v>
      </c>
      <c r="C120" s="7">
        <f>Pts_PA*G120+Pts_PC*H120+Pts_PY*I120+Pts_PTD*J120+Pts_PI*K120+Pts_P2*L120+Pts_RA*M120+Pts_RY*N120+Pts_RTD*O120+Pts_R2*P120+Pts_Res*Q120+Pts_ReY*R120+Pts_ReTD*S120+Pts_Re2*T120+Pts_FL*U120+Pts_FTD*V120</f>
        <v>7.6</v>
      </c>
      <c r="D120" s="7" t="s">
        <v>448</v>
      </c>
      <c r="E120" s="10" t="s">
        <v>352</v>
      </c>
      <c r="F120" s="9">
        <v>6.0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3.0</v>
      </c>
      <c r="R120" s="7">
        <v>41.0</v>
      </c>
      <c r="S120" s="7">
        <v>0.0</v>
      </c>
      <c r="T120" s="11">
        <v>1.0</v>
      </c>
      <c r="U120" s="10">
        <v>0.0</v>
      </c>
      <c r="V120" s="11">
        <v>0.0</v>
      </c>
    </row>
    <row r="121">
      <c r="A121" s="7" t="str">
        <f t="shared" si="1"/>
        <v>A.J. Brown</v>
      </c>
      <c r="B121" s="7" t="str">
        <f>IFERROR(__xludf.DUMMYFUNCTION("INDEX(IFNA(REGEXEXTRACT(D121, ""([^ ]+)$"")))"),"PHI")</f>
        <v>PHI</v>
      </c>
      <c r="C121" s="7">
        <f>Pts_PA*G121+Pts_PC*H121+Pts_PY*I121+Pts_PTD*J121+Pts_PI*K121+Pts_P2*L121+Pts_RA*M121+Pts_RY*N121+Pts_RTD*O121+Pts_R2*P121+Pts_Res*Q121+Pts_ReY*R121+Pts_ReTD*S121+Pts_Re2*T121+Pts_FL*U121+Pts_FTD*V121</f>
        <v>9.1</v>
      </c>
      <c r="D121" s="7" t="s">
        <v>62</v>
      </c>
      <c r="E121" s="10" t="s">
        <v>347</v>
      </c>
      <c r="F121" s="9">
        <v>6.0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5.0</v>
      </c>
      <c r="R121" s="7">
        <v>66.0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Michael Burton</v>
      </c>
      <c r="B122" s="7" t="str">
        <f>IFERROR(__xludf.DUMMYFUNCTION("INDEX(IFNA(REGEXEXTRACT(D122, ""([^ ]+)$"")))"),"DEN")</f>
        <v>DEN</v>
      </c>
      <c r="C122" s="7">
        <f>Pts_PA*G122+Pts_PC*H122+Pts_PY*I122+Pts_PTD*J122+Pts_PI*K122+Pts_P2*L122+Pts_RA*M122+Pts_RY*N122+Pts_RTD*O122+Pts_R2*P122+Pts_Res*Q122+Pts_ReY*R122+Pts_ReTD*S122+Pts_Re2*T122+Pts_FL*U122+Pts_FTD*V122</f>
        <v>6.1</v>
      </c>
      <c r="D122" s="7" t="s">
        <v>286</v>
      </c>
      <c r="E122" s="10" t="s">
        <v>357</v>
      </c>
      <c r="F122" s="9">
        <v>6.0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1.0</v>
      </c>
      <c r="N122" s="7">
        <v>1.0</v>
      </c>
      <c r="O122" s="7">
        <v>1.0</v>
      </c>
      <c r="P122" s="11">
        <v>0.0</v>
      </c>
      <c r="Q122" s="10">
        <v>0.0</v>
      </c>
      <c r="R122" s="7">
        <v>0.0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Jerome Ford</v>
      </c>
      <c r="B123" s="7" t="str">
        <f>IFERROR(__xludf.DUMMYFUNCTION("INDEX(IFNA(REGEXEXTRACT(D123, ""([^ ]+)$"")))"),"CLE")</f>
        <v>CLE</v>
      </c>
      <c r="C123" s="7">
        <f>Pts_PA*G123+Pts_PC*H123+Pts_PY*I123+Pts_PTD*J123+Pts_PI*K123+Pts_P2*L123+Pts_RA*M123+Pts_RY*N123+Pts_RTD*O123+Pts_R2*P123+Pts_Res*Q123+Pts_ReY*R123+Pts_ReTD*S123+Pts_Re2*T123+Pts_FL*U123+Pts_FTD*V123</f>
        <v>6.7</v>
      </c>
      <c r="D123" s="7" t="s">
        <v>88</v>
      </c>
      <c r="E123" s="10" t="s">
        <v>356</v>
      </c>
      <c r="F123" s="9">
        <v>6.0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9.0</v>
      </c>
      <c r="N123" s="7">
        <v>41.0</v>
      </c>
      <c r="O123" s="7">
        <v>0.0</v>
      </c>
      <c r="P123" s="11">
        <v>0.0</v>
      </c>
      <c r="Q123" s="10">
        <v>1.0</v>
      </c>
      <c r="R123" s="7">
        <v>21.0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Mack Hollins</v>
      </c>
      <c r="B124" s="7" t="str">
        <f>IFERROR(__xludf.DUMMYFUNCTION("INDEX(IFNA(REGEXEXTRACT(D124, ""([^ ]+)$"")))"),"BUF")</f>
        <v>BUF</v>
      </c>
      <c r="C124" s="7">
        <f>Pts_PA*G124+Pts_PC*H124+Pts_PY*I124+Pts_PTD*J124+Pts_PI*K124+Pts_P2*L124+Pts_RA*M124+Pts_RY*N124+Pts_RTD*O124+Pts_R2*P124+Pts_Res*Q124+Pts_ReY*R124+Pts_ReTD*S124+Pts_Re2*T124+Pts_FL*U124+Pts_FTD*V124</f>
        <v>7.2</v>
      </c>
      <c r="D124" s="7" t="s">
        <v>131</v>
      </c>
      <c r="E124" s="10" t="s">
        <v>340</v>
      </c>
      <c r="F124" s="9">
        <v>6.0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0.0</v>
      </c>
      <c r="N124" s="7">
        <v>0.0</v>
      </c>
      <c r="O124" s="7">
        <v>0.0</v>
      </c>
      <c r="P124" s="11">
        <v>0.0</v>
      </c>
      <c r="Q124" s="10">
        <v>1.0</v>
      </c>
      <c r="R124" s="7">
        <v>7.0</v>
      </c>
      <c r="S124" s="7">
        <v>1.0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Travis Kelce</v>
      </c>
      <c r="B125" s="7" t="str">
        <f>IFERROR(__xludf.DUMMYFUNCTION("INDEX(IFNA(REGEXEXTRACT(D125, ""([^ ]+)$"")))"),"KC")</f>
        <v>KC</v>
      </c>
      <c r="C125" s="7">
        <f>Pts_PA*G125+Pts_PC*H125+Pts_PY*I125+Pts_PTD*J125+Pts_PI*K125+Pts_P2*L125+Pts_RA*M125+Pts_RY*N125+Pts_RTD*O125+Pts_R2*P125+Pts_Res*Q125+Pts_ReY*R125+Pts_ReTD*S125+Pts_Re2*T125+Pts_FL*U125+Pts_FTD*V125</f>
        <v>10.3</v>
      </c>
      <c r="D125" s="7" t="s">
        <v>193</v>
      </c>
      <c r="E125" s="10" t="s">
        <v>46</v>
      </c>
      <c r="F125" s="9">
        <v>6.0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0.0</v>
      </c>
      <c r="N125" s="7">
        <v>0.0</v>
      </c>
      <c r="O125" s="7">
        <v>0.0</v>
      </c>
      <c r="P125" s="11">
        <v>0.0</v>
      </c>
      <c r="Q125" s="10">
        <v>7.0</v>
      </c>
      <c r="R125" s="7">
        <v>68.0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Christian McCaffrey</v>
      </c>
      <c r="B126" s="7" t="str">
        <f>IFERROR(__xludf.DUMMYFUNCTION("INDEX(IFNA(REGEXEXTRACT(D126, ""([^ ]+)$"")))"),"SF")</f>
        <v>SF</v>
      </c>
      <c r="C126" s="7">
        <f>Pts_PA*G126+Pts_PC*H126+Pts_PY*I126+Pts_PTD*J126+Pts_PI*K126+Pts_P2*L126+Pts_RA*M126+Pts_RY*N126+Pts_RTD*O126+Pts_R2*P126+Pts_Res*Q126+Pts_ReY*R126+Pts_ReTD*S126+Pts_Re2*T126+Pts_FL*U126+Pts_FTD*V126</f>
        <v>7.7</v>
      </c>
      <c r="D126" s="7" t="s">
        <v>590</v>
      </c>
      <c r="E126" s="10" t="s">
        <v>65</v>
      </c>
      <c r="F126" s="9">
        <v>6.0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7.0</v>
      </c>
      <c r="N126" s="7">
        <v>53.0</v>
      </c>
      <c r="O126" s="7">
        <v>0.0</v>
      </c>
      <c r="P126" s="11">
        <v>0.0</v>
      </c>
      <c r="Q126" s="10">
        <v>2.0</v>
      </c>
      <c r="R126" s="7">
        <v>14.0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Sincere McCormick</v>
      </c>
      <c r="B127" s="7" t="str">
        <f>IFERROR(__xludf.DUMMYFUNCTION("INDEX(IFNA(REGEXEXTRACT(D127, ""([^ ]+)$"")))"),"LV")</f>
        <v>LV</v>
      </c>
      <c r="C127" s="7">
        <f>Pts_PA*G127+Pts_PC*H127+Pts_PY*I127+Pts_PTD*J127+Pts_PI*K127+Pts_P2*L127+Pts_RA*M127+Pts_RY*N127+Pts_RTD*O127+Pts_R2*P127+Pts_Res*Q127+Pts_ReY*R127+Pts_ReTD*S127+Pts_Re2*T127+Pts_FL*U127+Pts_FTD*V127</f>
        <v>7.5</v>
      </c>
      <c r="D127" s="7" t="s">
        <v>551</v>
      </c>
      <c r="E127" s="10" t="s">
        <v>33</v>
      </c>
      <c r="F127" s="9">
        <v>6.0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12.0</v>
      </c>
      <c r="N127" s="7">
        <v>64.0</v>
      </c>
      <c r="O127" s="7">
        <v>0.0</v>
      </c>
      <c r="P127" s="11">
        <v>0.0</v>
      </c>
      <c r="Q127" s="10">
        <v>2.0</v>
      </c>
      <c r="R127" s="7">
        <v>1.0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D.K. Metcalf</v>
      </c>
      <c r="B128" s="7" t="str">
        <f>IFERROR(__xludf.DUMMYFUNCTION("INDEX(IFNA(REGEXEXTRACT(D128, ""([^ ]+)$"")))"),"SEA")</f>
        <v>SEA</v>
      </c>
      <c r="C128" s="7">
        <f>Pts_PA*G128+Pts_PC*H128+Pts_PY*I128+Pts_PTD*J128+Pts_PI*K128+Pts_P2*L128+Pts_RA*M128+Pts_RY*N128+Pts_RTD*O128+Pts_R2*P128+Pts_Res*Q128+Pts_ReY*R128+Pts_ReTD*S128+Pts_Re2*T128+Pts_FL*U128+Pts_FTD*V128</f>
        <v>8.6</v>
      </c>
      <c r="D128" s="7" t="s">
        <v>219</v>
      </c>
      <c r="E128" s="10" t="s">
        <v>428</v>
      </c>
      <c r="F128" s="9">
        <v>6.0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0.0</v>
      </c>
      <c r="N128" s="7">
        <v>0.0</v>
      </c>
      <c r="O128" s="7">
        <v>0.0</v>
      </c>
      <c r="P128" s="11">
        <v>0.0</v>
      </c>
      <c r="Q128" s="10">
        <v>4.0</v>
      </c>
      <c r="R128" s="7">
        <v>66.0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Malik Nabers</v>
      </c>
      <c r="B129" s="7" t="str">
        <f>IFERROR(__xludf.DUMMYFUNCTION("INDEX(IFNA(REGEXEXTRACT(D129, ""([^ ]+)$"")))"),"NYG")</f>
        <v>NYG</v>
      </c>
      <c r="C129" s="7">
        <f>Pts_PA*G129+Pts_PC*H129+Pts_PY*I129+Pts_PTD*J129+Pts_PI*K129+Pts_P2*L129+Pts_RA*M129+Pts_RY*N129+Pts_RTD*O129+Pts_R2*P129+Pts_Res*Q129+Pts_ReY*R129+Pts_ReTD*S129+Pts_Re2*T129+Pts_FL*U129+Pts_FTD*V129</f>
        <v>11.3</v>
      </c>
      <c r="D129" s="7" t="s">
        <v>154</v>
      </c>
      <c r="E129" s="10" t="s">
        <v>338</v>
      </c>
      <c r="F129" s="9">
        <v>6.0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1.0</v>
      </c>
      <c r="N129" s="7">
        <v>4.0</v>
      </c>
      <c r="O129" s="7">
        <v>0.0</v>
      </c>
      <c r="P129" s="11">
        <v>0.0</v>
      </c>
      <c r="Q129" s="10">
        <v>8.0</v>
      </c>
      <c r="R129" s="7">
        <v>69.0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D'Andre Swift</v>
      </c>
      <c r="B130" s="7" t="str">
        <f>IFERROR(__xludf.DUMMYFUNCTION("INDEX(IFNA(REGEXEXTRACT(D130, ""([^ ]+)$"")))"),"CHI")</f>
        <v>CHI</v>
      </c>
      <c r="C130" s="7">
        <f>Pts_PA*G130+Pts_PC*H130+Pts_PY*I130+Pts_PTD*J130+Pts_PI*K130+Pts_P2*L130+Pts_RA*M130+Pts_RY*N130+Pts_RTD*O130+Pts_R2*P130+Pts_Res*Q130+Pts_ReY*R130+Pts_ReTD*S130+Pts_Re2*T130+Pts_FL*U130+Pts_FTD*V130</f>
        <v>8.4</v>
      </c>
      <c r="D130" s="7" t="s">
        <v>170</v>
      </c>
      <c r="E130" s="10" t="s">
        <v>56</v>
      </c>
      <c r="F130" s="9">
        <v>6.0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11.0</v>
      </c>
      <c r="N130" s="7">
        <v>39.0</v>
      </c>
      <c r="O130" s="7">
        <v>0.0</v>
      </c>
      <c r="P130" s="11">
        <v>0.0</v>
      </c>
      <c r="Q130" s="10">
        <v>2.0</v>
      </c>
      <c r="R130" s="7">
        <v>35.0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Christian Watson</v>
      </c>
      <c r="B131" s="7" t="str">
        <f>IFERROR(__xludf.DUMMYFUNCTION("INDEX(IFNA(REGEXEXTRACT(D131, ""([^ ]+)$"")))"),"GB")</f>
        <v>GB</v>
      </c>
      <c r="C131" s="7">
        <f>Pts_PA*G131+Pts_PC*H131+Pts_PY*I131+Pts_PTD*J131+Pts_PI*K131+Pts_P2*L131+Pts_RA*M131+Pts_RY*N131+Pts_RTD*O131+Pts_R2*P131+Pts_Res*Q131+Pts_ReY*R131+Pts_ReTD*S131+Pts_Re2*T131+Pts_FL*U131+Pts_FTD*V131</f>
        <v>7.7</v>
      </c>
      <c r="D131" s="7" t="s">
        <v>148</v>
      </c>
      <c r="E131" s="10" t="s">
        <v>421</v>
      </c>
      <c r="F131" s="9">
        <v>6.0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2.0</v>
      </c>
      <c r="R131" s="7">
        <v>67.0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Justin Watson</v>
      </c>
      <c r="B132" s="7" t="str">
        <f>IFERROR(__xludf.DUMMYFUNCTION("INDEX(IFNA(REGEXEXTRACT(D132, ""([^ ]+)$"")))"),"KC")</f>
        <v>KC</v>
      </c>
      <c r="C132" s="7">
        <f>Pts_PA*G132+Pts_PC*H132+Pts_PY*I132+Pts_PTD*J132+Pts_PI*K132+Pts_P2*L132+Pts_RA*M132+Pts_RY*N132+Pts_RTD*O132+Pts_R2*P132+Pts_Res*Q132+Pts_ReY*R132+Pts_ReTD*S132+Pts_Re2*T132+Pts_FL*U132+Pts_FTD*V132</f>
        <v>7.1</v>
      </c>
      <c r="D132" s="7" t="s">
        <v>226</v>
      </c>
      <c r="E132" s="10" t="s">
        <v>46</v>
      </c>
      <c r="F132" s="9">
        <v>6.0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1.0</v>
      </c>
      <c r="R132" s="7">
        <v>6.0</v>
      </c>
      <c r="S132" s="7">
        <v>1.0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Javonte Williams</v>
      </c>
      <c r="B133" s="7" t="str">
        <f>IFERROR(__xludf.DUMMYFUNCTION("INDEX(IFNA(REGEXEXTRACT(D133, ""([^ ]+)$"")))"),"DEN")</f>
        <v>DEN</v>
      </c>
      <c r="C133" s="7">
        <f>Pts_PA*G133+Pts_PC*H133+Pts_PY*I133+Pts_PTD*J133+Pts_PI*K133+Pts_P2*L133+Pts_RA*M133+Pts_RY*N133+Pts_RTD*O133+Pts_R2*P133+Pts_Res*Q133+Pts_ReY*R133+Pts_ReTD*S133+Pts_Re2*T133+Pts_FL*U133+Pts_FTD*V133</f>
        <v>6.9</v>
      </c>
      <c r="D133" s="7" t="s">
        <v>227</v>
      </c>
      <c r="E133" s="10" t="s">
        <v>357</v>
      </c>
      <c r="F133" s="9">
        <v>6.0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4.0</v>
      </c>
      <c r="N133" s="7">
        <v>1.0</v>
      </c>
      <c r="O133" s="7">
        <v>1.0</v>
      </c>
      <c r="P133" s="11">
        <v>0.0</v>
      </c>
      <c r="Q133" s="10">
        <v>1.0</v>
      </c>
      <c r="R133" s="7">
        <v>3.0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Jordan Addison</v>
      </c>
      <c r="B134" s="7" t="str">
        <f>IFERROR(__xludf.DUMMYFUNCTION("INDEX(IFNA(REGEXEXTRACT(D134, ""([^ ]+)$"")))"),"MIN")</f>
        <v>MIN</v>
      </c>
      <c r="C134" s="7">
        <f>Pts_PA*G134+Pts_PC*H134+Pts_PY*I134+Pts_PTD*J134+Pts_PI*K134+Pts_P2*L134+Pts_RA*M134+Pts_RY*N134+Pts_RTD*O134+Pts_R2*P134+Pts_Res*Q134+Pts_ReY*R134+Pts_ReTD*S134+Pts_Re2*T134+Pts_FL*U134+Pts_FTD*V134</f>
        <v>7.4</v>
      </c>
      <c r="D134" s="7" t="s">
        <v>185</v>
      </c>
      <c r="E134" s="10" t="s">
        <v>21</v>
      </c>
      <c r="F134" s="9">
        <v>5.0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4.0</v>
      </c>
      <c r="R134" s="7">
        <v>54.0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Travis Etienne</v>
      </c>
      <c r="B135" s="7" t="str">
        <f>IFERROR(__xludf.DUMMYFUNCTION("INDEX(IFNA(REGEXEXTRACT(D135, ""([^ ]+)$"")))"),"JAX")</f>
        <v>JAX</v>
      </c>
      <c r="C135" s="7">
        <f>Pts_PA*G135+Pts_PC*H135+Pts_PY*I135+Pts_PTD*J135+Pts_PI*K135+Pts_P2*L135+Pts_RA*M135+Pts_RY*N135+Pts_RTD*O135+Pts_R2*P135+Pts_Res*Q135+Pts_ReY*R135+Pts_ReTD*S135+Pts_Re2*T135+Pts_FL*U135+Pts_FTD*V135</f>
        <v>7.3</v>
      </c>
      <c r="D135" s="7" t="s">
        <v>107</v>
      </c>
      <c r="E135" s="10" t="s">
        <v>25</v>
      </c>
      <c r="F135" s="9">
        <v>5.0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13.0</v>
      </c>
      <c r="N135" s="7">
        <v>46.0</v>
      </c>
      <c r="O135" s="7">
        <v>0.0</v>
      </c>
      <c r="P135" s="11">
        <v>0.0</v>
      </c>
      <c r="Q135" s="10">
        <v>3.0</v>
      </c>
      <c r="R135" s="7">
        <v>12.0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Mike Gesicki</v>
      </c>
      <c r="B136" s="7" t="str">
        <f>IFERROR(__xludf.DUMMYFUNCTION("INDEX(IFNA(REGEXEXTRACT(D136, ""([^ ]+)$"")))"),"CIN")</f>
        <v>CIN</v>
      </c>
      <c r="C136" s="7">
        <f>Pts_PA*G136+Pts_PC*H136+Pts_PY*I136+Pts_PTD*J136+Pts_PI*K136+Pts_P2*L136+Pts_RA*M136+Pts_RY*N136+Pts_RTD*O136+Pts_R2*P136+Pts_Res*Q136+Pts_ReY*R136+Pts_ReTD*S136+Pts_Re2*T136+Pts_FL*U136+Pts_FTD*V136</f>
        <v>7.8</v>
      </c>
      <c r="D136" s="7" t="s">
        <v>242</v>
      </c>
      <c r="E136" s="10" t="s">
        <v>116</v>
      </c>
      <c r="F136" s="9">
        <v>5.0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5.0</v>
      </c>
      <c r="R136" s="7">
        <v>53.0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Noah Gray</v>
      </c>
      <c r="B137" s="7" t="str">
        <f>IFERROR(__xludf.DUMMYFUNCTION("INDEX(IFNA(REGEXEXTRACT(D137, ""([^ ]+)$"")))"),"KC")</f>
        <v>KC</v>
      </c>
      <c r="C137" s="7">
        <f>Pts_PA*G137+Pts_PC*H137+Pts_PY*I137+Pts_PTD*J137+Pts_PI*K137+Pts_P2*L137+Pts_RA*M137+Pts_RY*N137+Pts_RTD*O137+Pts_R2*P137+Pts_Res*Q137+Pts_ReY*R137+Pts_ReTD*S137+Pts_Re2*T137+Pts_FL*U137+Pts_FTD*V137</f>
        <v>7.8</v>
      </c>
      <c r="D137" s="7" t="s">
        <v>188</v>
      </c>
      <c r="E137" s="10" t="s">
        <v>46</v>
      </c>
      <c r="F137" s="9">
        <v>5.0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0.0</v>
      </c>
      <c r="N137" s="7">
        <v>0.0</v>
      </c>
      <c r="O137" s="7">
        <v>0.0</v>
      </c>
      <c r="P137" s="11">
        <v>0.0</v>
      </c>
      <c r="Q137" s="10">
        <v>4.0</v>
      </c>
      <c r="R137" s="7">
        <v>58.0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Jauan Jennings</v>
      </c>
      <c r="B138" s="7" t="str">
        <f>IFERROR(__xludf.DUMMYFUNCTION("INDEX(IFNA(REGEXEXTRACT(D138, ""([^ ]+)$"")))"),"SF")</f>
        <v>SF</v>
      </c>
      <c r="C138" s="7">
        <f>Pts_PA*G138+Pts_PC*H138+Pts_PY*I138+Pts_PTD*J138+Pts_PI*K138+Pts_P2*L138+Pts_RA*M138+Pts_RY*N138+Pts_RTD*O138+Pts_R2*P138+Pts_Res*Q138+Pts_ReY*R138+Pts_ReTD*S138+Pts_Re2*T138+Pts_FL*U138+Pts_FTD*V138</f>
        <v>7.1</v>
      </c>
      <c r="D138" s="7" t="s">
        <v>152</v>
      </c>
      <c r="E138" s="10" t="s">
        <v>65</v>
      </c>
      <c r="F138" s="9">
        <v>5.0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3.0</v>
      </c>
      <c r="R138" s="7">
        <v>56.0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Theo Johnson</v>
      </c>
      <c r="B139" s="7" t="str">
        <f>IFERROR(__xludf.DUMMYFUNCTION("INDEX(IFNA(REGEXEXTRACT(D139, ""([^ ]+)$"")))"),"NYG")</f>
        <v>NYG</v>
      </c>
      <c r="C139" s="7">
        <f>Pts_PA*G139+Pts_PC*H139+Pts_PY*I139+Pts_PTD*J139+Pts_PI*K139+Pts_P2*L139+Pts_RA*M139+Pts_RY*N139+Pts_RTD*O139+Pts_R2*P139+Pts_Res*Q139+Pts_ReY*R139+Pts_ReTD*S139+Pts_Re2*T139+Pts_FL*U139+Pts_FTD*V139</f>
        <v>7.9</v>
      </c>
      <c r="D139" s="7" t="s">
        <v>249</v>
      </c>
      <c r="E139" s="10" t="s">
        <v>338</v>
      </c>
      <c r="F139" s="9">
        <v>5.0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5.0</v>
      </c>
      <c r="R139" s="7">
        <v>54.0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Dawson Knox</v>
      </c>
      <c r="B140" s="7" t="str">
        <f>IFERROR(__xludf.DUMMYFUNCTION("INDEX(IFNA(REGEXEXTRACT(D140, ""([^ ]+)$"")))"),"BUF")</f>
        <v>BUF</v>
      </c>
      <c r="C140" s="7">
        <f>Pts_PA*G140+Pts_PC*H140+Pts_PY*I140+Pts_PTD*J140+Pts_PI*K140+Pts_P2*L140+Pts_RA*M140+Pts_RY*N140+Pts_RTD*O140+Pts_R2*P140+Pts_Res*Q140+Pts_ReY*R140+Pts_ReTD*S140+Pts_Re2*T140+Pts_FL*U140+Pts_FTD*V140</f>
        <v>6.6</v>
      </c>
      <c r="D140" s="7" t="s">
        <v>218</v>
      </c>
      <c r="E140" s="10" t="s">
        <v>340</v>
      </c>
      <c r="F140" s="9">
        <v>5.0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2.0</v>
      </c>
      <c r="R140" s="7">
        <v>56.0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Xavier Legette</v>
      </c>
      <c r="B141" s="7" t="str">
        <f>IFERROR(__xludf.DUMMYFUNCTION("INDEX(IFNA(REGEXEXTRACT(D141, ""([^ ]+)$"")))"),"CAR")</f>
        <v>CAR</v>
      </c>
      <c r="C141" s="7">
        <f>Pts_PA*G141+Pts_PC*H141+Pts_PY*I141+Pts_PTD*J141+Pts_PI*K141+Pts_P2*L141+Pts_RA*M141+Pts_RY*N141+Pts_RTD*O141+Pts_R2*P141+Pts_Res*Q141+Pts_ReY*R141+Pts_ReTD*S141+Pts_Re2*T141+Pts_FL*U141+Pts_FTD*V141</f>
        <v>7.3</v>
      </c>
      <c r="D141" s="7" t="s">
        <v>196</v>
      </c>
      <c r="E141" s="10" t="s">
        <v>358</v>
      </c>
      <c r="F141" s="9">
        <v>5.0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0.0</v>
      </c>
      <c r="N141" s="7">
        <v>0.0</v>
      </c>
      <c r="O141" s="7">
        <v>0.0</v>
      </c>
      <c r="P141" s="11">
        <v>0.0</v>
      </c>
      <c r="Q141" s="10">
        <v>4.0</v>
      </c>
      <c r="R141" s="7">
        <v>53.0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Tony Pollard</v>
      </c>
      <c r="B142" s="7" t="str">
        <f>IFERROR(__xludf.DUMMYFUNCTION("INDEX(IFNA(REGEXEXTRACT(D142, ""([^ ]+)$"")))"),"TEN")</f>
        <v>TEN</v>
      </c>
      <c r="C142" s="7">
        <f>Pts_PA*G142+Pts_PC*H142+Pts_PY*I142+Pts_PTD*J142+Pts_PI*K142+Pts_P2*L142+Pts_RA*M142+Pts_RY*N142+Pts_RTD*O142+Pts_R2*P142+Pts_Res*Q142+Pts_ReY*R142+Pts_ReTD*S142+Pts_Re2*T142+Pts_FL*U142+Pts_FTD*V142</f>
        <v>6.8</v>
      </c>
      <c r="D142" s="7" t="s">
        <v>75</v>
      </c>
      <c r="E142" s="10" t="s">
        <v>341</v>
      </c>
      <c r="F142" s="9">
        <v>5.0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8.0</v>
      </c>
      <c r="N142" s="7">
        <v>35.0</v>
      </c>
      <c r="O142" s="7">
        <v>0.0</v>
      </c>
      <c r="P142" s="11">
        <v>0.0</v>
      </c>
      <c r="Q142" s="10">
        <v>4.0</v>
      </c>
      <c r="R142" s="7">
        <v>33.0</v>
      </c>
      <c r="S142" s="7">
        <v>0.0</v>
      </c>
      <c r="T142" s="11">
        <v>0.0</v>
      </c>
      <c r="U142" s="10">
        <v>1.0</v>
      </c>
      <c r="V142" s="11">
        <v>0.0</v>
      </c>
    </row>
    <row r="143">
      <c r="A143" s="7" t="str">
        <f t="shared" si="1"/>
        <v>KaVontae Turpin</v>
      </c>
      <c r="B143" s="7" t="str">
        <f>IFERROR(__xludf.DUMMYFUNCTION("INDEX(IFNA(REGEXEXTRACT(D143, ""([^ ]+)$"")))"),"DAL")</f>
        <v>DAL</v>
      </c>
      <c r="C143" s="7">
        <f>Pts_PA*G143+Pts_PC*H143+Pts_PY*I143+Pts_PTD*J143+Pts_PI*K143+Pts_P2*L143+Pts_RA*M143+Pts_RY*N143+Pts_RTD*O143+Pts_R2*P143+Pts_Res*Q143+Pts_ReY*R143+Pts_ReTD*S143+Pts_Re2*T143+Pts_FL*U143+Pts_FTD*V143</f>
        <v>7.5</v>
      </c>
      <c r="D143" s="7" t="s">
        <v>414</v>
      </c>
      <c r="E143" s="10" t="s">
        <v>354</v>
      </c>
      <c r="F143" s="9">
        <v>5.0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1.0</v>
      </c>
      <c r="N143" s="7">
        <v>2.0</v>
      </c>
      <c r="O143" s="7">
        <v>0.0</v>
      </c>
      <c r="P143" s="11">
        <v>0.0</v>
      </c>
      <c r="Q143" s="10">
        <v>4.0</v>
      </c>
      <c r="R143" s="7">
        <v>53.0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Jaylen Warren</v>
      </c>
      <c r="B144" s="7" t="str">
        <f>IFERROR(__xludf.DUMMYFUNCTION("INDEX(IFNA(REGEXEXTRACT(D144, ""([^ ]+)$"")))"),"PIT")</f>
        <v>PIT</v>
      </c>
      <c r="C144" s="7">
        <f>Pts_PA*G144+Pts_PC*H144+Pts_PY*I144+Pts_PTD*J144+Pts_PI*K144+Pts_P2*L144+Pts_RA*M144+Pts_RY*N144+Pts_RTD*O144+Pts_R2*P144+Pts_Res*Q144+Pts_ReY*R144+Pts_ReTD*S144+Pts_Re2*T144+Pts_FL*U144+Pts_FTD*V144</f>
        <v>8.4</v>
      </c>
      <c r="D144" s="7" t="s">
        <v>277</v>
      </c>
      <c r="E144" s="10" t="s">
        <v>59</v>
      </c>
      <c r="F144" s="9">
        <v>5.0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3.0</v>
      </c>
      <c r="N144" s="7">
        <v>9.0</v>
      </c>
      <c r="O144" s="7">
        <v>0.0</v>
      </c>
      <c r="P144" s="11">
        <v>0.0</v>
      </c>
      <c r="Q144" s="10">
        <v>4.0</v>
      </c>
      <c r="R144" s="7">
        <v>55.0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Michael Wilson</v>
      </c>
      <c r="B145" s="7" t="str">
        <f>IFERROR(__xludf.DUMMYFUNCTION("INDEX(IFNA(REGEXEXTRACT(D145, ""([^ ]+)$"")))"),"ARI")</f>
        <v>ARI</v>
      </c>
      <c r="C145" s="7">
        <f>Pts_PA*G145+Pts_PC*H145+Pts_PY*I145+Pts_PTD*J145+Pts_PI*K145+Pts_P2*L145+Pts_RA*M145+Pts_RY*N145+Pts_RTD*O145+Pts_R2*P145+Pts_Res*Q145+Pts_ReY*R145+Pts_ReTD*S145+Pts_Re2*T145+Pts_FL*U145+Pts_FTD*V145</f>
        <v>8</v>
      </c>
      <c r="D145" s="7" t="s">
        <v>159</v>
      </c>
      <c r="E145" s="10" t="s">
        <v>349</v>
      </c>
      <c r="F145" s="9">
        <v>5.0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5.0</v>
      </c>
      <c r="R145" s="7">
        <v>55.0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Xavier Worthy</v>
      </c>
      <c r="B146" s="7" t="str">
        <f>IFERROR(__xludf.DUMMYFUNCTION("INDEX(IFNA(REGEXEXTRACT(D146, ""([^ ]+)$"")))"),"KC")</f>
        <v>KC</v>
      </c>
      <c r="C146" s="7">
        <f>Pts_PA*G146+Pts_PC*H146+Pts_PY*I146+Pts_PTD*J146+Pts_PI*K146+Pts_P2*L146+Pts_RA*M146+Pts_RY*N146+Pts_RTD*O146+Pts_R2*P146+Pts_Res*Q146+Pts_ReY*R146+Pts_ReTD*S146+Pts_Re2*T146+Pts_FL*U146+Pts_FTD*V146</f>
        <v>7.9</v>
      </c>
      <c r="D146" s="7" t="s">
        <v>60</v>
      </c>
      <c r="E146" s="10" t="s">
        <v>46</v>
      </c>
      <c r="F146" s="9">
        <v>5.0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0.0</v>
      </c>
      <c r="N146" s="7">
        <v>0.0</v>
      </c>
      <c r="O146" s="7">
        <v>0.0</v>
      </c>
      <c r="P146" s="11">
        <v>0.0</v>
      </c>
      <c r="Q146" s="10">
        <v>5.0</v>
      </c>
      <c r="R146" s="7">
        <v>54.0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Ameer Abdullah</v>
      </c>
      <c r="B147" s="7" t="str">
        <f>IFERROR(__xludf.DUMMYFUNCTION("INDEX(IFNA(REGEXEXTRACT(D147, ""([^ ]+)$"")))"),"LV")</f>
        <v>LV</v>
      </c>
      <c r="C147" s="7">
        <f>Pts_PA*G147+Pts_PC*H147+Pts_PY*I147+Pts_PTD*J147+Pts_PI*K147+Pts_P2*L147+Pts_RA*M147+Pts_RY*N147+Pts_RTD*O147+Pts_R2*P147+Pts_Res*Q147+Pts_ReY*R147+Pts_ReTD*S147+Pts_Re2*T147+Pts_FL*U147+Pts_FTD*V147</f>
        <v>6.3</v>
      </c>
      <c r="D147" s="7" t="s">
        <v>398</v>
      </c>
      <c r="E147" s="10" t="s">
        <v>33</v>
      </c>
      <c r="F147" s="9">
        <v>4.0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10.0</v>
      </c>
      <c r="N147" s="7">
        <v>39.0</v>
      </c>
      <c r="O147" s="7">
        <v>0.0</v>
      </c>
      <c r="P147" s="11">
        <v>0.0</v>
      </c>
      <c r="Q147" s="10">
        <v>2.0</v>
      </c>
      <c r="R147" s="7">
        <v>14.0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Blake Corum</v>
      </c>
      <c r="B148" s="7" t="str">
        <f>IFERROR(__xludf.DUMMYFUNCTION("INDEX(IFNA(REGEXEXTRACT(D148, ""([^ ]+)$"")))"),"LA")</f>
        <v>LA</v>
      </c>
      <c r="C148" s="7">
        <f>Pts_PA*G148+Pts_PC*H148+Pts_PY*I148+Pts_PTD*J148+Pts_PI*K148+Pts_P2*L148+Pts_RA*M148+Pts_RY*N148+Pts_RTD*O148+Pts_R2*P148+Pts_Res*Q148+Pts_ReY*R148+Pts_ReTD*S148+Pts_Re2*T148+Pts_FL*U148+Pts_FTD*V148</f>
        <v>4.2</v>
      </c>
      <c r="D148" s="7" t="s">
        <v>375</v>
      </c>
      <c r="E148" s="10" t="s">
        <v>129</v>
      </c>
      <c r="F148" s="9">
        <v>4.0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8.0</v>
      </c>
      <c r="N148" s="7">
        <v>42.0</v>
      </c>
      <c r="O148" s="7">
        <v>0.0</v>
      </c>
      <c r="P148" s="11">
        <v>0.0</v>
      </c>
      <c r="Q148" s="10">
        <v>0.0</v>
      </c>
      <c r="R148" s="7">
        <v>0.0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Evan Engram</v>
      </c>
      <c r="B149" s="7" t="str">
        <f>IFERROR(__xludf.DUMMYFUNCTION("INDEX(IFNA(REGEXEXTRACT(D149, ""([^ ]+)$"")))"),"JAX")</f>
        <v>JAX</v>
      </c>
      <c r="C149" s="7">
        <f>Pts_PA*G149+Pts_PC*H149+Pts_PY*I149+Pts_PTD*J149+Pts_PI*K149+Pts_P2*L149+Pts_RA*M149+Pts_RY*N149+Pts_RTD*O149+Pts_R2*P149+Pts_Res*Q149+Pts_ReY*R149+Pts_ReTD*S149+Pts_Re2*T149+Pts_FL*U149+Pts_FTD*V149</f>
        <v>7.6</v>
      </c>
      <c r="D149" s="7" t="s">
        <v>293</v>
      </c>
      <c r="E149" s="10" t="s">
        <v>25</v>
      </c>
      <c r="F149" s="9">
        <v>4.0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7.0</v>
      </c>
      <c r="R149" s="7">
        <v>41.0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Taysom Hill</v>
      </c>
      <c r="B150" s="7" t="str">
        <f>IFERROR(__xludf.DUMMYFUNCTION("INDEX(IFNA(REGEXEXTRACT(D150, ""([^ ]+)$"")))"),"NO")</f>
        <v>NO</v>
      </c>
      <c r="C150" s="7">
        <f>Pts_PA*G150+Pts_PC*H150+Pts_PY*I150+Pts_PTD*J150+Pts_PI*K150+Pts_P2*L150+Pts_RA*M150+Pts_RY*N150+Pts_RTD*O150+Pts_R2*P150+Pts_Res*Q150+Pts_ReY*R150+Pts_ReTD*S150+Pts_Re2*T150+Pts_FL*U150+Pts_FTD*V150</f>
        <v>7.2</v>
      </c>
      <c r="D150" s="7" t="s">
        <v>189</v>
      </c>
      <c r="E150" s="10" t="s">
        <v>51</v>
      </c>
      <c r="F150" s="9">
        <v>4.0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5.0</v>
      </c>
      <c r="N150" s="7">
        <v>10.0</v>
      </c>
      <c r="O150" s="7">
        <v>0.0</v>
      </c>
      <c r="P150" s="11">
        <v>0.0</v>
      </c>
      <c r="Q150" s="10">
        <v>5.0</v>
      </c>
      <c r="R150" s="7">
        <v>37.0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Van Jefferson</v>
      </c>
      <c r="B151" s="7" t="str">
        <f>IFERROR(__xludf.DUMMYFUNCTION("INDEX(IFNA(REGEXEXTRACT(D151, ""([^ ]+)$"")))"),"PIT")</f>
        <v>PIT</v>
      </c>
      <c r="C151" s="7">
        <f>Pts_PA*G151+Pts_PC*H151+Pts_PY*I151+Pts_PTD*J151+Pts_PI*K151+Pts_P2*L151+Pts_RA*M151+Pts_RY*N151+Pts_RTD*O151+Pts_R2*P151+Pts_Res*Q151+Pts_ReY*R151+Pts_ReTD*S151+Pts_Re2*T151+Pts_FL*U151+Pts_FTD*V151</f>
        <v>4.8</v>
      </c>
      <c r="D151" s="7" t="s">
        <v>307</v>
      </c>
      <c r="E151" s="10" t="s">
        <v>59</v>
      </c>
      <c r="F151" s="9">
        <v>4.0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0.0</v>
      </c>
      <c r="N151" s="7">
        <v>0.0</v>
      </c>
      <c r="O151" s="7">
        <v>0.0</v>
      </c>
      <c r="P151" s="11">
        <v>0.0</v>
      </c>
      <c r="Q151" s="10">
        <v>1.0</v>
      </c>
      <c r="R151" s="7">
        <v>43.0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David Moore</v>
      </c>
      <c r="B152" s="7" t="str">
        <f>IFERROR(__xludf.DUMMYFUNCTION("INDEX(IFNA(REGEXEXTRACT(D152, ""([^ ]+)$"")))"),"CAR")</f>
        <v>CAR</v>
      </c>
      <c r="C152" s="7">
        <f>Pts_PA*G152+Pts_PC*H152+Pts_PY*I152+Pts_PTD*J152+Pts_PI*K152+Pts_P2*L152+Pts_RA*M152+Pts_RY*N152+Pts_RTD*O152+Pts_R2*P152+Pts_Res*Q152+Pts_ReY*R152+Pts_ReTD*S152+Pts_Re2*T152+Pts_FL*U152+Pts_FTD*V152</f>
        <v>6.5</v>
      </c>
      <c r="D152" s="7" t="s">
        <v>258</v>
      </c>
      <c r="E152" s="10" t="s">
        <v>358</v>
      </c>
      <c r="F152" s="9">
        <v>4.0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0.0</v>
      </c>
      <c r="N152" s="7">
        <v>0.0</v>
      </c>
      <c r="O152" s="7">
        <v>0.0</v>
      </c>
      <c r="P152" s="11">
        <v>0.0</v>
      </c>
      <c r="Q152" s="10">
        <v>5.0</v>
      </c>
      <c r="R152" s="7">
        <v>40.0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Isiah Pacheco</v>
      </c>
      <c r="B153" s="7" t="str">
        <f>IFERROR(__xludf.DUMMYFUNCTION("INDEX(IFNA(REGEXEXTRACT(D153, ""([^ ]+)$"")))"),"KC")</f>
        <v>KC</v>
      </c>
      <c r="C153" s="7">
        <f>Pts_PA*G153+Pts_PC*H153+Pts_PY*I153+Pts_PTD*J153+Pts_PI*K153+Pts_P2*L153+Pts_RA*M153+Pts_RY*N153+Pts_RTD*O153+Pts_R2*P153+Pts_Res*Q153+Pts_ReY*R153+Pts_ReTD*S153+Pts_Re2*T153+Pts_FL*U153+Pts_FTD*V153</f>
        <v>5.4</v>
      </c>
      <c r="D153" s="7" t="s">
        <v>83</v>
      </c>
      <c r="E153" s="10" t="s">
        <v>46</v>
      </c>
      <c r="F153" s="9">
        <v>4.0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7.0</v>
      </c>
      <c r="N153" s="7">
        <v>44.0</v>
      </c>
      <c r="O153" s="7">
        <v>0.0</v>
      </c>
      <c r="P153" s="11">
        <v>0.0</v>
      </c>
      <c r="Q153" s="10">
        <v>1.0</v>
      </c>
      <c r="R153" s="7">
        <v>5.0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Tim Patrick</v>
      </c>
      <c r="B154" s="7" t="str">
        <f>IFERROR(__xludf.DUMMYFUNCTION("INDEX(IFNA(REGEXEXTRACT(D154, ""([^ ]+)$"")))"),"DET")</f>
        <v>DET</v>
      </c>
      <c r="C154" s="7">
        <f>Pts_PA*G154+Pts_PC*H154+Pts_PY*I154+Pts_PTD*J154+Pts_PI*K154+Pts_P2*L154+Pts_RA*M154+Pts_RY*N154+Pts_RTD*O154+Pts_R2*P154+Pts_Res*Q154+Pts_ReY*R154+Pts_ReTD*S154+Pts_Re2*T154+Pts_FL*U154+Pts_FTD*V154</f>
        <v>5.8</v>
      </c>
      <c r="D154" s="7" t="s">
        <v>391</v>
      </c>
      <c r="E154" s="10" t="s">
        <v>343</v>
      </c>
      <c r="F154" s="9">
        <v>4.0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0.0</v>
      </c>
      <c r="N154" s="7">
        <v>0.0</v>
      </c>
      <c r="O154" s="7">
        <v>0.0</v>
      </c>
      <c r="P154" s="11">
        <v>0.0</v>
      </c>
      <c r="Q154" s="10">
        <v>2.0</v>
      </c>
      <c r="R154" s="7">
        <v>48.0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Cordarrelle Patterson</v>
      </c>
      <c r="B155" s="7" t="str">
        <f>IFERROR(__xludf.DUMMYFUNCTION("INDEX(IFNA(REGEXEXTRACT(D155, ""([^ ]+)$"")))"),"PIT")</f>
        <v>PIT</v>
      </c>
      <c r="C155" s="7">
        <f>Pts_PA*G155+Pts_PC*H155+Pts_PY*I155+Pts_PTD*J155+Pts_PI*K155+Pts_P2*L155+Pts_RA*M155+Pts_RY*N155+Pts_RTD*O155+Pts_R2*P155+Pts_Res*Q155+Pts_ReY*R155+Pts_ReTD*S155+Pts_Re2*T155+Pts_FL*U155+Pts_FTD*V155</f>
        <v>6.8</v>
      </c>
      <c r="D155" s="7" t="s">
        <v>265</v>
      </c>
      <c r="E155" s="10" t="s">
        <v>59</v>
      </c>
      <c r="F155" s="9">
        <v>4.0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3.0</v>
      </c>
      <c r="N155" s="7">
        <v>16.0</v>
      </c>
      <c r="O155" s="7">
        <v>0.0</v>
      </c>
      <c r="P155" s="11">
        <v>0.0</v>
      </c>
      <c r="Q155" s="10">
        <v>3.0</v>
      </c>
      <c r="R155" s="7">
        <v>37.0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Michael Pittman</v>
      </c>
      <c r="B156" s="7" t="str">
        <f>IFERROR(__xludf.DUMMYFUNCTION("INDEX(IFNA(REGEXEXTRACT(D156, ""([^ ]+)$"")))"),"IND")</f>
        <v>IND</v>
      </c>
      <c r="C156" s="7">
        <f>Pts_PA*G156+Pts_PC*H156+Pts_PY*I156+Pts_PTD*J156+Pts_PI*K156+Pts_P2*L156+Pts_RA*M156+Pts_RY*N156+Pts_RTD*O156+Pts_R2*P156+Pts_Res*Q156+Pts_ReY*R156+Pts_ReTD*S156+Pts_Re2*T156+Pts_FL*U156+Pts_FTD*V156</f>
        <v>6.7</v>
      </c>
      <c r="D156" s="7" t="s">
        <v>200</v>
      </c>
      <c r="E156" s="10" t="s">
        <v>346</v>
      </c>
      <c r="F156" s="9">
        <v>4.0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5.0</v>
      </c>
      <c r="R156" s="7">
        <v>42.0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Calvin Ridley</v>
      </c>
      <c r="B157" s="7" t="str">
        <f>IFERROR(__xludf.DUMMYFUNCTION("INDEX(IFNA(REGEXEXTRACT(D157, ""([^ ]+)$"")))"),"TEN")</f>
        <v>TEN</v>
      </c>
      <c r="C157" s="7">
        <f>Pts_PA*G157+Pts_PC*H157+Pts_PY*I157+Pts_PTD*J157+Pts_PI*K157+Pts_P2*L157+Pts_RA*M157+Pts_RY*N157+Pts_RTD*O157+Pts_R2*P157+Pts_Res*Q157+Pts_ReY*R157+Pts_ReTD*S157+Pts_Re2*T157+Pts_FL*U157+Pts_FTD*V157</f>
        <v>5.5</v>
      </c>
      <c r="D157" s="7" t="s">
        <v>168</v>
      </c>
      <c r="E157" s="10" t="s">
        <v>341</v>
      </c>
      <c r="F157" s="9">
        <v>4.0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2.0</v>
      </c>
      <c r="R157" s="7">
        <v>45.0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Sterling Shepard</v>
      </c>
      <c r="B158" s="7" t="str">
        <f>IFERROR(__xludf.DUMMYFUNCTION("INDEX(IFNA(REGEXEXTRACT(D158, ""([^ ]+)$"")))"),"TB")</f>
        <v>TB</v>
      </c>
      <c r="C158" s="7">
        <f>Pts_PA*G158+Pts_PC*H158+Pts_PY*I158+Pts_PTD*J158+Pts_PI*K158+Pts_P2*L158+Pts_RA*M158+Pts_RY*N158+Pts_RTD*O158+Pts_R2*P158+Pts_Res*Q158+Pts_ReY*R158+Pts_ReTD*S158+Pts_Re2*T158+Pts_FL*U158+Pts_FTD*V158</f>
        <v>6.2</v>
      </c>
      <c r="D158" s="7" t="s">
        <v>469</v>
      </c>
      <c r="E158" s="10" t="s">
        <v>344</v>
      </c>
      <c r="F158" s="9">
        <v>4.0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0.0</v>
      </c>
      <c r="N158" s="7">
        <v>0.0</v>
      </c>
      <c r="O158" s="7">
        <v>0.0</v>
      </c>
      <c r="P158" s="11">
        <v>0.0</v>
      </c>
      <c r="Q158" s="10">
        <v>4.0</v>
      </c>
      <c r="R158" s="7">
        <v>42.0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Jalen Tolbert</v>
      </c>
      <c r="B159" s="7" t="str">
        <f>IFERROR(__xludf.DUMMYFUNCTION("INDEX(IFNA(REGEXEXTRACT(D159, ""([^ ]+)$"")))"),"DAL")</f>
        <v>DAL</v>
      </c>
      <c r="C159" s="7">
        <f>Pts_PA*G159+Pts_PC*H159+Pts_PY*I159+Pts_PTD*J159+Pts_PI*K159+Pts_P2*L159+Pts_RA*M159+Pts_RY*N159+Pts_RTD*O159+Pts_R2*P159+Pts_Res*Q159+Pts_ReY*R159+Pts_ReTD*S159+Pts_Re2*T159+Pts_FL*U159+Pts_FTD*V159</f>
        <v>5.1</v>
      </c>
      <c r="D159" s="7" t="s">
        <v>274</v>
      </c>
      <c r="E159" s="10" t="s">
        <v>354</v>
      </c>
      <c r="F159" s="9">
        <v>4.0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0.0</v>
      </c>
      <c r="N159" s="7">
        <v>0.0</v>
      </c>
      <c r="O159" s="7">
        <v>0.0</v>
      </c>
      <c r="P159" s="11">
        <v>0.0</v>
      </c>
      <c r="Q159" s="10">
        <v>2.0</v>
      </c>
      <c r="R159" s="7">
        <v>41.0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Kenneth Walker</v>
      </c>
      <c r="B160" s="7" t="str">
        <f>IFERROR(__xludf.DUMMYFUNCTION("INDEX(IFNA(REGEXEXTRACT(D160, ""([^ ]+)$"")))"),"SEA")</f>
        <v>SEA</v>
      </c>
      <c r="C160" s="7">
        <f>Pts_PA*G160+Pts_PC*H160+Pts_PY*I160+Pts_PTD*J160+Pts_PI*K160+Pts_P2*L160+Pts_RA*M160+Pts_RY*N160+Pts_RTD*O160+Pts_R2*P160+Pts_Res*Q160+Pts_ReY*R160+Pts_ReTD*S160+Pts_Re2*T160+Pts_FL*U160+Pts_FTD*V160</f>
        <v>5.6</v>
      </c>
      <c r="D160" s="7" t="s">
        <v>70</v>
      </c>
      <c r="E160" s="10" t="s">
        <v>428</v>
      </c>
      <c r="F160" s="9">
        <v>4.0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16.0</v>
      </c>
      <c r="N160" s="7">
        <v>49.0</v>
      </c>
      <c r="O160" s="7">
        <v>0.0</v>
      </c>
      <c r="P160" s="11">
        <v>0.0</v>
      </c>
      <c r="Q160" s="10">
        <v>2.0</v>
      </c>
      <c r="R160" s="7">
        <v>-3.0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Garrett Wilson</v>
      </c>
      <c r="B161" s="7" t="str">
        <f>IFERROR(__xludf.DUMMYFUNCTION("INDEX(IFNA(REGEXEXTRACT(D161, ""([^ ]+)$"")))"),"NYJ")</f>
        <v>NYJ</v>
      </c>
      <c r="C161" s="7">
        <f>Pts_PA*G161+Pts_PC*H161+Pts_PY*I161+Pts_PTD*J161+Pts_PI*K161+Pts_P2*L161+Pts_RA*M161+Pts_RY*N161+Pts_RTD*O161+Pts_R2*P161+Pts_Res*Q161+Pts_ReY*R161+Pts_ReTD*S161+Pts_Re2*T161+Pts_FL*U161+Pts_FTD*V161</f>
        <v>6.6</v>
      </c>
      <c r="D161" s="7" t="s">
        <v>158</v>
      </c>
      <c r="E161" s="10" t="s">
        <v>353</v>
      </c>
      <c r="F161" s="9">
        <v>4.0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5.0</v>
      </c>
      <c r="R161" s="7">
        <v>41.0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Michael Woods</v>
      </c>
      <c r="B162" s="7" t="str">
        <f>IFERROR(__xludf.DUMMYFUNCTION("INDEX(IFNA(REGEXEXTRACT(D162, ""([^ ]+)$"")))"),"CLE")</f>
        <v>CLE</v>
      </c>
      <c r="C162" s="7">
        <f>Pts_PA*G162+Pts_PC*H162+Pts_PY*I162+Pts_PTD*J162+Pts_PI*K162+Pts_P2*L162+Pts_RA*M162+Pts_RY*N162+Pts_RTD*O162+Pts_R2*P162+Pts_Res*Q162+Pts_ReY*R162+Pts_ReTD*S162+Pts_Re2*T162+Pts_FL*U162+Pts_FTD*V162</f>
        <v>5.8</v>
      </c>
      <c r="D162" s="7" t="s">
        <v>562</v>
      </c>
      <c r="E162" s="10" t="s">
        <v>356</v>
      </c>
      <c r="F162" s="9">
        <v>4.0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0.0</v>
      </c>
      <c r="N162" s="7">
        <v>0.0</v>
      </c>
      <c r="O162" s="7">
        <v>0.0</v>
      </c>
      <c r="P162" s="11">
        <v>0.0</v>
      </c>
      <c r="Q162" s="10">
        <v>3.0</v>
      </c>
      <c r="R162" s="7">
        <v>43.0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Chatarius Atwell</v>
      </c>
      <c r="B163" s="7" t="str">
        <f>IFERROR(__xludf.DUMMYFUNCTION("INDEX(IFNA(REGEXEXTRACT(D163, ""([^ ]+)$"")))"),"LA")</f>
        <v>LA</v>
      </c>
      <c r="C163" s="7">
        <f>Pts_PA*G163+Pts_PC*H163+Pts_PY*I163+Pts_PTD*J163+Pts_PI*K163+Pts_P2*L163+Pts_RA*M163+Pts_RY*N163+Pts_RTD*O163+Pts_R2*P163+Pts_Res*Q163+Pts_ReY*R163+Pts_ReTD*S163+Pts_Re2*T163+Pts_FL*U163+Pts_FTD*V163</f>
        <v>4.9</v>
      </c>
      <c r="D163" s="7" t="s">
        <v>366</v>
      </c>
      <c r="E163" s="10" t="s">
        <v>129</v>
      </c>
      <c r="F163" s="9">
        <v>3.0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1.0</v>
      </c>
      <c r="N163" s="7">
        <v>0.0</v>
      </c>
      <c r="O163" s="7">
        <v>0.0</v>
      </c>
      <c r="P163" s="11">
        <v>0.0</v>
      </c>
      <c r="Q163" s="10">
        <v>2.0</v>
      </c>
      <c r="R163" s="7">
        <v>39.0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Kevin Austin</v>
      </c>
      <c r="B164" s="7" t="str">
        <f>IFERROR(__xludf.DUMMYFUNCTION("INDEX(IFNA(REGEXEXTRACT(D164, ""([^ ]+)$"")))"),"NO")</f>
        <v>NO</v>
      </c>
      <c r="C164" s="7">
        <f>Pts_PA*G164+Pts_PC*H164+Pts_PY*I164+Pts_PTD*J164+Pts_PI*K164+Pts_P2*L164+Pts_RA*M164+Pts_RY*N164+Pts_RTD*O164+Pts_R2*P164+Pts_Res*Q164+Pts_ReY*R164+Pts_ReTD*S164+Pts_Re2*T164+Pts_FL*U164+Pts_FTD*V164</f>
        <v>5.5</v>
      </c>
      <c r="D164" s="7" t="s">
        <v>553</v>
      </c>
      <c r="E164" s="10" t="s">
        <v>51</v>
      </c>
      <c r="F164" s="9">
        <v>3.0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1.0</v>
      </c>
      <c r="N164" s="7">
        <v>9.0</v>
      </c>
      <c r="O164" s="7">
        <v>0.0</v>
      </c>
      <c r="P164" s="11">
        <v>0.0</v>
      </c>
      <c r="Q164" s="10">
        <v>3.0</v>
      </c>
      <c r="R164" s="7">
        <v>31.0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Kendrick Bourne</v>
      </c>
      <c r="B165" s="7" t="str">
        <f>IFERROR(__xludf.DUMMYFUNCTION("INDEX(IFNA(REGEXEXTRACT(D165, ""([^ ]+)$"")))"),"NE")</f>
        <v>NE</v>
      </c>
      <c r="C165" s="7">
        <f>Pts_PA*G165+Pts_PC*H165+Pts_PY*I165+Pts_PTD*J165+Pts_PI*K165+Pts_P2*L165+Pts_RA*M165+Pts_RY*N165+Pts_RTD*O165+Pts_R2*P165+Pts_Res*Q165+Pts_ReY*R165+Pts_ReTD*S165+Pts_Re2*T165+Pts_FL*U165+Pts_FTD*V165</f>
        <v>6</v>
      </c>
      <c r="D165" s="7" t="s">
        <v>491</v>
      </c>
      <c r="E165" s="10" t="s">
        <v>352</v>
      </c>
      <c r="F165" s="9">
        <v>3.0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1.0</v>
      </c>
      <c r="N165" s="7">
        <v>6.0</v>
      </c>
      <c r="O165" s="7">
        <v>0.0</v>
      </c>
      <c r="P165" s="11">
        <v>0.0</v>
      </c>
      <c r="Q165" s="10">
        <v>3.0</v>
      </c>
      <c r="R165" s="7">
        <v>39.0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Tyler Boyd</v>
      </c>
      <c r="B166" s="7" t="str">
        <f>IFERROR(__xludf.DUMMYFUNCTION("INDEX(IFNA(REGEXEXTRACT(D166, ""([^ ]+)$"")))"),"TEN")</f>
        <v>TEN</v>
      </c>
      <c r="C166" s="7">
        <f>Pts_PA*G166+Pts_PC*H166+Pts_PY*I166+Pts_PTD*J166+Pts_PI*K166+Pts_P2*L166+Pts_RA*M166+Pts_RY*N166+Pts_RTD*O166+Pts_R2*P166+Pts_Res*Q166+Pts_ReY*R166+Pts_ReTD*S166+Pts_Re2*T166+Pts_FL*U166+Pts_FTD*V166</f>
        <v>5.2</v>
      </c>
      <c r="D166" s="7" t="s">
        <v>231</v>
      </c>
      <c r="E166" s="10" t="s">
        <v>341</v>
      </c>
      <c r="F166" s="9">
        <v>3.0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0.0</v>
      </c>
      <c r="N166" s="7">
        <v>0.0</v>
      </c>
      <c r="O166" s="7">
        <v>0.0</v>
      </c>
      <c r="P166" s="11">
        <v>0.0</v>
      </c>
      <c r="Q166" s="10">
        <v>3.0</v>
      </c>
      <c r="R166" s="7">
        <v>37.0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Jonathon Brooks</v>
      </c>
      <c r="B167" s="7" t="str">
        <f>IFERROR(__xludf.DUMMYFUNCTION("INDEX(IFNA(REGEXEXTRACT(D167, ""([^ ]+)$"")))"),"CAR")</f>
        <v>CAR</v>
      </c>
      <c r="C167" s="7">
        <f>Pts_PA*G167+Pts_PC*H167+Pts_PY*I167+Pts_PTD*J167+Pts_PI*K167+Pts_P2*L167+Pts_RA*M167+Pts_RY*N167+Pts_RTD*O167+Pts_R2*P167+Pts_Res*Q167+Pts_ReY*R167+Pts_ReTD*S167+Pts_Re2*T167+Pts_FL*U167+Pts_FTD*V167</f>
        <v>5.6</v>
      </c>
      <c r="D167" s="7" t="s">
        <v>591</v>
      </c>
      <c r="E167" s="10" t="s">
        <v>358</v>
      </c>
      <c r="F167" s="9">
        <v>3.0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6.0</v>
      </c>
      <c r="N167" s="7">
        <v>18.0</v>
      </c>
      <c r="O167" s="7">
        <v>0.0</v>
      </c>
      <c r="P167" s="11">
        <v>0.0</v>
      </c>
      <c r="Q167" s="10">
        <v>3.0</v>
      </c>
      <c r="R167" s="7">
        <v>23.0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Dyami Brown</v>
      </c>
      <c r="B168" s="7" t="str">
        <f>IFERROR(__xludf.DUMMYFUNCTION("INDEX(IFNA(REGEXEXTRACT(D168, ""([^ ]+)$"")))"),"WAS")</f>
        <v>WAS</v>
      </c>
      <c r="C168" s="7">
        <f>Pts_PA*G168+Pts_PC*H168+Pts_PY*I168+Pts_PTD*J168+Pts_PI*K168+Pts_P2*L168+Pts_RA*M168+Pts_RY*N168+Pts_RTD*O168+Pts_R2*P168+Pts_Res*Q168+Pts_ReY*R168+Pts_ReTD*S168+Pts_Re2*T168+Pts_FL*U168+Pts_FTD*V168</f>
        <v>5.9</v>
      </c>
      <c r="D168" s="7" t="s">
        <v>384</v>
      </c>
      <c r="E168" s="10" t="s">
        <v>157</v>
      </c>
      <c r="F168" s="9">
        <v>3.0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1.0</v>
      </c>
      <c r="N168" s="7">
        <v>4.0</v>
      </c>
      <c r="O168" s="7">
        <v>0.0</v>
      </c>
      <c r="P168" s="11">
        <v>0.0</v>
      </c>
      <c r="Q168" s="10">
        <v>4.0</v>
      </c>
      <c r="R168" s="7">
        <v>35.0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Tyler Conklin</v>
      </c>
      <c r="B169" s="7" t="str">
        <f>IFERROR(__xludf.DUMMYFUNCTION("INDEX(IFNA(REGEXEXTRACT(D169, ""([^ ]+)$"")))"),"NYJ")</f>
        <v>NYJ</v>
      </c>
      <c r="C169" s="7">
        <f>Pts_PA*G169+Pts_PC*H169+Pts_PY*I169+Pts_PTD*J169+Pts_PI*K169+Pts_P2*L169+Pts_RA*M169+Pts_RY*N169+Pts_RTD*O169+Pts_R2*P169+Pts_Res*Q169+Pts_ReY*R169+Pts_ReTD*S169+Pts_Re2*T169+Pts_FL*U169+Pts_FTD*V169</f>
        <v>5.2</v>
      </c>
      <c r="D169" s="7" t="s">
        <v>288</v>
      </c>
      <c r="E169" s="10" t="s">
        <v>353</v>
      </c>
      <c r="F169" s="9">
        <v>3.0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0.0</v>
      </c>
      <c r="N169" s="7">
        <v>0.0</v>
      </c>
      <c r="O169" s="7">
        <v>0.0</v>
      </c>
      <c r="P169" s="11">
        <v>0.0</v>
      </c>
      <c r="Q169" s="10">
        <v>4.0</v>
      </c>
      <c r="R169" s="7">
        <v>32.0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Gus Edwards</v>
      </c>
      <c r="B170" s="7" t="str">
        <f>IFERROR(__xludf.DUMMYFUNCTION("INDEX(IFNA(REGEXEXTRACT(D170, ""([^ ]+)$"")))"),"LAC")</f>
        <v>LAC</v>
      </c>
      <c r="C170" s="7">
        <f>Pts_PA*G170+Pts_PC*H170+Pts_PY*I170+Pts_PTD*J170+Pts_PI*K170+Pts_P2*L170+Pts_RA*M170+Pts_RY*N170+Pts_RTD*O170+Pts_R2*P170+Pts_Res*Q170+Pts_ReY*R170+Pts_ReTD*S170+Pts_Re2*T170+Pts_FL*U170+Pts_FTD*V170</f>
        <v>3.8</v>
      </c>
      <c r="D170" s="7" t="s">
        <v>214</v>
      </c>
      <c r="E170" s="10" t="s">
        <v>96</v>
      </c>
      <c r="F170" s="9">
        <v>3.0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6.0</v>
      </c>
      <c r="N170" s="7">
        <v>32.0</v>
      </c>
      <c r="O170" s="7">
        <v>0.0</v>
      </c>
      <c r="P170" s="11">
        <v>0.0</v>
      </c>
      <c r="Q170" s="10">
        <v>1.0</v>
      </c>
      <c r="R170" s="7">
        <v>1.0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Chuba Hubbard</v>
      </c>
      <c r="B171" s="7" t="str">
        <f>IFERROR(__xludf.DUMMYFUNCTION("INDEX(IFNA(REGEXEXTRACT(D171, ""([^ ]+)$"")))"),"CAR")</f>
        <v>CAR</v>
      </c>
      <c r="C171" s="7">
        <f>Pts_PA*G171+Pts_PC*H171+Pts_PY*I171+Pts_PTD*J171+Pts_PI*K171+Pts_P2*L171+Pts_RA*M171+Pts_RY*N171+Pts_RTD*O171+Pts_R2*P171+Pts_Res*Q171+Pts_ReY*R171+Pts_ReTD*S171+Pts_Re2*T171+Pts_FL*U171+Pts_FTD*V171</f>
        <v>2.3</v>
      </c>
      <c r="D171" s="7" t="s">
        <v>247</v>
      </c>
      <c r="E171" s="10" t="s">
        <v>358</v>
      </c>
      <c r="F171" s="9">
        <v>3.0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12.0</v>
      </c>
      <c r="N171" s="7">
        <v>43.0</v>
      </c>
      <c r="O171" s="7">
        <v>0.0</v>
      </c>
      <c r="P171" s="11">
        <v>0.0</v>
      </c>
      <c r="Q171" s="10">
        <v>0.0</v>
      </c>
      <c r="R171" s="7">
        <v>0.0</v>
      </c>
      <c r="S171" s="7">
        <v>0.0</v>
      </c>
      <c r="T171" s="11">
        <v>0.0</v>
      </c>
      <c r="U171" s="10">
        <v>1.0</v>
      </c>
      <c r="V171" s="11">
        <v>0.0</v>
      </c>
    </row>
    <row r="172">
      <c r="A172" s="7" t="str">
        <f t="shared" si="1"/>
        <v>Juwan Johnson</v>
      </c>
      <c r="B172" s="7" t="str">
        <f>IFERROR(__xludf.DUMMYFUNCTION("INDEX(IFNA(REGEXEXTRACT(D172, ""([^ ]+)$"")))"),"NO")</f>
        <v>NO</v>
      </c>
      <c r="C172" s="7">
        <f>Pts_PA*G172+Pts_PC*H172+Pts_PY*I172+Pts_PTD*J172+Pts_PI*K172+Pts_P2*L172+Pts_RA*M172+Pts_RY*N172+Pts_RTD*O172+Pts_R2*P172+Pts_Res*Q172+Pts_ReY*R172+Pts_ReTD*S172+Pts_Re2*T172+Pts_FL*U172+Pts_FTD*V172</f>
        <v>6.1</v>
      </c>
      <c r="D172" s="7" t="s">
        <v>133</v>
      </c>
      <c r="E172" s="10" t="s">
        <v>51</v>
      </c>
      <c r="F172" s="9">
        <v>3.0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5.0</v>
      </c>
      <c r="R172" s="7">
        <v>36.0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CeeDee Lamb</v>
      </c>
      <c r="B173" s="7" t="str">
        <f>IFERROR(__xludf.DUMMYFUNCTION("INDEX(IFNA(REGEXEXTRACT(D173, ""([^ ]+)$"")))"),"DAL")</f>
        <v>DAL</v>
      </c>
      <c r="C173" s="7">
        <f>Pts_PA*G173+Pts_PC*H173+Pts_PY*I173+Pts_PTD*J173+Pts_PI*K173+Pts_P2*L173+Pts_RA*M173+Pts_RY*N173+Pts_RTD*O173+Pts_R2*P173+Pts_Res*Q173+Pts_ReY*R173+Pts_ReTD*S173+Pts_Re2*T173+Pts_FL*U173+Pts_FTD*V173</f>
        <v>4.9</v>
      </c>
      <c r="D173" s="7" t="s">
        <v>134</v>
      </c>
      <c r="E173" s="10" t="s">
        <v>354</v>
      </c>
      <c r="F173" s="9">
        <v>3.0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2.0</v>
      </c>
      <c r="R173" s="7">
        <v>39.0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Jeremy McNichols</v>
      </c>
      <c r="B174" s="7" t="str">
        <f>IFERROR(__xludf.DUMMYFUNCTION("INDEX(IFNA(REGEXEXTRACT(D174, ""([^ ]+)$"")))"),"WAS")</f>
        <v>WAS</v>
      </c>
      <c r="C174" s="7">
        <f>Pts_PA*G174+Pts_PC*H174+Pts_PY*I174+Pts_PTD*J174+Pts_PI*K174+Pts_P2*L174+Pts_RA*M174+Pts_RY*N174+Pts_RTD*O174+Pts_R2*P174+Pts_Res*Q174+Pts_ReY*R174+Pts_ReTD*S174+Pts_Re2*T174+Pts_FL*U174+Pts_FTD*V174</f>
        <v>3.2</v>
      </c>
      <c r="D174" s="7" t="s">
        <v>458</v>
      </c>
      <c r="E174" s="10" t="s">
        <v>157</v>
      </c>
      <c r="F174" s="9">
        <v>3.0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6.0</v>
      </c>
      <c r="N174" s="7">
        <v>32.0</v>
      </c>
      <c r="O174" s="7">
        <v>0.0</v>
      </c>
      <c r="P174" s="11">
        <v>0.0</v>
      </c>
      <c r="Q174" s="10">
        <v>0.0</v>
      </c>
      <c r="R174" s="7">
        <v>0.0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Josh Palmer</v>
      </c>
      <c r="B175" s="7" t="str">
        <f>IFERROR(__xludf.DUMMYFUNCTION("INDEX(IFNA(REGEXEXTRACT(D175, ""([^ ]+)$"")))"),"LAC")</f>
        <v>LAC</v>
      </c>
      <c r="C175" s="7">
        <f>Pts_PA*G175+Pts_PC*H175+Pts_PY*I175+Pts_PTD*J175+Pts_PI*K175+Pts_P2*L175+Pts_RA*M175+Pts_RY*N175+Pts_RTD*O175+Pts_R2*P175+Pts_Res*Q175+Pts_ReY*R175+Pts_ReTD*S175+Pts_Re2*T175+Pts_FL*U175+Pts_FTD*V175</f>
        <v>3.6</v>
      </c>
      <c r="D175" s="7" t="s">
        <v>263</v>
      </c>
      <c r="E175" s="10" t="s">
        <v>96</v>
      </c>
      <c r="F175" s="9">
        <v>3.0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0.0</v>
      </c>
      <c r="N175" s="7">
        <v>0.0</v>
      </c>
      <c r="O175" s="7">
        <v>0.0</v>
      </c>
      <c r="P175" s="11">
        <v>0.0</v>
      </c>
      <c r="Q175" s="10">
        <v>1.0</v>
      </c>
      <c r="R175" s="7">
        <v>11.0</v>
      </c>
      <c r="S175" s="7">
        <v>0.0</v>
      </c>
      <c r="T175" s="11">
        <v>1.0</v>
      </c>
      <c r="U175" s="10">
        <v>0.0</v>
      </c>
      <c r="V175" s="11">
        <v>0.0</v>
      </c>
    </row>
    <row r="176">
      <c r="A176" s="7" t="str">
        <f t="shared" si="1"/>
        <v>Luke Schoonmaker</v>
      </c>
      <c r="B176" s="7" t="str">
        <f>IFERROR(__xludf.DUMMYFUNCTION("INDEX(IFNA(REGEXEXTRACT(D176, ""([^ ]+)$"")))"),"DAL")</f>
        <v>DAL</v>
      </c>
      <c r="C176" s="7">
        <f>Pts_PA*G176+Pts_PC*H176+Pts_PY*I176+Pts_PTD*J176+Pts_PI*K176+Pts_P2*L176+Pts_RA*M176+Pts_RY*N176+Pts_RTD*O176+Pts_R2*P176+Pts_Res*Q176+Pts_ReY*R176+Pts_ReTD*S176+Pts_Re2*T176+Pts_FL*U176+Pts_FTD*V176</f>
        <v>5.8</v>
      </c>
      <c r="D176" s="7" t="s">
        <v>369</v>
      </c>
      <c r="E176" s="10" t="s">
        <v>354</v>
      </c>
      <c r="F176" s="9">
        <v>3.0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5.0</v>
      </c>
      <c r="R176" s="7">
        <v>33.0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Khalil Shakir</v>
      </c>
      <c r="B177" s="7" t="str">
        <f>IFERROR(__xludf.DUMMYFUNCTION("INDEX(IFNA(REGEXEXTRACT(D177, ""([^ ]+)$"")))"),"BUF")</f>
        <v>BUF</v>
      </c>
      <c r="C177" s="7">
        <f>Pts_PA*G177+Pts_PC*H177+Pts_PY*I177+Pts_PTD*J177+Pts_PI*K177+Pts_P2*L177+Pts_RA*M177+Pts_RY*N177+Pts_RTD*O177+Pts_R2*P177+Pts_Res*Q177+Pts_ReY*R177+Pts_ReTD*S177+Pts_Re2*T177+Pts_FL*U177+Pts_FTD*V177</f>
        <v>5</v>
      </c>
      <c r="D177" s="7" t="s">
        <v>118</v>
      </c>
      <c r="E177" s="10" t="s">
        <v>340</v>
      </c>
      <c r="F177" s="9">
        <v>3.0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4.0</v>
      </c>
      <c r="R177" s="7">
        <v>30.0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Dontayvion Wicks</v>
      </c>
      <c r="B178" s="7" t="str">
        <f>IFERROR(__xludf.DUMMYFUNCTION("INDEX(IFNA(REGEXEXTRACT(D178, ""([^ ]+)$"")))"),"GB")</f>
        <v>GB</v>
      </c>
      <c r="C178" s="7">
        <f>Pts_PA*G178+Pts_PC*H178+Pts_PY*I178+Pts_PTD*J178+Pts_PI*K178+Pts_P2*L178+Pts_RA*M178+Pts_RY*N178+Pts_RTD*O178+Pts_R2*P178+Pts_Res*Q178+Pts_ReY*R178+Pts_ReTD*S178+Pts_Re2*T178+Pts_FL*U178+Pts_FTD*V178</f>
        <v>5</v>
      </c>
      <c r="D178" s="7" t="s">
        <v>360</v>
      </c>
      <c r="E178" s="10" t="s">
        <v>421</v>
      </c>
      <c r="F178" s="9">
        <v>3.0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0.0</v>
      </c>
      <c r="N178" s="7">
        <v>0.0</v>
      </c>
      <c r="O178" s="7">
        <v>0.0</v>
      </c>
      <c r="P178" s="11">
        <v>0.0</v>
      </c>
      <c r="Q178" s="10">
        <v>4.0</v>
      </c>
      <c r="R178" s="7">
        <v>30.0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Jameson Williams</v>
      </c>
      <c r="B179" s="7" t="str">
        <f>IFERROR(__xludf.DUMMYFUNCTION("INDEX(IFNA(REGEXEXTRACT(D179, ""([^ ]+)$"")))"),"DET")</f>
        <v>DET</v>
      </c>
      <c r="C179" s="7">
        <f>Pts_PA*G179+Pts_PC*H179+Pts_PY*I179+Pts_PTD*J179+Pts_PI*K179+Pts_P2*L179+Pts_RA*M179+Pts_RY*N179+Pts_RTD*O179+Pts_R2*P179+Pts_Res*Q179+Pts_ReY*R179+Pts_ReTD*S179+Pts_Re2*T179+Pts_FL*U179+Pts_FTD*V179</f>
        <v>7.1</v>
      </c>
      <c r="D179" s="7" t="s">
        <v>50</v>
      </c>
      <c r="E179" s="10" t="s">
        <v>343</v>
      </c>
      <c r="F179" s="9">
        <v>3.0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2.0</v>
      </c>
      <c r="N179" s="7">
        <v>18.0</v>
      </c>
      <c r="O179" s="7">
        <v>0.0</v>
      </c>
      <c r="P179" s="11">
        <v>0.0</v>
      </c>
      <c r="Q179" s="10">
        <v>5.0</v>
      </c>
      <c r="R179" s="7">
        <v>28.0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Cam Akers</v>
      </c>
      <c r="B180" s="7" t="str">
        <f>IFERROR(__xludf.DUMMYFUNCTION("INDEX(IFNA(REGEXEXTRACT(D180, ""([^ ]+)$"")))"),"MIN")</f>
        <v>MIN</v>
      </c>
      <c r="C180" s="7">
        <f>Pts_PA*G180+Pts_PC*H180+Pts_PY*I180+Pts_PTD*J180+Pts_PI*K180+Pts_P2*L180+Pts_RA*M180+Pts_RY*N180+Pts_RTD*O180+Pts_R2*P180+Pts_Res*Q180+Pts_ReY*R180+Pts_ReTD*S180+Pts_Re2*T180+Pts_FL*U180+Pts_FTD*V180</f>
        <v>2.2</v>
      </c>
      <c r="D180" s="7" t="s">
        <v>372</v>
      </c>
      <c r="E180" s="10" t="s">
        <v>21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4.0</v>
      </c>
      <c r="N180" s="7">
        <v>22.0</v>
      </c>
      <c r="O180" s="7">
        <v>0.0</v>
      </c>
      <c r="P180" s="11">
        <v>0.0</v>
      </c>
      <c r="Q180" s="10">
        <v>0.0</v>
      </c>
      <c r="R180" s="7">
        <v>0.0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Braelon Allen</v>
      </c>
      <c r="B181" s="7" t="str">
        <f>IFERROR(__xludf.DUMMYFUNCTION("INDEX(IFNA(REGEXEXTRACT(D181, ""([^ ]+)$"")))"),"NYJ")</f>
        <v>NYJ</v>
      </c>
      <c r="C181" s="7">
        <f>Pts_PA*G181+Pts_PC*H181+Pts_PY*I181+Pts_PTD*J181+Pts_PI*K181+Pts_P2*L181+Pts_RA*M181+Pts_RY*N181+Pts_RTD*O181+Pts_R2*P181+Pts_Res*Q181+Pts_ReY*R181+Pts_ReTD*S181+Pts_Re2*T181+Pts_FL*U181+Pts_FTD*V181</f>
        <v>3.7</v>
      </c>
      <c r="D181" s="7" t="s">
        <v>280</v>
      </c>
      <c r="E181" s="10" t="s">
        <v>353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5.0</v>
      </c>
      <c r="N181" s="7">
        <v>11.0</v>
      </c>
      <c r="O181" s="7">
        <v>0.0</v>
      </c>
      <c r="P181" s="11">
        <v>0.0</v>
      </c>
      <c r="Q181" s="10">
        <v>2.0</v>
      </c>
      <c r="R181" s="7">
        <v>16.0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Trey Benson</v>
      </c>
      <c r="B182" s="7" t="str">
        <f>IFERROR(__xludf.DUMMYFUNCTION("INDEX(IFNA(REGEXEXTRACT(D182, ""([^ ]+)$"")))"),"ARI")</f>
        <v>ARI</v>
      </c>
      <c r="C182" s="7">
        <f>Pts_PA*G182+Pts_PC*H182+Pts_PY*I182+Pts_PTD*J182+Pts_PI*K182+Pts_P2*L182+Pts_RA*M182+Pts_RY*N182+Pts_RTD*O182+Pts_R2*P182+Pts_Res*Q182+Pts_ReY*R182+Pts_ReTD*S182+Pts_Re2*T182+Pts_FL*U182+Pts_FTD*V182</f>
        <v>2</v>
      </c>
      <c r="D182" s="7" t="s">
        <v>230</v>
      </c>
      <c r="E182" s="10" t="s">
        <v>349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3.0</v>
      </c>
      <c r="N182" s="7">
        <v>20.0</v>
      </c>
      <c r="O182" s="7">
        <v>0.0</v>
      </c>
      <c r="P182" s="11">
        <v>0.0</v>
      </c>
      <c r="Q182" s="10">
        <v>0.0</v>
      </c>
      <c r="R182" s="7">
        <v>0.0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Cartavious Bigsby</v>
      </c>
      <c r="B183" s="7" t="str">
        <f>IFERROR(__xludf.DUMMYFUNCTION("INDEX(IFNA(REGEXEXTRACT(D183, ""([^ ]+)$"")))"),"JAX")</f>
        <v>JAX</v>
      </c>
      <c r="C183" s="7">
        <f>Pts_PA*G183+Pts_PC*H183+Pts_PY*I183+Pts_PTD*J183+Pts_PI*K183+Pts_P2*L183+Pts_RA*M183+Pts_RY*N183+Pts_RTD*O183+Pts_R2*P183+Pts_Res*Q183+Pts_ReY*R183+Pts_ReTD*S183+Pts_Re2*T183+Pts_FL*U183+Pts_FTD*V183</f>
        <v>4</v>
      </c>
      <c r="D183" s="7" t="s">
        <v>139</v>
      </c>
      <c r="E183" s="10" t="s">
        <v>25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7.0</v>
      </c>
      <c r="N183" s="7">
        <v>28.0</v>
      </c>
      <c r="O183" s="7">
        <v>0.0</v>
      </c>
      <c r="P183" s="11">
        <v>0.0</v>
      </c>
      <c r="Q183" s="10">
        <v>1.0</v>
      </c>
      <c r="R183" s="7">
        <v>7.0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Christopher Brooks</v>
      </c>
      <c r="B184" s="7" t="str">
        <f>IFERROR(__xludf.DUMMYFUNCTION("INDEX(IFNA(REGEXEXTRACT(D184, ""([^ ]+)$"")))"),"GB")</f>
        <v>GB</v>
      </c>
      <c r="C184" s="7">
        <f>Pts_PA*G184+Pts_PC*H184+Pts_PY*I184+Pts_PTD*J184+Pts_PI*K184+Pts_P2*L184+Pts_RA*M184+Pts_RY*N184+Pts_RTD*O184+Pts_R2*P184+Pts_Res*Q184+Pts_ReY*R184+Pts_ReTD*S184+Pts_Re2*T184+Pts_FL*U184+Pts_FTD*V184</f>
        <v>3.9</v>
      </c>
      <c r="D184" s="7" t="s">
        <v>450</v>
      </c>
      <c r="E184" s="10" t="s">
        <v>421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3.0</v>
      </c>
      <c r="N184" s="7">
        <v>28.0</v>
      </c>
      <c r="O184" s="7">
        <v>0.0</v>
      </c>
      <c r="P184" s="11">
        <v>0.0</v>
      </c>
      <c r="Q184" s="10">
        <v>2.0</v>
      </c>
      <c r="R184" s="7">
        <v>1.0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Noah Brown</v>
      </c>
      <c r="B185" s="7" t="str">
        <f>IFERROR(__xludf.DUMMYFUNCTION("INDEX(IFNA(REGEXEXTRACT(D185, ""([^ ]+)$"")))"),"WAS")</f>
        <v>WAS</v>
      </c>
      <c r="C185" s="7">
        <f>Pts_PA*G185+Pts_PC*H185+Pts_PY*I185+Pts_PTD*J185+Pts_PI*K185+Pts_P2*L185+Pts_RA*M185+Pts_RY*N185+Pts_RTD*O185+Pts_R2*P185+Pts_Res*Q185+Pts_ReY*R185+Pts_ReTD*S185+Pts_Re2*T185+Pts_FL*U185+Pts_FTD*V185</f>
        <v>4.2</v>
      </c>
      <c r="D185" s="7" t="s">
        <v>364</v>
      </c>
      <c r="E185" s="10" t="s">
        <v>157</v>
      </c>
      <c r="F185" s="9">
        <v>2.0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3.0</v>
      </c>
      <c r="R185" s="7">
        <v>27.0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Nathaniel Dell</v>
      </c>
      <c r="B186" s="7" t="str">
        <f>IFERROR(__xludf.DUMMYFUNCTION("INDEX(IFNA(REGEXEXTRACT(D186, ""([^ ]+)$"")))"),"HOU")</f>
        <v>HOU</v>
      </c>
      <c r="C186" s="7">
        <f>Pts_PA*G186+Pts_PC*H186+Pts_PY*I186+Pts_PTD*J186+Pts_PI*K186+Pts_P2*L186+Pts_RA*M186+Pts_RY*N186+Pts_RTD*O186+Pts_R2*P186+Pts_Res*Q186+Pts_ReY*R186+Pts_ReTD*S186+Pts_Re2*T186+Pts_FL*U186+Pts_FTD*V186</f>
        <v>2.8</v>
      </c>
      <c r="D186" s="7" t="s">
        <v>164</v>
      </c>
      <c r="E186" s="10" t="s">
        <v>351</v>
      </c>
      <c r="F186" s="9">
        <v>2.0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1.0</v>
      </c>
      <c r="R186" s="7">
        <v>23.0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Demario Douglas</v>
      </c>
      <c r="B187" s="7" t="str">
        <f>IFERROR(__xludf.DUMMYFUNCTION("INDEX(IFNA(REGEXEXTRACT(D187, ""([^ ]+)$"")))"),"NE")</f>
        <v>NE</v>
      </c>
      <c r="C187" s="7">
        <f>Pts_PA*G187+Pts_PC*H187+Pts_PY*I187+Pts_PTD*J187+Pts_PI*K187+Pts_P2*L187+Pts_RA*M187+Pts_RY*N187+Pts_RTD*O187+Pts_R2*P187+Pts_Res*Q187+Pts_ReY*R187+Pts_ReTD*S187+Pts_Re2*T187+Pts_FL*U187+Pts_FTD*V187</f>
        <v>4</v>
      </c>
      <c r="D187" s="7" t="s">
        <v>236</v>
      </c>
      <c r="E187" s="10" t="s">
        <v>352</v>
      </c>
      <c r="F187" s="9">
        <v>2.0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4.0</v>
      </c>
      <c r="R187" s="7">
        <v>20.0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Devin Duvernay</v>
      </c>
      <c r="B188" s="7" t="str">
        <f>IFERROR(__xludf.DUMMYFUNCTION("INDEX(IFNA(REGEXEXTRACT(D188, ""([^ ]+)$"")))"),"JAX")</f>
        <v>JAX</v>
      </c>
      <c r="C188" s="7">
        <f>Pts_PA*G188+Pts_PC*H188+Pts_PY*I188+Pts_PTD*J188+Pts_PI*K188+Pts_P2*L188+Pts_RA*M188+Pts_RY*N188+Pts_RTD*O188+Pts_R2*P188+Pts_Res*Q188+Pts_ReY*R188+Pts_ReTD*S188+Pts_Re2*T188+Pts_FL*U188+Pts_FTD*V188</f>
        <v>3.3</v>
      </c>
      <c r="D188" s="7" t="s">
        <v>292</v>
      </c>
      <c r="E188" s="10" t="s">
        <v>25</v>
      </c>
      <c r="F188" s="9">
        <v>2.0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2.0</v>
      </c>
      <c r="R188" s="7">
        <v>23.0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Noah Fant</v>
      </c>
      <c r="B189" s="7" t="str">
        <f>IFERROR(__xludf.DUMMYFUNCTION("INDEX(IFNA(REGEXEXTRACT(D189, ""([^ ]+)$"")))"),"SEA")</f>
        <v>SEA</v>
      </c>
      <c r="C189" s="7">
        <f>Pts_PA*G189+Pts_PC*H189+Pts_PY*I189+Pts_PTD*J189+Pts_PI*K189+Pts_P2*L189+Pts_RA*M189+Pts_RY*N189+Pts_RTD*O189+Pts_R2*P189+Pts_Res*Q189+Pts_ReY*R189+Pts_ReTD*S189+Pts_Re2*T189+Pts_FL*U189+Pts_FTD*V189</f>
        <v>4.1</v>
      </c>
      <c r="D189" s="7" t="s">
        <v>239</v>
      </c>
      <c r="E189" s="10" t="s">
        <v>428</v>
      </c>
      <c r="F189" s="9">
        <v>2.0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3.0</v>
      </c>
      <c r="R189" s="7">
        <v>26.0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Troy Franklin</v>
      </c>
      <c r="B190" s="7" t="str">
        <f>IFERROR(__xludf.DUMMYFUNCTION("INDEX(IFNA(REGEXEXTRACT(D190, ""([^ ]+)$"")))"),"DEN")</f>
        <v>DEN</v>
      </c>
      <c r="C190" s="7">
        <f>Pts_PA*G190+Pts_PC*H190+Pts_PY*I190+Pts_PTD*J190+Pts_PI*K190+Pts_P2*L190+Pts_RA*M190+Pts_RY*N190+Pts_RTD*O190+Pts_R2*P190+Pts_Res*Q190+Pts_ReY*R190+Pts_ReTD*S190+Pts_Re2*T190+Pts_FL*U190+Pts_FTD*V190</f>
        <v>3.8</v>
      </c>
      <c r="D190" s="7" t="s">
        <v>440</v>
      </c>
      <c r="E190" s="10" t="s">
        <v>357</v>
      </c>
      <c r="F190" s="9">
        <v>2.0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2.0</v>
      </c>
      <c r="R190" s="7">
        <v>28.0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Elijah Higgins</v>
      </c>
      <c r="B191" s="7" t="str">
        <f>IFERROR(__xludf.DUMMYFUNCTION("INDEX(IFNA(REGEXEXTRACT(D191, ""([^ ]+)$"")))"),"ARI")</f>
        <v>ARI</v>
      </c>
      <c r="C191" s="7">
        <f>Pts_PA*G191+Pts_PC*H191+Pts_PY*I191+Pts_PTD*J191+Pts_PI*K191+Pts_P2*L191+Pts_RA*M191+Pts_RY*N191+Pts_RTD*O191+Pts_R2*P191+Pts_Res*Q191+Pts_ReY*R191+Pts_ReTD*S191+Pts_Re2*T191+Pts_FL*U191+Pts_FTD*V191</f>
        <v>3.3</v>
      </c>
      <c r="D191" s="7" t="s">
        <v>245</v>
      </c>
      <c r="E191" s="10" t="s">
        <v>349</v>
      </c>
      <c r="F191" s="9">
        <v>2.0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0.0</v>
      </c>
      <c r="N191" s="7">
        <v>0.0</v>
      </c>
      <c r="O191" s="7">
        <v>0.0</v>
      </c>
      <c r="P191" s="11">
        <v>0.0</v>
      </c>
      <c r="Q191" s="10">
        <v>2.0</v>
      </c>
      <c r="R191" s="7">
        <v>23.0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T.J. Hockenson</v>
      </c>
      <c r="B192" s="7" t="str">
        <f>IFERROR(__xludf.DUMMYFUNCTION("INDEX(IFNA(REGEXEXTRACT(D192, ""([^ ]+)$"")))"),"MIN")</f>
        <v>MIN</v>
      </c>
      <c r="C192" s="7">
        <f>Pts_PA*G192+Pts_PC*H192+Pts_PY*I192+Pts_PTD*J192+Pts_PI*K192+Pts_P2*L192+Pts_RA*M192+Pts_RY*N192+Pts_RTD*O192+Pts_R2*P192+Pts_Res*Q192+Pts_ReY*R192+Pts_ReTD*S192+Pts_Re2*T192+Pts_FL*U192+Pts_FTD*V192</f>
        <v>4.3</v>
      </c>
      <c r="D192" s="7" t="s">
        <v>541</v>
      </c>
      <c r="E192" s="10" t="s">
        <v>21</v>
      </c>
      <c r="F192" s="9">
        <v>2.0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0.0</v>
      </c>
      <c r="N192" s="7">
        <v>0.0</v>
      </c>
      <c r="O192" s="7">
        <v>0.0</v>
      </c>
      <c r="P192" s="11">
        <v>0.0</v>
      </c>
      <c r="Q192" s="10">
        <v>3.0</v>
      </c>
      <c r="R192" s="7">
        <v>28.0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Tanner Hudson</v>
      </c>
      <c r="B193" s="7" t="str">
        <f>IFERROR(__xludf.DUMMYFUNCTION("INDEX(IFNA(REGEXEXTRACT(D193, ""([^ ]+)$"")))"),"CIN")</f>
        <v>CIN</v>
      </c>
      <c r="C193" s="7">
        <f>Pts_PA*G193+Pts_PC*H193+Pts_PY*I193+Pts_PTD*J193+Pts_PI*K193+Pts_P2*L193+Pts_RA*M193+Pts_RY*N193+Pts_RTD*O193+Pts_R2*P193+Pts_Res*Q193+Pts_ReY*R193+Pts_ReTD*S193+Pts_Re2*T193+Pts_FL*U193+Pts_FTD*V193</f>
        <v>4.8</v>
      </c>
      <c r="D193" s="7" t="s">
        <v>303</v>
      </c>
      <c r="E193" s="10" t="s">
        <v>116</v>
      </c>
      <c r="F193" s="9">
        <v>2.0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4.0</v>
      </c>
      <c r="R193" s="7">
        <v>28.0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Ty Johnson</v>
      </c>
      <c r="B194" s="7" t="str">
        <f>IFERROR(__xludf.DUMMYFUNCTION("INDEX(IFNA(REGEXEXTRACT(D194, ""([^ ]+)$"")))"),"BUF")</f>
        <v>BUF</v>
      </c>
      <c r="C194" s="7">
        <f>Pts_PA*G194+Pts_PC*H194+Pts_PY*I194+Pts_PTD*J194+Pts_PI*K194+Pts_P2*L194+Pts_RA*M194+Pts_RY*N194+Pts_RTD*O194+Pts_R2*P194+Pts_Res*Q194+Pts_ReY*R194+Pts_ReTD*S194+Pts_Re2*T194+Pts_FL*U194+Pts_FTD*V194</f>
        <v>4.2</v>
      </c>
      <c r="D194" s="7" t="s">
        <v>309</v>
      </c>
      <c r="E194" s="10" t="s">
        <v>340</v>
      </c>
      <c r="F194" s="9">
        <v>2.0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5.0</v>
      </c>
      <c r="N194" s="7">
        <v>28.0</v>
      </c>
      <c r="O194" s="7">
        <v>0.0</v>
      </c>
      <c r="P194" s="11">
        <v>0.0</v>
      </c>
      <c r="Q194" s="10">
        <v>1.0</v>
      </c>
      <c r="R194" s="7">
        <v>9.0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Cole Kmet</v>
      </c>
      <c r="B195" s="7" t="str">
        <f>IFERROR(__xludf.DUMMYFUNCTION("INDEX(IFNA(REGEXEXTRACT(D195, ""([^ ]+)$"")))"),"CHI")</f>
        <v>CHI</v>
      </c>
      <c r="C195" s="7">
        <f>Pts_PA*G195+Pts_PC*H195+Pts_PY*I195+Pts_PTD*J195+Pts_PI*K195+Pts_P2*L195+Pts_RA*M195+Pts_RY*N195+Pts_RTD*O195+Pts_R2*P195+Pts_Res*Q195+Pts_ReY*R195+Pts_ReTD*S195+Pts_Re2*T195+Pts_FL*U195+Pts_FTD*V195</f>
        <v>4.1</v>
      </c>
      <c r="D195" s="7" t="s">
        <v>312</v>
      </c>
      <c r="E195" s="10" t="s">
        <v>56</v>
      </c>
      <c r="F195" s="9">
        <v>2.0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3.0</v>
      </c>
      <c r="R195" s="7">
        <v>26.0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Lucas Krull</v>
      </c>
      <c r="B196" s="7" t="str">
        <f>IFERROR(__xludf.DUMMYFUNCTION("INDEX(IFNA(REGEXEXTRACT(D196, ""([^ ]+)$"")))"),"DEN")</f>
        <v>DEN</v>
      </c>
      <c r="C196" s="7">
        <f>Pts_PA*G196+Pts_PC*H196+Pts_PY*I196+Pts_PTD*J196+Pts_PI*K196+Pts_P2*L196+Pts_RA*M196+Pts_RY*N196+Pts_RTD*O196+Pts_R2*P196+Pts_Res*Q196+Pts_ReY*R196+Pts_ReTD*S196+Pts_Re2*T196+Pts_FL*U196+Pts_FTD*V196</f>
        <v>3.9</v>
      </c>
      <c r="D196" s="7" t="s">
        <v>494</v>
      </c>
      <c r="E196" s="10" t="s">
        <v>357</v>
      </c>
      <c r="F196" s="9">
        <v>2.0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0.0</v>
      </c>
      <c r="N196" s="7">
        <v>0.0</v>
      </c>
      <c r="O196" s="7">
        <v>0.0</v>
      </c>
      <c r="P196" s="11">
        <v>0.0</v>
      </c>
      <c r="Q196" s="10">
        <v>3.0</v>
      </c>
      <c r="R196" s="7">
        <v>24.0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Jalen McMillan</v>
      </c>
      <c r="B197" s="7" t="str">
        <f>IFERROR(__xludf.DUMMYFUNCTION("INDEX(IFNA(REGEXEXTRACT(D197, ""([^ ]+)$"")))"),"TB")</f>
        <v>TB</v>
      </c>
      <c r="C197" s="7">
        <f>Pts_PA*G197+Pts_PC*H197+Pts_PY*I197+Pts_PTD*J197+Pts_PI*K197+Pts_P2*L197+Pts_RA*M197+Pts_RY*N197+Pts_RTD*O197+Pts_R2*P197+Pts_Res*Q197+Pts_ReY*R197+Pts_ReTD*S197+Pts_Re2*T197+Pts_FL*U197+Pts_FTD*V197</f>
        <v>3.5</v>
      </c>
      <c r="D197" s="7" t="s">
        <v>127</v>
      </c>
      <c r="E197" s="10" t="s">
        <v>344</v>
      </c>
      <c r="F197" s="9">
        <v>2.0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2.0</v>
      </c>
      <c r="R197" s="7">
        <v>25.0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Darnell Mooney</v>
      </c>
      <c r="B198" s="7" t="str">
        <f>IFERROR(__xludf.DUMMYFUNCTION("INDEX(IFNA(REGEXEXTRACT(D198, ""([^ ]+)$"")))"),"ATL")</f>
        <v>ATL</v>
      </c>
      <c r="C198" s="7">
        <f>Pts_PA*G198+Pts_PC*H198+Pts_PY*I198+Pts_PTD*J198+Pts_PI*K198+Pts_P2*L198+Pts_RA*M198+Pts_RY*N198+Pts_RTD*O198+Pts_R2*P198+Pts_Res*Q198+Pts_ReY*R198+Pts_ReTD*S198+Pts_Re2*T198+Pts_FL*U198+Pts_FTD*V198</f>
        <v>3.5</v>
      </c>
      <c r="D198" s="7" t="s">
        <v>257</v>
      </c>
      <c r="E198" s="10" t="s">
        <v>361</v>
      </c>
      <c r="F198" s="9">
        <v>2.0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3.0</v>
      </c>
      <c r="R198" s="7">
        <v>20.0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Raheem Mostert</v>
      </c>
      <c r="B199" s="7" t="str">
        <f>IFERROR(__xludf.DUMMYFUNCTION("INDEX(IFNA(REGEXEXTRACT(D199, ""([^ ]+)$"")))"),"MIA")</f>
        <v>MIA</v>
      </c>
      <c r="C199" s="7">
        <f>Pts_PA*G199+Pts_PC*H199+Pts_PY*I199+Pts_PTD*J199+Pts_PI*K199+Pts_P2*L199+Pts_RA*M199+Pts_RY*N199+Pts_RTD*O199+Pts_R2*P199+Pts_Res*Q199+Pts_ReY*R199+Pts_ReTD*S199+Pts_Re2*T199+Pts_FL*U199+Pts_FTD*V199</f>
        <v>4.4</v>
      </c>
      <c r="D199" s="7" t="s">
        <v>259</v>
      </c>
      <c r="E199" s="10" t="s">
        <v>355</v>
      </c>
      <c r="F199" s="9">
        <v>2.0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5.0</v>
      </c>
      <c r="N199" s="7">
        <v>19.0</v>
      </c>
      <c r="O199" s="7">
        <v>0.0</v>
      </c>
      <c r="P199" s="11">
        <v>0.0</v>
      </c>
      <c r="Q199" s="10">
        <v>2.0</v>
      </c>
      <c r="R199" s="7">
        <v>15.0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Rome Odunze</v>
      </c>
      <c r="B200" s="7" t="str">
        <f>IFERROR(__xludf.DUMMYFUNCTION("INDEX(IFNA(REGEXEXTRACT(D200, ""([^ ]+)$"")))"),"CHI")</f>
        <v>CHI</v>
      </c>
      <c r="C200" s="7">
        <f>Pts_PA*G200+Pts_PC*H200+Pts_PY*I200+Pts_PTD*J200+Pts_PI*K200+Pts_P2*L200+Pts_RA*M200+Pts_RY*N200+Pts_RTD*O200+Pts_R2*P200+Pts_Res*Q200+Pts_ReY*R200+Pts_ReTD*S200+Pts_Re2*T200+Pts_FL*U200+Pts_FTD*V200</f>
        <v>3.5</v>
      </c>
      <c r="D200" s="7" t="s">
        <v>261</v>
      </c>
      <c r="E200" s="10" t="s">
        <v>56</v>
      </c>
      <c r="F200" s="9">
        <v>2.0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0.0</v>
      </c>
      <c r="N200" s="7">
        <v>0.0</v>
      </c>
      <c r="O200" s="7">
        <v>0.0</v>
      </c>
      <c r="P200" s="11">
        <v>0.0</v>
      </c>
      <c r="Q200" s="10">
        <v>2.0</v>
      </c>
      <c r="R200" s="7">
        <v>25.0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Andrew Ogletree</v>
      </c>
      <c r="B201" s="7" t="str">
        <f>IFERROR(__xludf.DUMMYFUNCTION("INDEX(IFNA(REGEXEXTRACT(D201, ""([^ ]+)$"")))"),"IND")</f>
        <v>IND</v>
      </c>
      <c r="C201" s="7">
        <f>Pts_PA*G201+Pts_PC*H201+Pts_PY*I201+Pts_PTD*J201+Pts_PI*K201+Pts_P2*L201+Pts_RA*M201+Pts_RY*N201+Pts_RTD*O201+Pts_R2*P201+Pts_Res*Q201+Pts_ReY*R201+Pts_ReTD*S201+Pts_Re2*T201+Pts_FL*U201+Pts_FTD*V201</f>
        <v>2.7</v>
      </c>
      <c r="D201" s="7" t="s">
        <v>390</v>
      </c>
      <c r="E201" s="10" t="s">
        <v>346</v>
      </c>
      <c r="F201" s="9">
        <v>2.0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0.0</v>
      </c>
      <c r="N201" s="7">
        <v>0.0</v>
      </c>
      <c r="O201" s="7">
        <v>0.0</v>
      </c>
      <c r="P201" s="11">
        <v>0.0</v>
      </c>
      <c r="Q201" s="10">
        <v>1.0</v>
      </c>
      <c r="R201" s="7">
        <v>22.0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Chigoziem Okonkwo</v>
      </c>
      <c r="B202" s="7" t="str">
        <f>IFERROR(__xludf.DUMMYFUNCTION("INDEX(IFNA(REGEXEXTRACT(D202, ""([^ ]+)$"")))"),"TEN")</f>
        <v>TEN</v>
      </c>
      <c r="C202" s="7">
        <f>Pts_PA*G202+Pts_PC*H202+Pts_PY*I202+Pts_PTD*J202+Pts_PI*K202+Pts_P2*L202+Pts_RA*M202+Pts_RY*N202+Pts_RTD*O202+Pts_R2*P202+Pts_Res*Q202+Pts_ReY*R202+Pts_ReTD*S202+Pts_Re2*T202+Pts_FL*U202+Pts_FTD*V202</f>
        <v>4.2</v>
      </c>
      <c r="D202" s="7" t="s">
        <v>146</v>
      </c>
      <c r="E202" s="10" t="s">
        <v>341</v>
      </c>
      <c r="F202" s="9">
        <v>2.0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0.0</v>
      </c>
      <c r="N202" s="7">
        <v>0.0</v>
      </c>
      <c r="O202" s="7">
        <v>0.0</v>
      </c>
      <c r="P202" s="11">
        <v>0.0</v>
      </c>
      <c r="Q202" s="10">
        <v>3.0</v>
      </c>
      <c r="R202" s="7">
        <v>27.0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Cade Otton</v>
      </c>
      <c r="B203" s="7" t="str">
        <f>IFERROR(__xludf.DUMMYFUNCTION("INDEX(IFNA(REGEXEXTRACT(D203, ""([^ ]+)$"")))"),"TB")</f>
        <v>TB</v>
      </c>
      <c r="C203" s="7">
        <f>Pts_PA*G203+Pts_PC*H203+Pts_PY*I203+Pts_PTD*J203+Pts_PI*K203+Pts_P2*L203+Pts_RA*M203+Pts_RY*N203+Pts_RTD*O203+Pts_R2*P203+Pts_Res*Q203+Pts_ReY*R203+Pts_ReTD*S203+Pts_Re2*T203+Pts_FL*U203+Pts_FTD*V203</f>
        <v>4</v>
      </c>
      <c r="D203" s="7" t="s">
        <v>317</v>
      </c>
      <c r="E203" s="10" t="s">
        <v>344</v>
      </c>
      <c r="F203" s="9">
        <v>2.0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4.0</v>
      </c>
      <c r="R203" s="7">
        <v>20.0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Dante Pettis</v>
      </c>
      <c r="B204" s="7" t="str">
        <f>IFERROR(__xludf.DUMMYFUNCTION("INDEX(IFNA(REGEXEXTRACT(D204, ""([^ ]+)$"")))"),"NO")</f>
        <v>NO</v>
      </c>
      <c r="C204" s="7">
        <f>Pts_PA*G204+Pts_PC*H204+Pts_PY*I204+Pts_PTD*J204+Pts_PI*K204+Pts_P2*L204+Pts_RA*M204+Pts_RY*N204+Pts_RTD*O204+Pts_R2*P204+Pts_Res*Q204+Pts_ReY*R204+Pts_ReTD*S204+Pts_Re2*T204+Pts_FL*U204+Pts_FTD*V204</f>
        <v>3</v>
      </c>
      <c r="D204" s="7" t="s">
        <v>545</v>
      </c>
      <c r="E204" s="10" t="s">
        <v>51</v>
      </c>
      <c r="F204" s="9">
        <v>2.0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1.0</v>
      </c>
      <c r="R204" s="7">
        <v>5.0</v>
      </c>
      <c r="S204" s="7">
        <v>0.0</v>
      </c>
      <c r="T204" s="11">
        <v>1.0</v>
      </c>
      <c r="U204" s="10">
        <v>0.0</v>
      </c>
      <c r="V204" s="11">
        <v>0.0</v>
      </c>
    </row>
    <row r="205">
      <c r="A205" s="7" t="str">
        <f t="shared" si="1"/>
        <v>MyCole Pruitt</v>
      </c>
      <c r="B205" s="7" t="str">
        <f>IFERROR(__xludf.DUMMYFUNCTION("INDEX(IFNA(REGEXEXTRACT(D205, ""([^ ]+)$"")))"),"PIT")</f>
        <v>PIT</v>
      </c>
      <c r="C205" s="7">
        <f>Pts_PA*G205+Pts_PC*H205+Pts_PY*I205+Pts_PTD*J205+Pts_PI*K205+Pts_P2*L205+Pts_RA*M205+Pts_RY*N205+Pts_RTD*O205+Pts_R2*P205+Pts_Res*Q205+Pts_ReY*R205+Pts_ReTD*S205+Pts_Re2*T205+Pts_FL*U205+Pts_FTD*V205</f>
        <v>3.1</v>
      </c>
      <c r="D205" s="7" t="s">
        <v>319</v>
      </c>
      <c r="E205" s="10" t="s">
        <v>59</v>
      </c>
      <c r="F205" s="9">
        <v>2.0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2.0</v>
      </c>
      <c r="R205" s="7">
        <v>21.0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Brock Purdy</v>
      </c>
      <c r="B206" s="7" t="str">
        <f>IFERROR(__xludf.DUMMYFUNCTION("INDEX(IFNA(REGEXEXTRACT(D206, ""([^ ]+)$"")))"),"SF")</f>
        <v>SF</v>
      </c>
      <c r="C206" s="7">
        <f>Pts_PA*G206+Pts_PC*H206+Pts_PY*I206+Pts_PTD*J206+Pts_PI*K206+Pts_P2*L206+Pts_RA*M206+Pts_RY*N206+Pts_RTD*O206+Pts_R2*P206+Pts_Res*Q206+Pts_ReY*R206+Pts_ReTD*S206+Pts_Re2*T206+Pts_FL*U206+Pts_FTD*V206</f>
        <v>2.16</v>
      </c>
      <c r="D206" s="7" t="s">
        <v>113</v>
      </c>
      <c r="E206" s="10" t="s">
        <v>65</v>
      </c>
      <c r="F206" s="9">
        <v>2.0</v>
      </c>
      <c r="G206" s="10">
        <v>18.0</v>
      </c>
      <c r="H206" s="7">
        <v>11.0</v>
      </c>
      <c r="I206" s="7">
        <v>94.0</v>
      </c>
      <c r="J206" s="7">
        <v>0.0</v>
      </c>
      <c r="K206" s="7">
        <v>0.0</v>
      </c>
      <c r="L206" s="11">
        <v>0.0</v>
      </c>
      <c r="M206" s="10">
        <v>2.0</v>
      </c>
      <c r="N206" s="7">
        <v>4.0</v>
      </c>
      <c r="O206" s="7">
        <v>0.0</v>
      </c>
      <c r="P206" s="11">
        <v>0.0</v>
      </c>
      <c r="Q206" s="10">
        <v>0.0</v>
      </c>
      <c r="R206" s="7">
        <v>0.0</v>
      </c>
      <c r="S206" s="7">
        <v>0.0</v>
      </c>
      <c r="T206" s="11">
        <v>0.0</v>
      </c>
      <c r="U206" s="10">
        <v>1.0</v>
      </c>
      <c r="V206" s="11">
        <v>0.0</v>
      </c>
    </row>
    <row r="207">
      <c r="A207" s="7" t="str">
        <f t="shared" si="1"/>
        <v>Devin Singletary</v>
      </c>
      <c r="B207" s="7" t="str">
        <f>IFERROR(__xludf.DUMMYFUNCTION("INDEX(IFNA(REGEXEXTRACT(D207, ""([^ ]+)$"")))"),"NYG")</f>
        <v>NYG</v>
      </c>
      <c r="C207" s="7">
        <f>Pts_PA*G207+Pts_PC*H207+Pts_PY*I207+Pts_PTD*J207+Pts_PI*K207+Pts_P2*L207+Pts_RA*M207+Pts_RY*N207+Pts_RTD*O207+Pts_R2*P207+Pts_Res*Q207+Pts_ReY*R207+Pts_ReTD*S207+Pts_Re2*T207+Pts_FL*U207+Pts_FTD*V207</f>
        <v>2.3</v>
      </c>
      <c r="D207" s="7" t="s">
        <v>182</v>
      </c>
      <c r="E207" s="10" t="s">
        <v>338</v>
      </c>
      <c r="F207" s="9">
        <v>2.0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7.0</v>
      </c>
      <c r="N207" s="7">
        <v>23.0</v>
      </c>
      <c r="O207" s="7">
        <v>0.0</v>
      </c>
      <c r="P207" s="11">
        <v>0.0</v>
      </c>
      <c r="Q207" s="10">
        <v>0.0</v>
      </c>
      <c r="R207" s="7">
        <v>0.0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Ben Skowronek</v>
      </c>
      <c r="B208" s="7" t="str">
        <f>IFERROR(__xludf.DUMMYFUNCTION("INDEX(IFNA(REGEXEXTRACT(D208, ""([^ ]+)$"")))"),"PIT")</f>
        <v>PIT</v>
      </c>
      <c r="C208" s="7">
        <f>Pts_PA*G208+Pts_PC*H208+Pts_PY*I208+Pts_PTD*J208+Pts_PI*K208+Pts_P2*L208+Pts_RA*M208+Pts_RY*N208+Pts_RTD*O208+Pts_R2*P208+Pts_Res*Q208+Pts_ReY*R208+Pts_ReTD*S208+Pts_Re2*T208+Pts_FL*U208+Pts_FTD*V208</f>
        <v>2.8</v>
      </c>
      <c r="D208" s="7" t="s">
        <v>552</v>
      </c>
      <c r="E208" s="10" t="s">
        <v>59</v>
      </c>
      <c r="F208" s="9">
        <v>2.0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1.0</v>
      </c>
      <c r="R208" s="7">
        <v>23.0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D.J. Turner</v>
      </c>
      <c r="B209" s="7" t="str">
        <f>IFERROR(__xludf.DUMMYFUNCTION("INDEX(IFNA(REGEXEXTRACT(D209, ""([^ ]+)$"")))"),"LV")</f>
        <v>LV</v>
      </c>
      <c r="C209" s="7">
        <f>Pts_PA*G209+Pts_PC*H209+Pts_PY*I209+Pts_PTD*J209+Pts_PI*K209+Pts_P2*L209+Pts_RA*M209+Pts_RY*N209+Pts_RTD*O209+Pts_R2*P209+Pts_Res*Q209+Pts_ReY*R209+Pts_ReTD*S209+Pts_Re2*T209+Pts_FL*U209+Pts_FTD*V209</f>
        <v>3</v>
      </c>
      <c r="D209" s="7" t="s">
        <v>329</v>
      </c>
      <c r="E209" s="10" t="s">
        <v>33</v>
      </c>
      <c r="F209" s="9">
        <v>2.0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1.0</v>
      </c>
      <c r="R209" s="7">
        <v>25.0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Kimani Vidal</v>
      </c>
      <c r="B210" s="7" t="str">
        <f>IFERROR(__xludf.DUMMYFUNCTION("INDEX(IFNA(REGEXEXTRACT(D210, ""([^ ]+)$"")))"),"LAC")</f>
        <v>LAC</v>
      </c>
      <c r="C210" s="7">
        <f>Pts_PA*G210+Pts_PC*H210+Pts_PY*I210+Pts_PTD*J210+Pts_PI*K210+Pts_P2*L210+Pts_RA*M210+Pts_RY*N210+Pts_RTD*O210+Pts_R2*P210+Pts_Res*Q210+Pts_ReY*R210+Pts_ReTD*S210+Pts_Re2*T210+Pts_FL*U210+Pts_FTD*V210</f>
        <v>2</v>
      </c>
      <c r="D210" s="7" t="s">
        <v>502</v>
      </c>
      <c r="E210" s="10" t="s">
        <v>96</v>
      </c>
      <c r="F210" s="9">
        <v>2.0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4.0</v>
      </c>
      <c r="N210" s="7">
        <v>20.0</v>
      </c>
      <c r="O210" s="7">
        <v>0.0</v>
      </c>
      <c r="P210" s="11">
        <v>0.0</v>
      </c>
      <c r="Q210" s="10">
        <v>0.0</v>
      </c>
      <c r="R210" s="7">
        <v>0.0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Emanuel Wilson</v>
      </c>
      <c r="B211" s="7" t="str">
        <f>IFERROR(__xludf.DUMMYFUNCTION("INDEX(IFNA(REGEXEXTRACT(D211, ""([^ ]+)$"")))"),"GB")</f>
        <v>GB</v>
      </c>
      <c r="C211" s="7">
        <f>Pts_PA*G211+Pts_PC*H211+Pts_PY*I211+Pts_PTD*J211+Pts_PI*K211+Pts_P2*L211+Pts_RA*M211+Pts_RY*N211+Pts_RTD*O211+Pts_R2*P211+Pts_Res*Q211+Pts_ReY*R211+Pts_ReTD*S211+Pts_Re2*T211+Pts_FL*U211+Pts_FTD*V211</f>
        <v>2</v>
      </c>
      <c r="D211" s="7" t="s">
        <v>184</v>
      </c>
      <c r="E211" s="10" t="s">
        <v>421</v>
      </c>
      <c r="F211" s="9">
        <v>2.0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2.0</v>
      </c>
      <c r="N211" s="7">
        <v>20.0</v>
      </c>
      <c r="O211" s="7">
        <v>0.0</v>
      </c>
      <c r="P211" s="11">
        <v>0.0</v>
      </c>
      <c r="Q211" s="10">
        <v>0.0</v>
      </c>
      <c r="R211" s="7">
        <v>0.0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Nate Adkins</v>
      </c>
      <c r="B212" s="7" t="str">
        <f>IFERROR(__xludf.DUMMYFUNCTION("INDEX(IFNA(REGEXEXTRACT(D212, ""([^ ]+)$"")))"),"DEN")</f>
        <v>DEN</v>
      </c>
      <c r="C212" s="7">
        <f>Pts_PA*G212+Pts_PC*H212+Pts_PY*I212+Pts_PTD*J212+Pts_PI*K212+Pts_P2*L212+Pts_RA*M212+Pts_RY*N212+Pts_RTD*O212+Pts_R2*P212+Pts_Res*Q212+Pts_ReY*R212+Pts_ReTD*S212+Pts_Re2*T212+Pts_FL*U212+Pts_FTD*V212</f>
        <v>2.1</v>
      </c>
      <c r="D212" s="7" t="s">
        <v>447</v>
      </c>
      <c r="E212" s="10" t="s">
        <v>357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1.0</v>
      </c>
      <c r="R212" s="7">
        <v>16.0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Mo Alie-Cox</v>
      </c>
      <c r="B213" s="7" t="str">
        <f>IFERROR(__xludf.DUMMYFUNCTION("INDEX(IFNA(REGEXEXTRACT(D213, ""([^ ]+)$"")))"),"IND")</f>
        <v>IND</v>
      </c>
      <c r="C213" s="7">
        <f>Pts_PA*G213+Pts_PC*H213+Pts_PY*I213+Pts_PTD*J213+Pts_PI*K213+Pts_P2*L213+Pts_RA*M213+Pts_RY*N213+Pts_RTD*O213+Pts_R2*P213+Pts_Res*Q213+Pts_ReY*R213+Pts_ReTD*S213+Pts_Re2*T213+Pts_FL*U213+Pts_FTD*V213</f>
        <v>2.5</v>
      </c>
      <c r="D213" s="7" t="s">
        <v>373</v>
      </c>
      <c r="E213" s="10" t="s">
        <v>346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2.0</v>
      </c>
      <c r="R213" s="7">
        <v>15.0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Tyler Allgeier</v>
      </c>
      <c r="B214" s="7" t="str">
        <f>IFERROR(__xludf.DUMMYFUNCTION("INDEX(IFNA(REGEXEXTRACT(D214, ""([^ ]+)$"")))"),"ATL")</f>
        <v>ATL</v>
      </c>
      <c r="C214" s="7">
        <f>Pts_PA*G214+Pts_PC*H214+Pts_PY*I214+Pts_PTD*J214+Pts_PI*K214+Pts_P2*L214+Pts_RA*M214+Pts_RY*N214+Pts_RTD*O214+Pts_R2*P214+Pts_Res*Q214+Pts_ReY*R214+Pts_ReTD*S214+Pts_Re2*T214+Pts_FL*U214+Pts_FTD*V214</f>
        <v>2.7</v>
      </c>
      <c r="D214" s="7" t="s">
        <v>209</v>
      </c>
      <c r="E214" s="10" t="s">
        <v>361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8.0</v>
      </c>
      <c r="N214" s="7">
        <v>16.0</v>
      </c>
      <c r="O214" s="7">
        <v>0.0</v>
      </c>
      <c r="P214" s="11">
        <v>0.0</v>
      </c>
      <c r="Q214" s="10">
        <v>1.0</v>
      </c>
      <c r="R214" s="7">
        <v>6.0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Amari Cooper</v>
      </c>
      <c r="B215" s="7" t="str">
        <f>IFERROR(__xludf.DUMMYFUNCTION("INDEX(IFNA(REGEXEXTRACT(D215, ""([^ ]+)$"")))"),"BUF")</f>
        <v>BUF</v>
      </c>
      <c r="C215" s="7">
        <f>Pts_PA*G215+Pts_PC*H215+Pts_PY*I215+Pts_PTD*J215+Pts_PI*K215+Pts_P2*L215+Pts_RA*M215+Pts_RY*N215+Pts_RTD*O215+Pts_R2*P215+Pts_Res*Q215+Pts_ReY*R215+Pts_ReTD*S215+Pts_Re2*T215+Pts_FL*U215+Pts_FTD*V215</f>
        <v>2.7</v>
      </c>
      <c r="D215" s="7" t="s">
        <v>234</v>
      </c>
      <c r="E215" s="10" t="s">
        <v>340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3.0</v>
      </c>
      <c r="R215" s="7">
        <v>12.0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Kirk Cousins</v>
      </c>
      <c r="B216" s="7" t="str">
        <f>IFERROR(__xludf.DUMMYFUNCTION("INDEX(IFNA(REGEXEXTRACT(D216, ""([^ ]+)$"")))"),"ATL")</f>
        <v>ATL</v>
      </c>
      <c r="C216" s="7">
        <f>Pts_PA*G216+Pts_PC*H216+Pts_PY*I216+Pts_PTD*J216+Pts_PI*K216+Pts_P2*L216+Pts_RA*M216+Pts_RY*N216+Pts_RTD*O216+Pts_R2*P216+Pts_Res*Q216+Pts_ReY*R216+Pts_ReTD*S216+Pts_Re2*T216+Pts_FL*U216+Pts_FTD*V216</f>
        <v>2.1</v>
      </c>
      <c r="D216" s="7" t="s">
        <v>130</v>
      </c>
      <c r="E216" s="10" t="s">
        <v>361</v>
      </c>
      <c r="F216" s="9">
        <v>1.0</v>
      </c>
      <c r="G216" s="10">
        <v>39.0</v>
      </c>
      <c r="H216" s="7">
        <v>24.0</v>
      </c>
      <c r="I216" s="7">
        <v>245.0</v>
      </c>
      <c r="J216" s="7">
        <v>0.0</v>
      </c>
      <c r="K216" s="7">
        <v>4.0</v>
      </c>
      <c r="L216" s="11">
        <v>0.0</v>
      </c>
      <c r="M216" s="10">
        <v>1.0</v>
      </c>
      <c r="N216" s="7">
        <v>3.0</v>
      </c>
      <c r="O216" s="7">
        <v>0.0</v>
      </c>
      <c r="P216" s="11">
        <v>0.0</v>
      </c>
      <c r="Q216" s="10">
        <v>0.0</v>
      </c>
      <c r="R216" s="7">
        <v>0.0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Emari Demercado</v>
      </c>
      <c r="B217" s="7" t="str">
        <f>IFERROR(__xludf.DUMMYFUNCTION("INDEX(IFNA(REGEXEXTRACT(D217, ""([^ ]+)$"")))"),"ARI")</f>
        <v>ARI</v>
      </c>
      <c r="C217" s="7">
        <f>Pts_PA*G217+Pts_PC*H217+Pts_PY*I217+Pts_PTD*J217+Pts_PI*K217+Pts_P2*L217+Pts_RA*M217+Pts_RY*N217+Pts_RTD*O217+Pts_R2*P217+Pts_Res*Q217+Pts_ReY*R217+Pts_ReTD*S217+Pts_Re2*T217+Pts_FL*U217+Pts_FTD*V217</f>
        <v>2</v>
      </c>
      <c r="D217" s="7" t="s">
        <v>212</v>
      </c>
      <c r="E217" s="10" t="s">
        <v>349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3.0</v>
      </c>
      <c r="N217" s="7">
        <v>12.0</v>
      </c>
      <c r="O217" s="7">
        <v>0.0</v>
      </c>
      <c r="P217" s="11">
        <v>0.0</v>
      </c>
      <c r="Q217" s="10">
        <v>1.0</v>
      </c>
      <c r="R217" s="7">
        <v>3.0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Audric Estime</v>
      </c>
      <c r="B218" s="7" t="str">
        <f>IFERROR(__xludf.DUMMYFUNCTION("INDEX(IFNA(REGEXEXTRACT(D218, ""([^ ]+)$"")))"),"DEN")</f>
        <v>DEN</v>
      </c>
      <c r="C218" s="7">
        <f>Pts_PA*G218+Pts_PC*H218+Pts_PY*I218+Pts_PTD*J218+Pts_PI*K218+Pts_P2*L218+Pts_RA*M218+Pts_RY*N218+Pts_RTD*O218+Pts_R2*P218+Pts_Res*Q218+Pts_ReY*R218+Pts_ReTD*S218+Pts_Re2*T218+Pts_FL*U218+Pts_FTD*V218</f>
        <v>1.2</v>
      </c>
      <c r="D218" s="7" t="s">
        <v>238</v>
      </c>
      <c r="E218" s="10" t="s">
        <v>357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3.0</v>
      </c>
      <c r="N218" s="7">
        <v>12.0</v>
      </c>
      <c r="O218" s="7">
        <v>0.0</v>
      </c>
      <c r="P218" s="11">
        <v>0.0</v>
      </c>
      <c r="Q218" s="10">
        <v>0.0</v>
      </c>
      <c r="R218" s="7">
        <v>0.0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Khalil Herbert</v>
      </c>
      <c r="B219" s="7" t="str">
        <f>IFERROR(__xludf.DUMMYFUNCTION("INDEX(IFNA(REGEXEXTRACT(D219, ""([^ ]+)$"")))"),"CIN")</f>
        <v>CIN</v>
      </c>
      <c r="C219" s="7">
        <f>Pts_PA*G219+Pts_PC*H219+Pts_PY*I219+Pts_PTD*J219+Pts_PI*K219+Pts_P2*L219+Pts_RA*M219+Pts_RY*N219+Pts_RTD*O219+Pts_R2*P219+Pts_Res*Q219+Pts_ReY*R219+Pts_ReTD*S219+Pts_Re2*T219+Pts_FL*U219+Pts_FTD*V219</f>
        <v>1.4</v>
      </c>
      <c r="D219" s="7" t="s">
        <v>300</v>
      </c>
      <c r="E219" s="10" t="s">
        <v>116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1.0</v>
      </c>
      <c r="N219" s="7">
        <v>14.0</v>
      </c>
      <c r="O219" s="7">
        <v>0.0</v>
      </c>
      <c r="P219" s="11">
        <v>0.0</v>
      </c>
      <c r="Q219" s="10">
        <v>0.0</v>
      </c>
      <c r="R219" s="7">
        <v>0.0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Justice Hill</v>
      </c>
      <c r="B220" s="7" t="str">
        <f>IFERROR(__xludf.DUMMYFUNCTION("INDEX(IFNA(REGEXEXTRACT(D220, ""([^ ]+)$"")))"),"BAL")</f>
        <v>BAL</v>
      </c>
      <c r="C220" s="7">
        <f>Pts_PA*G220+Pts_PC*H220+Pts_PY*I220+Pts_PTD*J220+Pts_PI*K220+Pts_P2*L220+Pts_RA*M220+Pts_RY*N220+Pts_RTD*O220+Pts_R2*P220+Pts_Res*Q220+Pts_ReY*R220+Pts_ReTD*S220+Pts_Re2*T220+Pts_FL*U220+Pts_FTD*V220</f>
        <v>4.1</v>
      </c>
      <c r="D220" s="7" t="s">
        <v>166</v>
      </c>
      <c r="E220" s="10" t="s">
        <v>423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3.0</v>
      </c>
      <c r="N220" s="7">
        <v>6.0</v>
      </c>
      <c r="O220" s="7">
        <v>0.0</v>
      </c>
      <c r="P220" s="11">
        <v>0.0</v>
      </c>
      <c r="Q220" s="10">
        <v>4.0</v>
      </c>
      <c r="R220" s="7">
        <v>15.0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Kareem Hunt</v>
      </c>
      <c r="B221" s="7" t="str">
        <f>IFERROR(__xludf.DUMMYFUNCTION("INDEX(IFNA(REGEXEXTRACT(D221, ""([^ ]+)$"")))"),"KC")</f>
        <v>KC</v>
      </c>
      <c r="C221" s="7">
        <f>Pts_PA*G221+Pts_PC*H221+Pts_PY*I221+Pts_PTD*J221+Pts_PI*K221+Pts_P2*L221+Pts_RA*M221+Pts_RY*N221+Pts_RTD*O221+Pts_R2*P221+Pts_Res*Q221+Pts_ReY*R221+Pts_ReTD*S221+Pts_Re2*T221+Pts_FL*U221+Pts_FTD*V221</f>
        <v>2.5</v>
      </c>
      <c r="D221" s="7" t="s">
        <v>466</v>
      </c>
      <c r="E221" s="10" t="s">
        <v>46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7.0</v>
      </c>
      <c r="N221" s="7">
        <v>15.0</v>
      </c>
      <c r="O221" s="7">
        <v>0.0</v>
      </c>
      <c r="P221" s="11">
        <v>0.0</v>
      </c>
      <c r="Q221" s="10">
        <v>2.0</v>
      </c>
      <c r="R221" s="7">
        <v>0.0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Alec Ingold</v>
      </c>
      <c r="B222" s="7" t="str">
        <f>IFERROR(__xludf.DUMMYFUNCTION("INDEX(IFNA(REGEXEXTRACT(D222, ""([^ ]+)$"")))"),"MIA")</f>
        <v>MIA</v>
      </c>
      <c r="C222" s="7">
        <f>Pts_PA*G222+Pts_PC*H222+Pts_PY*I222+Pts_PTD*J222+Pts_PI*K222+Pts_P2*L222+Pts_RA*M222+Pts_RY*N222+Pts_RTD*O222+Pts_R2*P222+Pts_Res*Q222+Pts_ReY*R222+Pts_ReTD*S222+Pts_Re2*T222+Pts_FL*U222+Pts_FTD*V222</f>
        <v>2.5</v>
      </c>
      <c r="D222" s="7" t="s">
        <v>305</v>
      </c>
      <c r="E222" s="10" t="s">
        <v>355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2.0</v>
      </c>
      <c r="R222" s="7">
        <v>15.0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Quentin Johnston</v>
      </c>
      <c r="B223" s="7" t="str">
        <f>IFERROR(__xludf.DUMMYFUNCTION("INDEX(IFNA(REGEXEXTRACT(D223, ""([^ ]+)$"")))"),"LAC")</f>
        <v>LAC</v>
      </c>
      <c r="C223" s="7">
        <f>Pts_PA*G223+Pts_PC*H223+Pts_PY*I223+Pts_PTD*J223+Pts_PI*K223+Pts_P2*L223+Pts_RA*M223+Pts_RY*N223+Pts_RTD*O223+Pts_R2*P223+Pts_Res*Q223+Pts_ReY*R223+Pts_ReTD*S223+Pts_Re2*T223+Pts_FL*U223+Pts_FTD*V223</f>
        <v>2.2</v>
      </c>
      <c r="D223" s="7" t="s">
        <v>192</v>
      </c>
      <c r="E223" s="10" t="s">
        <v>96</v>
      </c>
      <c r="F223" s="9">
        <v>1.0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0.0</v>
      </c>
      <c r="N223" s="7">
        <v>0.0</v>
      </c>
      <c r="O223" s="7">
        <v>0.0</v>
      </c>
      <c r="P223" s="11">
        <v>0.0</v>
      </c>
      <c r="Q223" s="10">
        <v>2.0</v>
      </c>
      <c r="R223" s="7">
        <v>12.0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Cooper Kupp</v>
      </c>
      <c r="B224" s="7" t="str">
        <f>IFERROR(__xludf.DUMMYFUNCTION("INDEX(IFNA(REGEXEXTRACT(D224, ""([^ ]+)$"")))"),"LA")</f>
        <v>LA</v>
      </c>
      <c r="C224" s="7">
        <f>Pts_PA*G224+Pts_PC*H224+Pts_PY*I224+Pts_PTD*J224+Pts_PI*K224+Pts_P2*L224+Pts_RA*M224+Pts_RY*N224+Pts_RTD*O224+Pts_R2*P224+Pts_Res*Q224+Pts_ReY*R224+Pts_ReTD*S224+Pts_Re2*T224+Pts_FL*U224+Pts_FTD*V224</f>
        <v>3.2</v>
      </c>
      <c r="D224" s="7" t="s">
        <v>55</v>
      </c>
      <c r="E224" s="10" t="s">
        <v>129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3.0</v>
      </c>
      <c r="R224" s="7">
        <v>17.0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Tyler Lockett</v>
      </c>
      <c r="B225" s="7" t="str">
        <f>IFERROR(__xludf.DUMMYFUNCTION("INDEX(IFNA(REGEXEXTRACT(D225, ""([^ ]+)$"")))"),"SEA")</f>
        <v>SEA</v>
      </c>
      <c r="C225" s="7">
        <f>Pts_PA*G225+Pts_PC*H225+Pts_PY*I225+Pts_PTD*J225+Pts_PI*K225+Pts_P2*L225+Pts_RA*M225+Pts_RY*N225+Pts_RTD*O225+Pts_R2*P225+Pts_Res*Q225+Pts_ReY*R225+Pts_ReTD*S225+Pts_Re2*T225+Pts_FL*U225+Pts_FTD*V225</f>
        <v>3.1</v>
      </c>
      <c r="D225" s="7" t="s">
        <v>145</v>
      </c>
      <c r="E225" s="10" t="s">
        <v>428</v>
      </c>
      <c r="F225" s="9">
        <v>1.0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0.0</v>
      </c>
      <c r="N225" s="7">
        <v>0.0</v>
      </c>
      <c r="O225" s="7">
        <v>0.0</v>
      </c>
      <c r="P225" s="11">
        <v>0.0</v>
      </c>
      <c r="Q225" s="10">
        <v>3.0</v>
      </c>
      <c r="R225" s="7">
        <v>16.0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Luke McCaffrey</v>
      </c>
      <c r="B226" s="7" t="str">
        <f>IFERROR(__xludf.DUMMYFUNCTION("INDEX(IFNA(REGEXEXTRACT(D226, ""([^ ]+)$"")))"),"WAS")</f>
        <v>WAS</v>
      </c>
      <c r="C226" s="7">
        <f>Pts_PA*G226+Pts_PC*H226+Pts_PY*I226+Pts_PTD*J226+Pts_PI*K226+Pts_P2*L226+Pts_RA*M226+Pts_RY*N226+Pts_RTD*O226+Pts_R2*P226+Pts_Res*Q226+Pts_ReY*R226+Pts_ReTD*S226+Pts_Re2*T226+Pts_FL*U226+Pts_FTD*V226</f>
        <v>2.3</v>
      </c>
      <c r="D226" s="7" t="s">
        <v>253</v>
      </c>
      <c r="E226" s="10" t="s">
        <v>157</v>
      </c>
      <c r="F226" s="9">
        <v>1.0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0.0</v>
      </c>
      <c r="N226" s="7">
        <v>0.0</v>
      </c>
      <c r="O226" s="7">
        <v>0.0</v>
      </c>
      <c r="P226" s="11">
        <v>0.0</v>
      </c>
      <c r="Q226" s="10">
        <v>2.0</v>
      </c>
      <c r="R226" s="7">
        <v>13.0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John Metchie</v>
      </c>
      <c r="B227" s="7" t="str">
        <f>IFERROR(__xludf.DUMMYFUNCTION("INDEX(IFNA(REGEXEXTRACT(D227, ""([^ ]+)$"")))"),"HOU")</f>
        <v>HOU</v>
      </c>
      <c r="C227" s="7">
        <f>Pts_PA*G227+Pts_PC*H227+Pts_PY*I227+Pts_PTD*J227+Pts_PI*K227+Pts_P2*L227+Pts_RA*M227+Pts_RY*N227+Pts_RTD*O227+Pts_R2*P227+Pts_Res*Q227+Pts_ReY*R227+Pts_ReTD*S227+Pts_Re2*T227+Pts_FL*U227+Pts_FTD*V227</f>
        <v>2.6</v>
      </c>
      <c r="D227" s="7" t="s">
        <v>476</v>
      </c>
      <c r="E227" s="10" t="s">
        <v>351</v>
      </c>
      <c r="F227" s="9">
        <v>1.0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0.0</v>
      </c>
      <c r="N227" s="7">
        <v>0.0</v>
      </c>
      <c r="O227" s="7">
        <v>0.0</v>
      </c>
      <c r="P227" s="11">
        <v>0.0</v>
      </c>
      <c r="Q227" s="10">
        <v>2.0</v>
      </c>
      <c r="R227" s="7">
        <v>16.0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Quintin Morris</v>
      </c>
      <c r="B228" s="7" t="str">
        <f>IFERROR(__xludf.DUMMYFUNCTION("INDEX(IFNA(REGEXEXTRACT(D228, ""([^ ]+)$"")))"),"BUF")</f>
        <v>BUF</v>
      </c>
      <c r="C228" s="7">
        <f>Pts_PA*G228+Pts_PC*H228+Pts_PY*I228+Pts_PTD*J228+Pts_PI*K228+Pts_P2*L228+Pts_RA*M228+Pts_RY*N228+Pts_RTD*O228+Pts_R2*P228+Pts_Res*Q228+Pts_ReY*R228+Pts_ReTD*S228+Pts_Re2*T228+Pts_FL*U228+Pts_FTD*V228</f>
        <v>1.9</v>
      </c>
      <c r="D228" s="7" t="s">
        <v>594</v>
      </c>
      <c r="E228" s="10" t="s">
        <v>340</v>
      </c>
      <c r="F228" s="9">
        <v>1.0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0.0</v>
      </c>
      <c r="N228" s="7">
        <v>0.0</v>
      </c>
      <c r="O228" s="7">
        <v>0.0</v>
      </c>
      <c r="P228" s="11">
        <v>0.0</v>
      </c>
      <c r="Q228" s="10">
        <v>1.0</v>
      </c>
      <c r="R228" s="7">
        <v>14.0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Jalen Nailor</v>
      </c>
      <c r="B229" s="7" t="str">
        <f>IFERROR(__xludf.DUMMYFUNCTION("INDEX(IFNA(REGEXEXTRACT(D229, ""([^ ]+)$"")))"),"MIN")</f>
        <v>MIN</v>
      </c>
      <c r="C229" s="7">
        <f>Pts_PA*G229+Pts_PC*H229+Pts_PY*I229+Pts_PTD*J229+Pts_PI*K229+Pts_P2*L229+Pts_RA*M229+Pts_RY*N229+Pts_RTD*O229+Pts_R2*P229+Pts_Res*Q229+Pts_ReY*R229+Pts_ReTD*S229+Pts_Re2*T229+Pts_FL*U229+Pts_FTD*V229</f>
        <v>2.3</v>
      </c>
      <c r="D229" s="7" t="s">
        <v>135</v>
      </c>
      <c r="E229" s="10" t="s">
        <v>21</v>
      </c>
      <c r="F229" s="9">
        <v>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0.0</v>
      </c>
      <c r="N229" s="7">
        <v>0.0</v>
      </c>
      <c r="O229" s="7">
        <v>0.0</v>
      </c>
      <c r="P229" s="11">
        <v>0.0</v>
      </c>
      <c r="Q229" s="10">
        <v>1.0</v>
      </c>
      <c r="R229" s="7">
        <v>18.0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Colby Parkinson</v>
      </c>
      <c r="B230" s="7" t="str">
        <f>IFERROR(__xludf.DUMMYFUNCTION("INDEX(IFNA(REGEXEXTRACT(D230, ""([^ ]+)$"")))"),"LA")</f>
        <v>LA</v>
      </c>
      <c r="C230" s="7">
        <f>Pts_PA*G230+Pts_PC*H230+Pts_PY*I230+Pts_PTD*J230+Pts_PI*K230+Pts_P2*L230+Pts_RA*M230+Pts_RY*N230+Pts_RTD*O230+Pts_R2*P230+Pts_Res*Q230+Pts_ReY*R230+Pts_ReTD*S230+Pts_Re2*T230+Pts_FL*U230+Pts_FTD*V230</f>
        <v>1.8</v>
      </c>
      <c r="D230" s="7" t="s">
        <v>179</v>
      </c>
      <c r="E230" s="10" t="s">
        <v>129</v>
      </c>
      <c r="F230" s="9">
        <v>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1.0</v>
      </c>
      <c r="R230" s="7">
        <v>13.0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Samaje Perine</v>
      </c>
      <c r="B231" s="7" t="str">
        <f>IFERROR(__xludf.DUMMYFUNCTION("INDEX(IFNA(REGEXEXTRACT(D231, ""([^ ]+)$"")))"),"KC")</f>
        <v>KC</v>
      </c>
      <c r="C231" s="7">
        <f>Pts_PA*G231+Pts_PC*H231+Pts_PY*I231+Pts_PTD*J231+Pts_PI*K231+Pts_P2*L231+Pts_RA*M231+Pts_RY*N231+Pts_RTD*O231+Pts_R2*P231+Pts_Res*Q231+Pts_ReY*R231+Pts_ReTD*S231+Pts_Re2*T231+Pts_FL*U231+Pts_FTD*V231</f>
        <v>2</v>
      </c>
      <c r="D231" s="7" t="s">
        <v>266</v>
      </c>
      <c r="E231" s="10" t="s">
        <v>46</v>
      </c>
      <c r="F231" s="9">
        <v>1.0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15.0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Deebo Samuel</v>
      </c>
      <c r="B232" s="7" t="str">
        <f>IFERROR(__xludf.DUMMYFUNCTION("INDEX(IFNA(REGEXEXTRACT(D232, ""([^ ]+)$"")))"),"SF")</f>
        <v>SF</v>
      </c>
      <c r="C232" s="7">
        <f>Pts_PA*G232+Pts_PC*H232+Pts_PY*I232+Pts_PTD*J232+Pts_PI*K232+Pts_P2*L232+Pts_RA*M232+Pts_RY*N232+Pts_RTD*O232+Pts_R2*P232+Pts_Res*Q232+Pts_ReY*R232+Pts_ReTD*S232+Pts_Re2*T232+Pts_FL*U232+Pts_FTD*V232</f>
        <v>2</v>
      </c>
      <c r="D232" s="7" t="s">
        <v>86</v>
      </c>
      <c r="E232" s="10" t="s">
        <v>65</v>
      </c>
      <c r="F232" s="9">
        <v>1.0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4.0</v>
      </c>
      <c r="R232" s="7">
        <v>20.0</v>
      </c>
      <c r="S232" s="7">
        <v>0.0</v>
      </c>
      <c r="T232" s="11">
        <v>0.0</v>
      </c>
      <c r="U232" s="10">
        <v>1.0</v>
      </c>
      <c r="V232" s="11">
        <v>0.0</v>
      </c>
    </row>
    <row r="233">
      <c r="A233" s="7" t="str">
        <f t="shared" si="1"/>
        <v>JuJu Smith-Schuster</v>
      </c>
      <c r="B233" s="7" t="str">
        <f>IFERROR(__xludf.DUMMYFUNCTION("INDEX(IFNA(REGEXEXTRACT(D233, ""([^ ]+)$"")))"),"KC")</f>
        <v>KC</v>
      </c>
      <c r="C233" s="7">
        <f>Pts_PA*G233+Pts_PC*H233+Pts_PY*I233+Pts_PTD*J233+Pts_PI*K233+Pts_P2*L233+Pts_RA*M233+Pts_RY*N233+Pts_RTD*O233+Pts_R2*P233+Pts_Res*Q233+Pts_ReY*R233+Pts_ReTD*S233+Pts_Re2*T233+Pts_FL*U233+Pts_FTD*V233</f>
        <v>1.5</v>
      </c>
      <c r="D233" s="7" t="s">
        <v>427</v>
      </c>
      <c r="E233" s="10" t="s">
        <v>46</v>
      </c>
      <c r="F233" s="9">
        <v>1.0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0.0</v>
      </c>
      <c r="N233" s="7">
        <v>0.0</v>
      </c>
      <c r="O233" s="7">
        <v>0.0</v>
      </c>
      <c r="P233" s="11">
        <v>0.0</v>
      </c>
      <c r="Q233" s="10">
        <v>1.0</v>
      </c>
      <c r="R233" s="7">
        <v>10.0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Brenton Strange</v>
      </c>
      <c r="B234" s="7" t="str">
        <f>IFERROR(__xludf.DUMMYFUNCTION("INDEX(IFNA(REGEXEXTRACT(D234, ""([^ ]+)$"")))"),"JAX")</f>
        <v>JAX</v>
      </c>
      <c r="C234" s="7">
        <f>Pts_PA*G234+Pts_PC*H234+Pts_PY*I234+Pts_PTD*J234+Pts_PI*K234+Pts_P2*L234+Pts_RA*M234+Pts_RY*N234+Pts_RTD*O234+Pts_R2*P234+Pts_Res*Q234+Pts_ReY*R234+Pts_ReTD*S234+Pts_Re2*T234+Pts_FL*U234+Pts_FTD*V234</f>
        <v>1.9</v>
      </c>
      <c r="D234" s="7" t="s">
        <v>363</v>
      </c>
      <c r="E234" s="10" t="s">
        <v>25</v>
      </c>
      <c r="F234" s="9">
        <v>1.0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0.0</v>
      </c>
      <c r="N234" s="7">
        <v>0.0</v>
      </c>
      <c r="O234" s="7">
        <v>0.0</v>
      </c>
      <c r="P234" s="11">
        <v>0.0</v>
      </c>
      <c r="Q234" s="10">
        <v>1.0</v>
      </c>
      <c r="R234" s="7">
        <v>14.0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Jamari Thrash</v>
      </c>
      <c r="B235" s="7" t="str">
        <f>IFERROR(__xludf.DUMMYFUNCTION("INDEX(IFNA(REGEXEXTRACT(D235, ""([^ ]+)$"")))"),"CLE")</f>
        <v>CLE</v>
      </c>
      <c r="C235" s="7">
        <f>Pts_PA*G235+Pts_PC*H235+Pts_PY*I235+Pts_PTD*J235+Pts_PI*K235+Pts_P2*L235+Pts_RA*M235+Pts_RY*N235+Pts_RTD*O235+Pts_R2*P235+Pts_Res*Q235+Pts_ReY*R235+Pts_ReTD*S235+Pts_Re2*T235+Pts_FL*U235+Pts_FTD*V235</f>
        <v>2.1</v>
      </c>
      <c r="D235" s="7" t="s">
        <v>595</v>
      </c>
      <c r="E235" s="10" t="s">
        <v>356</v>
      </c>
      <c r="F235" s="9">
        <v>1.0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0.0</v>
      </c>
      <c r="N235" s="7">
        <v>0.0</v>
      </c>
      <c r="O235" s="7">
        <v>0.0</v>
      </c>
      <c r="P235" s="11">
        <v>0.0</v>
      </c>
      <c r="Q235" s="10">
        <v>2.0</v>
      </c>
      <c r="R235" s="7">
        <v>11.0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Devaughn Vele</v>
      </c>
      <c r="B236" s="7" t="str">
        <f>IFERROR(__xludf.DUMMYFUNCTION("INDEX(IFNA(REGEXEXTRACT(D236, ""([^ ]+)$"")))"),"DEN")</f>
        <v>DEN</v>
      </c>
      <c r="C236" s="7">
        <f>Pts_PA*G236+Pts_PC*H236+Pts_PY*I236+Pts_PTD*J236+Pts_PI*K236+Pts_P2*L236+Pts_RA*M236+Pts_RY*N236+Pts_RTD*O236+Pts_R2*P236+Pts_Res*Q236+Pts_ReY*R236+Pts_ReTD*S236+Pts_Re2*T236+Pts_FL*U236+Pts_FTD*V236</f>
        <v>2.1</v>
      </c>
      <c r="D236" s="7" t="s">
        <v>204</v>
      </c>
      <c r="E236" s="10" t="s">
        <v>357</v>
      </c>
      <c r="F236" s="9">
        <v>1.0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1.0</v>
      </c>
      <c r="R236" s="7">
        <v>16.0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Tylan Wallace</v>
      </c>
      <c r="B237" s="7" t="str">
        <f>IFERROR(__xludf.DUMMYFUNCTION("INDEX(IFNA(REGEXEXTRACT(D237, ""([^ ]+)$"")))"),"BAL")</f>
        <v>BAL</v>
      </c>
      <c r="C237" s="7">
        <f>Pts_PA*G237+Pts_PC*H237+Pts_PY*I237+Pts_PTD*J237+Pts_PI*K237+Pts_P2*L237+Pts_RA*M237+Pts_RY*N237+Pts_RTD*O237+Pts_R2*P237+Pts_Res*Q237+Pts_ReY*R237+Pts_ReTD*S237+Pts_Re2*T237+Pts_FL*U237+Pts_FTD*V237</f>
        <v>2.4</v>
      </c>
      <c r="D237" s="7" t="s">
        <v>486</v>
      </c>
      <c r="E237" s="10" t="s">
        <v>423</v>
      </c>
      <c r="F237" s="9">
        <v>1.0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0.0</v>
      </c>
      <c r="N237" s="7">
        <v>0.0</v>
      </c>
      <c r="O237" s="7">
        <v>0.0</v>
      </c>
      <c r="P237" s="11">
        <v>0.0</v>
      </c>
      <c r="Q237" s="10">
        <v>2.0</v>
      </c>
      <c r="R237" s="7">
        <v>14.0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Darnell Washington</v>
      </c>
      <c r="B238" s="7" t="str">
        <f>IFERROR(__xludf.DUMMYFUNCTION("INDEX(IFNA(REGEXEXTRACT(D238, ""([^ ]+)$"")))"),"PIT")</f>
        <v>PIT</v>
      </c>
      <c r="C238" s="7">
        <f>Pts_PA*G238+Pts_PC*H238+Pts_PY*I238+Pts_PTD*J238+Pts_PI*K238+Pts_P2*L238+Pts_RA*M238+Pts_RY*N238+Pts_RTD*O238+Pts_R2*P238+Pts_Res*Q238+Pts_ReY*R238+Pts_ReTD*S238+Pts_Re2*T238+Pts_FL*U238+Pts_FTD*V238</f>
        <v>1.5</v>
      </c>
      <c r="D238" s="7" t="s">
        <v>331</v>
      </c>
      <c r="E238" s="10" t="s">
        <v>59</v>
      </c>
      <c r="F238" s="9">
        <v>1.0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0.0</v>
      </c>
      <c r="N238" s="7">
        <v>0.0</v>
      </c>
      <c r="O238" s="7">
        <v>0.0</v>
      </c>
      <c r="P238" s="11">
        <v>0.0</v>
      </c>
      <c r="Q238" s="10">
        <v>1.0</v>
      </c>
      <c r="R238" s="7">
        <v>10.0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Cedrick Wilson</v>
      </c>
      <c r="B239" s="7" t="str">
        <f>IFERROR(__xludf.DUMMYFUNCTION("INDEX(IFNA(REGEXEXTRACT(D239, ""([^ ]+)$"")))"),"NO")</f>
        <v>NO</v>
      </c>
      <c r="C239" s="7">
        <f>Pts_PA*G239+Pts_PC*H239+Pts_PY*I239+Pts_PTD*J239+Pts_PI*K239+Pts_P2*L239+Pts_RA*M239+Pts_RY*N239+Pts_RTD*O239+Pts_R2*P239+Pts_Res*Q239+Pts_ReY*R239+Pts_ReTD*S239+Pts_Re2*T239+Pts_FL*U239+Pts_FTD*V239</f>
        <v>2.4</v>
      </c>
      <c r="D239" s="7" t="s">
        <v>337</v>
      </c>
      <c r="E239" s="10" t="s">
        <v>51</v>
      </c>
      <c r="F239" s="9">
        <v>1.0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1.0</v>
      </c>
      <c r="R239" s="7">
        <v>19.0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Brock Wright</v>
      </c>
      <c r="B240" s="7" t="str">
        <f>IFERROR(__xludf.DUMMYFUNCTION("INDEX(IFNA(REGEXEXTRACT(D240, ""([^ ]+)$"")))"),"DET")</f>
        <v>DET</v>
      </c>
      <c r="C240" s="7">
        <f>Pts_PA*G240+Pts_PC*H240+Pts_PY*I240+Pts_PTD*J240+Pts_PI*K240+Pts_P2*L240+Pts_RA*M240+Pts_RY*N240+Pts_RTD*O240+Pts_R2*P240+Pts_Res*Q240+Pts_ReY*R240+Pts_ReTD*S240+Pts_Re2*T240+Pts_FL*U240+Pts_FTD*V240</f>
        <v>1.8</v>
      </c>
      <c r="D240" s="7" t="s">
        <v>335</v>
      </c>
      <c r="E240" s="10" t="s">
        <v>343</v>
      </c>
      <c r="F240" s="9">
        <v>1.0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0.0</v>
      </c>
      <c r="N240" s="7">
        <v>0.0</v>
      </c>
      <c r="O240" s="7">
        <v>0.0</v>
      </c>
      <c r="P240" s="11">
        <v>0.0</v>
      </c>
      <c r="Q240" s="10">
        <v>1.0</v>
      </c>
      <c r="R240" s="7">
        <v>13.0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Olamide Zaccheaus</v>
      </c>
      <c r="B241" s="7" t="str">
        <f>IFERROR(__xludf.DUMMYFUNCTION("INDEX(IFNA(REGEXEXTRACT(D241, ""([^ ]+)$"")))"),"WAS")</f>
        <v>WAS</v>
      </c>
      <c r="C241" s="7">
        <f>Pts_PA*G241+Pts_PC*H241+Pts_PY*I241+Pts_PTD*J241+Pts_PI*K241+Pts_P2*L241+Pts_RA*M241+Pts_RY*N241+Pts_RTD*O241+Pts_R2*P241+Pts_Res*Q241+Pts_ReY*R241+Pts_ReTD*S241+Pts_Re2*T241+Pts_FL*U241+Pts_FTD*V241</f>
        <v>2.9</v>
      </c>
      <c r="D241" s="7" t="s">
        <v>278</v>
      </c>
      <c r="E241" s="10" t="s">
        <v>157</v>
      </c>
      <c r="F241" s="9">
        <v>1.0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0.0</v>
      </c>
      <c r="N241" s="7">
        <v>0.0</v>
      </c>
      <c r="O241" s="7">
        <v>0.0</v>
      </c>
      <c r="P241" s="11">
        <v>0.0</v>
      </c>
      <c r="Q241" s="10">
        <v>3.0</v>
      </c>
      <c r="R241" s="7">
        <v>14.0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Odell Beckham Jr.</v>
      </c>
      <c r="B242" s="7" t="str">
        <f>IFERROR(__xludf.DUMMYFUNCTION("INDEX(IFNA(REGEXEXTRACT(D242, ""([^ ]+)$"")))"),"MIA")</f>
        <v>MIA</v>
      </c>
      <c r="C242" s="7">
        <f>Pts_PA*G242+Pts_PC*H242+Pts_PY*I242+Pts_PTD*J242+Pts_PI*K242+Pts_P2*L242+Pts_RA*M242+Pts_RY*N242+Pts_RTD*O242+Pts_R2*P242+Pts_Res*Q242+Pts_ReY*R242+Pts_ReTD*S242+Pts_Re2*T242+Pts_FL*U242+Pts_FTD*V242</f>
        <v>1.4</v>
      </c>
      <c r="D242" s="7" t="s">
        <v>596</v>
      </c>
      <c r="E242" s="10" t="s">
        <v>355</v>
      </c>
      <c r="F242" s="9">
        <v>0.0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0.0</v>
      </c>
      <c r="N242" s="7">
        <v>0.0</v>
      </c>
      <c r="O242" s="7">
        <v>0.0</v>
      </c>
      <c r="P242" s="11">
        <v>0.0</v>
      </c>
      <c r="Q242" s="10">
        <v>1.0</v>
      </c>
      <c r="R242" s="7">
        <v>9.0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Jalen Brooks</v>
      </c>
      <c r="B243" s="7" t="str">
        <f>IFERROR(__xludf.DUMMYFUNCTION("INDEX(IFNA(REGEXEXTRACT(D243, ""([^ ]+)$"")))"),"DAL")</f>
        <v>DAL</v>
      </c>
      <c r="C243" s="7">
        <f>Pts_PA*G243+Pts_PC*H243+Pts_PY*I243+Pts_PTD*J243+Pts_PI*K243+Pts_P2*L243+Pts_RA*M243+Pts_RY*N243+Pts_RTD*O243+Pts_R2*P243+Pts_Res*Q243+Pts_ReY*R243+Pts_ReTD*S243+Pts_Re2*T243+Pts_FL*U243+Pts_FTD*V243</f>
        <v>0.5</v>
      </c>
      <c r="D243" s="7" t="s">
        <v>232</v>
      </c>
      <c r="E243" s="10" t="s">
        <v>354</v>
      </c>
      <c r="F243" s="9">
        <v>0.0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1.0</v>
      </c>
      <c r="R243" s="7">
        <v>0.0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Ty Chandler</v>
      </c>
      <c r="B244" s="7" t="str">
        <f>IFERROR(__xludf.DUMMYFUNCTION("INDEX(IFNA(REGEXEXTRACT(D244, ""([^ ]+)$"")))"),"MIN")</f>
        <v>MIN</v>
      </c>
      <c r="C244" s="7">
        <f>Pts_PA*G244+Pts_PC*H244+Pts_PY*I244+Pts_PTD*J244+Pts_PI*K244+Pts_P2*L244+Pts_RA*M244+Pts_RY*N244+Pts_RTD*O244+Pts_R2*P244+Pts_Res*Q244+Pts_ReY*R244+Pts_ReTD*S244+Pts_Re2*T244+Pts_FL*U244+Pts_FTD*V244</f>
        <v>0.2</v>
      </c>
      <c r="D244" s="7" t="s">
        <v>186</v>
      </c>
      <c r="E244" s="10" t="s">
        <v>21</v>
      </c>
      <c r="F244" s="9">
        <v>0.0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2.0</v>
      </c>
      <c r="N244" s="7">
        <v>2.0</v>
      </c>
      <c r="O244" s="7">
        <v>0.0</v>
      </c>
      <c r="P244" s="11">
        <v>0.0</v>
      </c>
      <c r="Q244" s="10">
        <v>0.0</v>
      </c>
      <c r="R244" s="7">
        <v>0.0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Dan Chisena</v>
      </c>
      <c r="B245" s="7" t="str">
        <f>IFERROR(__xludf.DUMMYFUNCTION("INDEX(IFNA(REGEXEXTRACT(D245, ""([^ ]+)$"")))"),"CAR")</f>
        <v>CAR</v>
      </c>
      <c r="C245" s="7">
        <f>Pts_PA*G245+Pts_PC*H245+Pts_PY*I245+Pts_PTD*J245+Pts_PI*K245+Pts_P2*L245+Pts_RA*M245+Pts_RY*N245+Pts_RTD*O245+Pts_R2*P245+Pts_Res*Q245+Pts_ReY*R245+Pts_ReTD*S245+Pts_Re2*T245+Pts_FL*U245+Pts_FTD*V245</f>
        <v>1.1</v>
      </c>
      <c r="D245" s="7" t="s">
        <v>567</v>
      </c>
      <c r="E245" s="10" t="s">
        <v>358</v>
      </c>
      <c r="F245" s="9">
        <v>0.0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1.0</v>
      </c>
      <c r="R245" s="7">
        <v>6.0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Malachi Corley</v>
      </c>
      <c r="B246" s="7" t="str">
        <f>IFERROR(__xludf.DUMMYFUNCTION("INDEX(IFNA(REGEXEXTRACT(D246, ""([^ ]+)$"")))"),"NYJ")</f>
        <v>NYJ</v>
      </c>
      <c r="C246" s="7">
        <f>Pts_PA*G246+Pts_PC*H246+Pts_PY*I246+Pts_PTD*J246+Pts_PI*K246+Pts_P2*L246+Pts_RA*M246+Pts_RY*N246+Pts_RTD*O246+Pts_R2*P246+Pts_Res*Q246+Pts_ReY*R246+Pts_ReTD*S246+Pts_Re2*T246+Pts_FL*U246+Pts_FTD*V246</f>
        <v>0.8</v>
      </c>
      <c r="D246" s="7" t="s">
        <v>402</v>
      </c>
      <c r="E246" s="10" t="s">
        <v>353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1.0</v>
      </c>
      <c r="N246" s="7">
        <v>8.0</v>
      </c>
      <c r="O246" s="7">
        <v>0.0</v>
      </c>
      <c r="P246" s="11">
        <v>0.0</v>
      </c>
      <c r="Q246" s="10">
        <v>0.0</v>
      </c>
      <c r="R246" s="7">
        <v>0.0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Derius Davis</v>
      </c>
      <c r="B247" s="7" t="str">
        <f>IFERROR(__xludf.DUMMYFUNCTION("INDEX(IFNA(REGEXEXTRACT(D247, ""([^ ]+)$"")))"),"LAC")</f>
        <v>LAC</v>
      </c>
      <c r="C247" s="7">
        <f>Pts_PA*G247+Pts_PC*H247+Pts_PY*I247+Pts_PTD*J247+Pts_PI*K247+Pts_P2*L247+Pts_RA*M247+Pts_RY*N247+Pts_RTD*O247+Pts_R2*P247+Pts_Res*Q247+Pts_ReY*R247+Pts_ReTD*S247+Pts_Re2*T247+Pts_FL*U247+Pts_FTD*V247</f>
        <v>1.1</v>
      </c>
      <c r="D247" s="7" t="s">
        <v>291</v>
      </c>
      <c r="E247" s="10" t="s">
        <v>96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1.0</v>
      </c>
      <c r="N247" s="7">
        <v>3.0</v>
      </c>
      <c r="O247" s="7">
        <v>0.0</v>
      </c>
      <c r="P247" s="11">
        <v>0.0</v>
      </c>
      <c r="Q247" s="10">
        <v>1.0</v>
      </c>
      <c r="R247" s="7">
        <v>3.0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Greg Dortch</v>
      </c>
      <c r="B248" s="7" t="str">
        <f>IFERROR(__xludf.DUMMYFUNCTION("INDEX(IFNA(REGEXEXTRACT(D248, ""([^ ]+)$"")))"),"ARI")</f>
        <v>ARI</v>
      </c>
      <c r="C248" s="7">
        <f>Pts_PA*G248+Pts_PC*H248+Pts_PY*I248+Pts_PTD*J248+Pts_PI*K248+Pts_P2*L248+Pts_RA*M248+Pts_RY*N248+Pts_RTD*O248+Pts_R2*P248+Pts_Res*Q248+Pts_ReY*R248+Pts_ReTD*S248+Pts_Re2*T248+Pts_FL*U248+Pts_FTD*V248</f>
        <v>1.7</v>
      </c>
      <c r="D248" s="7" t="s">
        <v>171</v>
      </c>
      <c r="E248" s="10" t="s">
        <v>349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1.0</v>
      </c>
      <c r="N248" s="7">
        <v>6.0</v>
      </c>
      <c r="O248" s="7">
        <v>0.0</v>
      </c>
      <c r="P248" s="11">
        <v>0.0</v>
      </c>
      <c r="Q248" s="10">
        <v>2.0</v>
      </c>
      <c r="R248" s="7">
        <v>1.0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Jahan Dotson</v>
      </c>
      <c r="B249" s="7" t="str">
        <f>IFERROR(__xludf.DUMMYFUNCTION("INDEX(IFNA(REGEXEXTRACT(D249, ""([^ ]+)$"")))"),"PHI")</f>
        <v>PHI</v>
      </c>
      <c r="C249" s="7">
        <f>Pts_PA*G249+Pts_PC*H249+Pts_PY*I249+Pts_PTD*J249+Pts_PI*K249+Pts_P2*L249+Pts_RA*M249+Pts_RY*N249+Pts_RTD*O249+Pts_R2*P249+Pts_Res*Q249+Pts_ReY*R249+Pts_ReTD*S249+Pts_Re2*T249+Pts_FL*U249+Pts_FTD*V249</f>
        <v>1.2</v>
      </c>
      <c r="D249" s="7" t="s">
        <v>403</v>
      </c>
      <c r="E249" s="10" t="s">
        <v>347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0.0</v>
      </c>
      <c r="N249" s="7">
        <v>0.0</v>
      </c>
      <c r="O249" s="7">
        <v>0.0</v>
      </c>
      <c r="P249" s="11">
        <v>0.0</v>
      </c>
      <c r="Q249" s="10">
        <v>1.0</v>
      </c>
      <c r="R249" s="7">
        <v>7.0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Ezekiel Elliott</v>
      </c>
      <c r="B250" s="7" t="str">
        <f>IFERROR(__xludf.DUMMYFUNCTION("INDEX(IFNA(REGEXEXTRACT(D250, ""([^ ]+)$"")))"),"LAC")</f>
        <v>LAC</v>
      </c>
      <c r="C250" s="7">
        <f>Pts_PA*G250+Pts_PC*H250+Pts_PY*I250+Pts_PTD*J250+Pts_PI*K250+Pts_P2*L250+Pts_RA*M250+Pts_RY*N250+Pts_RTD*O250+Pts_R2*P250+Pts_Res*Q250+Pts_ReY*R250+Pts_ReTD*S250+Pts_Re2*T250+Pts_FL*U250+Pts_FTD*V250</f>
        <v>0.4</v>
      </c>
      <c r="D250" s="7" t="s">
        <v>106</v>
      </c>
      <c r="E250" s="10" t="s">
        <v>338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1.0</v>
      </c>
      <c r="N250" s="7">
        <v>4.0</v>
      </c>
      <c r="O250" s="7">
        <v>0.0</v>
      </c>
      <c r="P250" s="11">
        <v>0.0</v>
      </c>
      <c r="Q250" s="10">
        <v>0.0</v>
      </c>
      <c r="R250" s="7">
        <v>0.0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Justin Fields</v>
      </c>
      <c r="B251" s="7" t="str">
        <f>IFERROR(__xludf.DUMMYFUNCTION("INDEX(IFNA(REGEXEXTRACT(D251, ""([^ ]+)$"")))"),"PIT")</f>
        <v>PIT</v>
      </c>
      <c r="C251" s="7">
        <f>Pts_PA*G251+Pts_PC*H251+Pts_PY*I251+Pts_PTD*J251+Pts_PI*K251+Pts_P2*L251+Pts_RA*M251+Pts_RY*N251+Pts_RTD*O251+Pts_R2*P251+Pts_Res*Q251+Pts_ReY*R251+Pts_ReTD*S251+Pts_Re2*T251+Pts_FL*U251+Pts_FTD*V251</f>
        <v>0.7</v>
      </c>
      <c r="D251" s="7" t="s">
        <v>95</v>
      </c>
      <c r="E251" s="10" t="s">
        <v>59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1.0</v>
      </c>
      <c r="N251" s="7">
        <v>7.0</v>
      </c>
      <c r="O251" s="7">
        <v>0.0</v>
      </c>
      <c r="P251" s="11">
        <v>0.0</v>
      </c>
      <c r="Q251" s="10">
        <v>0.0</v>
      </c>
      <c r="R251" s="7">
        <v>0.0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Tucker Fisk</v>
      </c>
      <c r="B252" s="7" t="str">
        <f>IFERROR(__xludf.DUMMYFUNCTION("INDEX(IFNA(REGEXEXTRACT(D252, ""([^ ]+)$"")))"),"LAC")</f>
        <v>LAC</v>
      </c>
      <c r="C252" s="7">
        <f>Pts_PA*G252+Pts_PC*H252+Pts_PY*I252+Pts_PTD*J252+Pts_PI*K252+Pts_P2*L252+Pts_RA*M252+Pts_RY*N252+Pts_RTD*O252+Pts_R2*P252+Pts_Res*Q252+Pts_ReY*R252+Pts_ReTD*S252+Pts_Re2*T252+Pts_FL*U252+Pts_FTD*V252</f>
        <v>0.6</v>
      </c>
      <c r="D252" s="7" t="s">
        <v>555</v>
      </c>
      <c r="E252" s="10" t="s">
        <v>96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0.0</v>
      </c>
      <c r="N252" s="7">
        <v>0.0</v>
      </c>
      <c r="O252" s="7">
        <v>0.0</v>
      </c>
      <c r="P252" s="11">
        <v>0.0</v>
      </c>
      <c r="Q252" s="10">
        <v>1.0</v>
      </c>
      <c r="R252" s="7">
        <v>1.0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Xavier Gipson</v>
      </c>
      <c r="B253" s="7" t="str">
        <f>IFERROR(__xludf.DUMMYFUNCTION("INDEX(IFNA(REGEXEXTRACT(D253, ""([^ ]+)$"")))"),"NYJ")</f>
        <v>NYJ</v>
      </c>
      <c r="C253" s="7">
        <f>Pts_PA*G253+Pts_PC*H253+Pts_PY*I253+Pts_PTD*J253+Pts_PI*K253+Pts_P2*L253+Pts_RA*M253+Pts_RY*N253+Pts_RTD*O253+Pts_R2*P253+Pts_Res*Q253+Pts_ReY*R253+Pts_ReTD*S253+Pts_Re2*T253+Pts_FL*U253+Pts_FTD*V253</f>
        <v>0.4</v>
      </c>
      <c r="D253" s="7" t="s">
        <v>441</v>
      </c>
      <c r="E253" s="10" t="s">
        <v>353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0.0</v>
      </c>
      <c r="N253" s="7">
        <v>0.0</v>
      </c>
      <c r="O253" s="7">
        <v>0.0</v>
      </c>
      <c r="P253" s="11">
        <v>0.0</v>
      </c>
      <c r="Q253" s="10">
        <v>1.0</v>
      </c>
      <c r="R253" s="7">
        <v>-1.0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Julian Hill</v>
      </c>
      <c r="B254" s="7" t="str">
        <f>IFERROR(__xludf.DUMMYFUNCTION("INDEX(IFNA(REGEXEXTRACT(D254, ""([^ ]+)$"")))"),"MIA")</f>
        <v>MIA</v>
      </c>
      <c r="C254" s="7">
        <f>Pts_PA*G254+Pts_PC*H254+Pts_PY*I254+Pts_PTD*J254+Pts_PI*K254+Pts_P2*L254+Pts_RA*M254+Pts_RY*N254+Pts_RTD*O254+Pts_R2*P254+Pts_Res*Q254+Pts_ReY*R254+Pts_ReTD*S254+Pts_Re2*T254+Pts_FL*U254+Pts_FTD*V254</f>
        <v>1</v>
      </c>
      <c r="D254" s="7" t="s">
        <v>301</v>
      </c>
      <c r="E254" s="10" t="s">
        <v>355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0.0</v>
      </c>
      <c r="N254" s="7">
        <v>0.0</v>
      </c>
      <c r="O254" s="7">
        <v>0.0</v>
      </c>
      <c r="P254" s="11">
        <v>0.0</v>
      </c>
      <c r="Q254" s="10">
        <v>1.0</v>
      </c>
      <c r="R254" s="7">
        <v>5.0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Jalin Hyatt</v>
      </c>
      <c r="B255" s="7" t="str">
        <f>IFERROR(__xludf.DUMMYFUNCTION("INDEX(IFNA(REGEXEXTRACT(D255, ""([^ ]+)$"")))"),"NYG")</f>
        <v>NYG</v>
      </c>
      <c r="C255" s="7">
        <f>Pts_PA*G255+Pts_PC*H255+Pts_PY*I255+Pts_PTD*J255+Pts_PI*K255+Pts_P2*L255+Pts_RA*M255+Pts_RY*N255+Pts_RTD*O255+Pts_R2*P255+Pts_Res*Q255+Pts_ReY*R255+Pts_ReTD*S255+Pts_Re2*T255+Pts_FL*U255+Pts_FTD*V255</f>
        <v>1.8</v>
      </c>
      <c r="D255" s="7" t="s">
        <v>518</v>
      </c>
      <c r="E255" s="10" t="s">
        <v>338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0.0</v>
      </c>
      <c r="N255" s="7">
        <v>0.0</v>
      </c>
      <c r="O255" s="7">
        <v>0.0</v>
      </c>
      <c r="P255" s="11">
        <v>0.0</v>
      </c>
      <c r="Q255" s="10">
        <v>2.0</v>
      </c>
      <c r="R255" s="7">
        <v>8.0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George Kittle</v>
      </c>
      <c r="B256" s="7" t="str">
        <f>IFERROR(__xludf.DUMMYFUNCTION("INDEX(IFNA(REGEXEXTRACT(D256, ""([^ ]+)$"")))"),"SF")</f>
        <v>SF</v>
      </c>
      <c r="C256" s="7">
        <f>Pts_PA*G256+Pts_PC*H256+Pts_PY*I256+Pts_PTD*J256+Pts_PI*K256+Pts_P2*L256+Pts_RA*M256+Pts_RY*N256+Pts_RTD*O256+Pts_R2*P256+Pts_Res*Q256+Pts_ReY*R256+Pts_ReTD*S256+Pts_Re2*T256+Pts_FL*U256+Pts_FTD*V256</f>
        <v>1.2</v>
      </c>
      <c r="D256" s="7" t="s">
        <v>175</v>
      </c>
      <c r="E256" s="10" t="s">
        <v>65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0.0</v>
      </c>
      <c r="N256" s="7">
        <v>0.0</v>
      </c>
      <c r="O256" s="7">
        <v>0.0</v>
      </c>
      <c r="P256" s="11">
        <v>0.0</v>
      </c>
      <c r="Q256" s="10">
        <v>1.0</v>
      </c>
      <c r="R256" s="7">
        <v>7.0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Hunter Luepke</v>
      </c>
      <c r="B257" s="7" t="str">
        <f>IFERROR(__xludf.DUMMYFUNCTION("INDEX(IFNA(REGEXEXTRACT(D257, ""([^ ]+)$"")))"),"DAL")</f>
        <v>DAL</v>
      </c>
      <c r="C257" s="7">
        <f>Pts_PA*G257+Pts_PC*H257+Pts_PY*I257+Pts_PTD*J257+Pts_PI*K257+Pts_P2*L257+Pts_RA*M257+Pts_RY*N257+Pts_RTD*O257+Pts_R2*P257+Pts_Res*Q257+Pts_ReY*R257+Pts_ReTD*S257+Pts_Re2*T257+Pts_FL*U257+Pts_FTD*V257</f>
        <v>0.4</v>
      </c>
      <c r="D257" s="7" t="s">
        <v>252</v>
      </c>
      <c r="E257" s="10" t="s">
        <v>354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3.0</v>
      </c>
      <c r="N257" s="7">
        <v>4.0</v>
      </c>
      <c r="O257" s="7">
        <v>0.0</v>
      </c>
      <c r="P257" s="11">
        <v>0.0</v>
      </c>
      <c r="Q257" s="10">
        <v>0.0</v>
      </c>
      <c r="R257" s="7">
        <v>0.0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Will Mallory</v>
      </c>
      <c r="B258" s="7" t="str">
        <f>IFERROR(__xludf.DUMMYFUNCTION("INDEX(IFNA(REGEXEXTRACT(D258, ""([^ ]+)$"")))"),"IND")</f>
        <v>IND</v>
      </c>
      <c r="C258" s="7">
        <f>Pts_PA*G258+Pts_PC*H258+Pts_PY*I258+Pts_PTD*J258+Pts_PI*K258+Pts_P2*L258+Pts_RA*M258+Pts_RY*N258+Pts_RTD*O258+Pts_R2*P258+Pts_Res*Q258+Pts_ReY*R258+Pts_ReTD*S258+Pts_Re2*T258+Pts_FL*U258+Pts_FTD*V258</f>
        <v>1.2</v>
      </c>
      <c r="D258" s="7" t="s">
        <v>495</v>
      </c>
      <c r="E258" s="10" t="s">
        <v>346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0.0</v>
      </c>
      <c r="N258" s="7">
        <v>0.0</v>
      </c>
      <c r="O258" s="7">
        <v>0.0</v>
      </c>
      <c r="P258" s="11">
        <v>0.0</v>
      </c>
      <c r="Q258" s="10">
        <v>1.0</v>
      </c>
      <c r="R258" s="7">
        <v>7.0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Scott Matlock</v>
      </c>
      <c r="B259" s="7" t="str">
        <f>IFERROR(__xludf.DUMMYFUNCTION("INDEX(IFNA(REGEXEXTRACT(D259, ""([^ ]+)$"")))"),"LAC")</f>
        <v>LAC</v>
      </c>
      <c r="C259" s="7">
        <f>Pts_PA*G259+Pts_PC*H259+Pts_PY*I259+Pts_PTD*J259+Pts_PI*K259+Pts_P2*L259+Pts_RA*M259+Pts_RY*N259+Pts_RTD*O259+Pts_R2*P259+Pts_Res*Q259+Pts_ReY*R259+Pts_ReTD*S259+Pts_Re2*T259+Pts_FL*U259+Pts_FTD*V259</f>
        <v>0.7</v>
      </c>
      <c r="D259" s="7" t="s">
        <v>475</v>
      </c>
      <c r="E259" s="10" t="s">
        <v>96</v>
      </c>
      <c r="F259" s="9">
        <v>0.0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0.0</v>
      </c>
      <c r="N259" s="7">
        <v>0.0</v>
      </c>
      <c r="O259" s="7">
        <v>0.0</v>
      </c>
      <c r="P259" s="11">
        <v>0.0</v>
      </c>
      <c r="Q259" s="10">
        <v>1.0</v>
      </c>
      <c r="R259" s="7">
        <v>2.0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Michael Mayer</v>
      </c>
      <c r="B260" s="7" t="str">
        <f>IFERROR(__xludf.DUMMYFUNCTION("INDEX(IFNA(REGEXEXTRACT(D260, ""([^ ]+)$"")))"),"LV")</f>
        <v>LV</v>
      </c>
      <c r="C260" s="7">
        <f>Pts_PA*G260+Pts_PC*H260+Pts_PY*I260+Pts_PTD*J260+Pts_PI*K260+Pts_P2*L260+Pts_RA*M260+Pts_RY*N260+Pts_RTD*O260+Pts_R2*P260+Pts_Res*Q260+Pts_ReY*R260+Pts_ReTD*S260+Pts_Re2*T260+Pts_FL*U260+Pts_FTD*V260</f>
        <v>1</v>
      </c>
      <c r="D260" s="7" t="s">
        <v>313</v>
      </c>
      <c r="E260" s="10" t="s">
        <v>33</v>
      </c>
      <c r="F260" s="9">
        <v>0.0</v>
      </c>
      <c r="G260" s="10">
        <v>0.0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0.0</v>
      </c>
      <c r="N260" s="7">
        <v>0.0</v>
      </c>
      <c r="O260" s="7">
        <v>0.0</v>
      </c>
      <c r="P260" s="11">
        <v>0.0</v>
      </c>
      <c r="Q260" s="10">
        <v>1.0</v>
      </c>
      <c r="R260" s="7">
        <v>5.0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Jonathan Mingo</v>
      </c>
      <c r="B261" s="7" t="str">
        <f>IFERROR(__xludf.DUMMYFUNCTION("INDEX(IFNA(REGEXEXTRACT(D261, ""([^ ]+)$"")))"),"DAL")</f>
        <v>DAL</v>
      </c>
      <c r="C261" s="7">
        <f>Pts_PA*G261+Pts_PC*H261+Pts_PY*I261+Pts_PTD*J261+Pts_PI*K261+Pts_P2*L261+Pts_RA*M261+Pts_RY*N261+Pts_RTD*O261+Pts_R2*P261+Pts_Res*Q261+Pts_ReY*R261+Pts_ReTD*S261+Pts_Re2*T261+Pts_FL*U261+Pts_FTD*V261</f>
        <v>0.7</v>
      </c>
      <c r="D261" s="7" t="s">
        <v>198</v>
      </c>
      <c r="E261" s="10" t="s">
        <v>354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0.0</v>
      </c>
      <c r="N261" s="7">
        <v>0.0</v>
      </c>
      <c r="O261" s="7">
        <v>0.0</v>
      </c>
      <c r="P261" s="11">
        <v>0.0</v>
      </c>
      <c r="Q261" s="10">
        <v>1.0</v>
      </c>
      <c r="R261" s="7">
        <v>2.0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Foster Moreau</v>
      </c>
      <c r="B262" s="7" t="str">
        <f>IFERROR(__xludf.DUMMYFUNCTION("INDEX(IFNA(REGEXEXTRACT(D262, ""([^ ]+)$"")))"),"NO")</f>
        <v>NO</v>
      </c>
      <c r="C262" s="7">
        <f>Pts_PA*G262+Pts_PC*H262+Pts_PY*I262+Pts_PTD*J262+Pts_PI*K262+Pts_P2*L262+Pts_RA*M262+Pts_RY*N262+Pts_RTD*O262+Pts_R2*P262+Pts_Res*Q262+Pts_ReY*R262+Pts_ReTD*S262+Pts_Re2*T262+Pts_FL*U262+Pts_FTD*V262</f>
        <v>1.6</v>
      </c>
      <c r="D262" s="7" t="s">
        <v>110</v>
      </c>
      <c r="E262" s="10" t="s">
        <v>51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0.0</v>
      </c>
      <c r="N262" s="7">
        <v>0.0</v>
      </c>
      <c r="O262" s="7">
        <v>0.0</v>
      </c>
      <c r="P262" s="11">
        <v>0.0</v>
      </c>
      <c r="Q262" s="10">
        <v>2.0</v>
      </c>
      <c r="R262" s="7">
        <v>6.0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Dameon Pierce</v>
      </c>
      <c r="B263" s="7" t="str">
        <f>IFERROR(__xludf.DUMMYFUNCTION("INDEX(IFNA(REGEXEXTRACT(D263, ""([^ ]+)$"")))"),"HOU")</f>
        <v>HOU</v>
      </c>
      <c r="C263" s="7">
        <f>Pts_PA*G263+Pts_PC*H263+Pts_PY*I263+Pts_PTD*J263+Pts_PI*K263+Pts_P2*L263+Pts_RA*M263+Pts_RY*N263+Pts_RTD*O263+Pts_R2*P263+Pts_Res*Q263+Pts_ReY*R263+Pts_ReTD*S263+Pts_Re2*T263+Pts_FL*U263+Pts_FTD*V263</f>
        <v>0.6</v>
      </c>
      <c r="D263" s="7" t="s">
        <v>267</v>
      </c>
      <c r="E263" s="10" t="s">
        <v>351</v>
      </c>
      <c r="F263" s="9">
        <v>0.0</v>
      </c>
      <c r="G263" s="10">
        <v>0.0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0.0</v>
      </c>
      <c r="N263" s="7">
        <v>0.0</v>
      </c>
      <c r="O263" s="7">
        <v>0.0</v>
      </c>
      <c r="P263" s="11">
        <v>0.0</v>
      </c>
      <c r="Q263" s="10">
        <v>1.0</v>
      </c>
      <c r="R263" s="7">
        <v>1.0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Brandon Powell</v>
      </c>
      <c r="B264" s="7" t="str">
        <f>IFERROR(__xludf.DUMMYFUNCTION("INDEX(IFNA(REGEXEXTRACT(D264, ""([^ ]+)$"")))"),"MIN")</f>
        <v>MIN</v>
      </c>
      <c r="C264" s="7">
        <f>Pts_PA*G264+Pts_PC*H264+Pts_PY*I264+Pts_PTD*J264+Pts_PI*K264+Pts_P2*L264+Pts_RA*M264+Pts_RY*N264+Pts_RTD*O264+Pts_R2*P264+Pts_Res*Q264+Pts_ReY*R264+Pts_ReTD*S264+Pts_Re2*T264+Pts_FL*U264+Pts_FTD*V264</f>
        <v>1.3</v>
      </c>
      <c r="D264" s="7" t="s">
        <v>392</v>
      </c>
      <c r="E264" s="10" t="s">
        <v>21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0.0</v>
      </c>
      <c r="N264" s="7">
        <v>0.0</v>
      </c>
      <c r="O264" s="7">
        <v>0.0</v>
      </c>
      <c r="P264" s="11">
        <v>0.0</v>
      </c>
      <c r="Q264" s="10">
        <v>1.0</v>
      </c>
      <c r="R264" s="7">
        <v>8.0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Tip Reiman</v>
      </c>
      <c r="B265" s="7" t="str">
        <f>IFERROR(__xludf.DUMMYFUNCTION("INDEX(IFNA(REGEXEXTRACT(D265, ""([^ ]+)$"")))"),"ARI")</f>
        <v>ARI</v>
      </c>
      <c r="C265" s="7">
        <f>Pts_PA*G265+Pts_PC*H265+Pts_PY*I265+Pts_PTD*J265+Pts_PI*K265+Pts_P2*L265+Pts_RA*M265+Pts_RY*N265+Pts_RTD*O265+Pts_R2*P265+Pts_Res*Q265+Pts_ReY*R265+Pts_ReTD*S265+Pts_Re2*T265+Pts_FL*U265+Pts_FTD*V265</f>
        <v>1.4</v>
      </c>
      <c r="D265" s="7" t="s">
        <v>497</v>
      </c>
      <c r="E265" s="10" t="s">
        <v>349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0.0</v>
      </c>
      <c r="N265" s="7">
        <v>0.0</v>
      </c>
      <c r="O265" s="7">
        <v>0.0</v>
      </c>
      <c r="P265" s="11">
        <v>0.0</v>
      </c>
      <c r="Q265" s="10">
        <v>1.0</v>
      </c>
      <c r="R265" s="7">
        <v>9.0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Wan'Dale Robinson</v>
      </c>
      <c r="B266" s="7" t="str">
        <f>IFERROR(__xludf.DUMMYFUNCTION("INDEX(IFNA(REGEXEXTRACT(D266, ""([^ ]+)$"")))"),"NYG")</f>
        <v>NYG</v>
      </c>
      <c r="C266" s="7">
        <f>Pts_PA*G266+Pts_PC*H266+Pts_PY*I266+Pts_PTD*J266+Pts_PI*K266+Pts_P2*L266+Pts_RA*M266+Pts_RY*N266+Pts_RTD*O266+Pts_R2*P266+Pts_Res*Q266+Pts_ReY*R266+Pts_ReTD*S266+Pts_Re2*T266+Pts_FL*U266+Pts_FTD*V266</f>
        <v>1.6</v>
      </c>
      <c r="D266" s="7" t="s">
        <v>169</v>
      </c>
      <c r="E266" s="10" t="s">
        <v>338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0.0</v>
      </c>
      <c r="N266" s="7">
        <v>0.0</v>
      </c>
      <c r="O266" s="7">
        <v>0.0</v>
      </c>
      <c r="P266" s="11">
        <v>0.0</v>
      </c>
      <c r="Q266" s="10">
        <v>2.0</v>
      </c>
      <c r="R266" s="7">
        <v>6.0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Jeremy Ruckert</v>
      </c>
      <c r="B267" s="7" t="str">
        <f>IFERROR(__xludf.DUMMYFUNCTION("INDEX(IFNA(REGEXEXTRACT(D267, ""([^ ]+)$"")))"),"NYJ")</f>
        <v>NYJ</v>
      </c>
      <c r="C267" s="7">
        <f>Pts_PA*G267+Pts_PC*H267+Pts_PY*I267+Pts_PTD*J267+Pts_PI*K267+Pts_P2*L267+Pts_RA*M267+Pts_RY*N267+Pts_RTD*O267+Pts_R2*P267+Pts_Res*Q267+Pts_ReY*R267+Pts_ReTD*S267+Pts_Re2*T267+Pts_FL*U267+Pts_FTD*V267</f>
        <v>0.8</v>
      </c>
      <c r="D267" s="7" t="s">
        <v>444</v>
      </c>
      <c r="E267" s="10" t="s">
        <v>353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0.0</v>
      </c>
      <c r="N267" s="7">
        <v>0.0</v>
      </c>
      <c r="O267" s="7">
        <v>0.0</v>
      </c>
      <c r="P267" s="11">
        <v>0.0</v>
      </c>
      <c r="Q267" s="10">
        <v>1.0</v>
      </c>
      <c r="R267" s="7">
        <v>3.0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Drew Sample</v>
      </c>
      <c r="B268" s="7" t="str">
        <f>IFERROR(__xludf.DUMMYFUNCTION("INDEX(IFNA(REGEXEXTRACT(D268, ""([^ ]+)$"")))"),"CIN")</f>
        <v>CIN</v>
      </c>
      <c r="C268" s="7">
        <f>Pts_PA*G268+Pts_PC*H268+Pts_PY*I268+Pts_PTD*J268+Pts_PI*K268+Pts_P2*L268+Pts_RA*M268+Pts_RY*N268+Pts_RTD*O268+Pts_R2*P268+Pts_Res*Q268+Pts_ReY*R268+Pts_ReTD*S268+Pts_Re2*T268+Pts_FL*U268+Pts_FTD*V268</f>
        <v>1.8</v>
      </c>
      <c r="D268" s="7" t="s">
        <v>378</v>
      </c>
      <c r="E268" s="10" t="s">
        <v>116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0.0</v>
      </c>
      <c r="N268" s="7">
        <v>0.0</v>
      </c>
      <c r="O268" s="7">
        <v>0.0</v>
      </c>
      <c r="P268" s="11">
        <v>0.0</v>
      </c>
      <c r="Q268" s="10">
        <v>2.0</v>
      </c>
      <c r="R268" s="7">
        <v>8.0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Curtis Samuel</v>
      </c>
      <c r="B269" s="7" t="str">
        <f>IFERROR(__xludf.DUMMYFUNCTION("INDEX(IFNA(REGEXEXTRACT(D269, ""([^ ]+)$"")))"),"BUF")</f>
        <v>BUF</v>
      </c>
      <c r="C269" s="7">
        <f>Pts_PA*G269+Pts_PC*H269+Pts_PY*I269+Pts_PTD*J269+Pts_PI*K269+Pts_P2*L269+Pts_RA*M269+Pts_RY*N269+Pts_RTD*O269+Pts_R2*P269+Pts_Res*Q269+Pts_ReY*R269+Pts_ReTD*S269+Pts_Re2*T269+Pts_FL*U269+Pts_FTD*V269</f>
        <v>0.7</v>
      </c>
      <c r="D269" s="7" t="s">
        <v>270</v>
      </c>
      <c r="E269" s="10" t="s">
        <v>340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1.0</v>
      </c>
      <c r="N269" s="7">
        <v>7.0</v>
      </c>
      <c r="O269" s="7">
        <v>0.0</v>
      </c>
      <c r="P269" s="11">
        <v>0.0</v>
      </c>
      <c r="Q269" s="10">
        <v>0.0</v>
      </c>
      <c r="R269" s="7">
        <v>0.0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Will Shipley</v>
      </c>
      <c r="B270" s="7" t="str">
        <f>IFERROR(__xludf.DUMMYFUNCTION("INDEX(IFNA(REGEXEXTRACT(D270, ""([^ ]+)$"")))"),"PHI")</f>
        <v>PHI</v>
      </c>
      <c r="C270" s="7">
        <f>Pts_PA*G270+Pts_PC*H270+Pts_PY*I270+Pts_PTD*J270+Pts_PI*K270+Pts_P2*L270+Pts_RA*M270+Pts_RY*N270+Pts_RTD*O270+Pts_R2*P270+Pts_Res*Q270+Pts_ReY*R270+Pts_ReTD*S270+Pts_Re2*T270+Pts_FL*U270+Pts_FTD*V270</f>
        <v>0.4</v>
      </c>
      <c r="D270" s="7" t="s">
        <v>531</v>
      </c>
      <c r="E270" s="10" t="s">
        <v>347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1.0</v>
      </c>
      <c r="N270" s="7">
        <v>4.0</v>
      </c>
      <c r="O270" s="7">
        <v>0.0</v>
      </c>
      <c r="P270" s="11">
        <v>0.0</v>
      </c>
      <c r="Q270" s="10">
        <v>0.0</v>
      </c>
      <c r="R270" s="7">
        <v>0.0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Ben Sinnott</v>
      </c>
      <c r="B271" s="7" t="str">
        <f>IFERROR(__xludf.DUMMYFUNCTION("INDEX(IFNA(REGEXEXTRACT(D271, ""([^ ]+)$"")))"),"WAS")</f>
        <v>WAS</v>
      </c>
      <c r="C271" s="7">
        <f>Pts_PA*G271+Pts_PC*H271+Pts_PY*I271+Pts_PTD*J271+Pts_PI*K271+Pts_P2*L271+Pts_RA*M271+Pts_RY*N271+Pts_RTD*O271+Pts_R2*P271+Pts_Res*Q271+Pts_ReY*R271+Pts_ReTD*S271+Pts_Re2*T271+Pts_FL*U271+Pts_FTD*V271</f>
        <v>0.8</v>
      </c>
      <c r="D271" s="7" t="s">
        <v>523</v>
      </c>
      <c r="E271" s="10" t="s">
        <v>157</v>
      </c>
      <c r="F271" s="9">
        <v>0.0</v>
      </c>
      <c r="G271" s="10">
        <v>0.0</v>
      </c>
      <c r="H271" s="7">
        <v>0.0</v>
      </c>
      <c r="I271" s="7">
        <v>0.0</v>
      </c>
      <c r="J271" s="7">
        <v>0.0</v>
      </c>
      <c r="K271" s="7">
        <v>0.0</v>
      </c>
      <c r="L271" s="11">
        <v>0.0</v>
      </c>
      <c r="M271" s="10">
        <v>0.0</v>
      </c>
      <c r="N271" s="7">
        <v>0.0</v>
      </c>
      <c r="O271" s="7">
        <v>0.0</v>
      </c>
      <c r="P271" s="11">
        <v>0.0</v>
      </c>
      <c r="Q271" s="10">
        <v>1.0</v>
      </c>
      <c r="R271" s="7">
        <v>3.0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Darius Slayton</v>
      </c>
      <c r="B272" s="7" t="str">
        <f>IFERROR(__xludf.DUMMYFUNCTION("INDEX(IFNA(REGEXEXTRACT(D272, ""([^ ]+)$"")))"),"NYG")</f>
        <v>NYG</v>
      </c>
      <c r="C272" s="7">
        <f>Pts_PA*G272+Pts_PC*H272+Pts_PY*I272+Pts_PTD*J272+Pts_PI*K272+Pts_P2*L272+Pts_RA*M272+Pts_RY*N272+Pts_RTD*O272+Pts_R2*P272+Pts_Res*Q272+Pts_ReY*R272+Pts_ReTD*S272+Pts_Re2*T272+Pts_FL*U272+Pts_FTD*V272</f>
        <v>1.8</v>
      </c>
      <c r="D272" s="7" t="s">
        <v>223</v>
      </c>
      <c r="E272" s="10" t="s">
        <v>338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0.0</v>
      </c>
      <c r="N272" s="7">
        <v>0.0</v>
      </c>
      <c r="O272" s="7">
        <v>0.0</v>
      </c>
      <c r="P272" s="11">
        <v>0.0</v>
      </c>
      <c r="Q272" s="10">
        <v>2.0</v>
      </c>
      <c r="R272" s="7">
        <v>8.0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Stone Smartt</v>
      </c>
      <c r="B273" s="7" t="str">
        <f>IFERROR(__xludf.DUMMYFUNCTION("INDEX(IFNA(REGEXEXTRACT(D273, ""([^ ]+)$"")))"),"LAC")</f>
        <v>LAC</v>
      </c>
      <c r="C273" s="7">
        <f>Pts_PA*G273+Pts_PC*H273+Pts_PY*I273+Pts_PTD*J273+Pts_PI*K273+Pts_P2*L273+Pts_RA*M273+Pts_RY*N273+Pts_RTD*O273+Pts_R2*P273+Pts_Res*Q273+Pts_ReY*R273+Pts_ReTD*S273+Pts_Re2*T273+Pts_FL*U273+Pts_FTD*V273</f>
        <v>0.8</v>
      </c>
      <c r="D273" s="7" t="s">
        <v>512</v>
      </c>
      <c r="E273" s="10" t="s">
        <v>96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0.0</v>
      </c>
      <c r="N273" s="7">
        <v>0.0</v>
      </c>
      <c r="O273" s="7">
        <v>0.0</v>
      </c>
      <c r="P273" s="11">
        <v>0.0</v>
      </c>
      <c r="Q273" s="10">
        <v>1.0</v>
      </c>
      <c r="R273" s="7">
        <v>3.0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Durham Smythe</v>
      </c>
      <c r="B274" s="7" t="str">
        <f>IFERROR(__xludf.DUMMYFUNCTION("INDEX(IFNA(REGEXEXTRACT(D274, ""([^ ]+)$"")))"),"MIA")</f>
        <v>MIA</v>
      </c>
      <c r="C274" s="7">
        <f>Pts_PA*G274+Pts_PC*H274+Pts_PY*I274+Pts_PTD*J274+Pts_PI*K274+Pts_P2*L274+Pts_RA*M274+Pts_RY*N274+Pts_RTD*O274+Pts_R2*P274+Pts_Res*Q274+Pts_ReY*R274+Pts_ReTD*S274+Pts_Re2*T274+Pts_FL*U274+Pts_FTD*V274</f>
        <v>1.3</v>
      </c>
      <c r="D274" s="7" t="s">
        <v>412</v>
      </c>
      <c r="E274" s="10" t="s">
        <v>355</v>
      </c>
      <c r="F274" s="9">
        <v>0.0</v>
      </c>
      <c r="G274" s="10">
        <v>0.0</v>
      </c>
      <c r="H274" s="7">
        <v>0.0</v>
      </c>
      <c r="I274" s="7">
        <v>0.0</v>
      </c>
      <c r="J274" s="7">
        <v>0.0</v>
      </c>
      <c r="K274" s="7">
        <v>0.0</v>
      </c>
      <c r="L274" s="11">
        <v>0.0</v>
      </c>
      <c r="M274" s="10">
        <v>0.0</v>
      </c>
      <c r="N274" s="7">
        <v>0.0</v>
      </c>
      <c r="O274" s="7">
        <v>0.0</v>
      </c>
      <c r="P274" s="11">
        <v>0.0</v>
      </c>
      <c r="Q274" s="10">
        <v>1.0</v>
      </c>
      <c r="R274" s="7">
        <v>8.0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Tyjae Spears</v>
      </c>
      <c r="B275" s="7" t="str">
        <f>IFERROR(__xludf.DUMMYFUNCTION("INDEX(IFNA(REGEXEXTRACT(D275, ""([^ ]+)$"")))"),"TEN")</f>
        <v>TEN</v>
      </c>
      <c r="C275" s="7">
        <f>Pts_PA*G275+Pts_PC*H275+Pts_PY*I275+Pts_PTD*J275+Pts_PI*K275+Pts_P2*L275+Pts_RA*M275+Pts_RY*N275+Pts_RTD*O275+Pts_R2*P275+Pts_Res*Q275+Pts_ReY*R275+Pts_ReTD*S275+Pts_Re2*T275+Pts_FL*U275+Pts_FTD*V275</f>
        <v>0.3</v>
      </c>
      <c r="D275" s="7" t="s">
        <v>201</v>
      </c>
      <c r="E275" s="10" t="s">
        <v>341</v>
      </c>
      <c r="F275" s="9">
        <v>0.0</v>
      </c>
      <c r="G275" s="10">
        <v>0.0</v>
      </c>
      <c r="H275" s="7">
        <v>0.0</v>
      </c>
      <c r="I275" s="7">
        <v>0.0</v>
      </c>
      <c r="J275" s="7">
        <v>0.0</v>
      </c>
      <c r="K275" s="7">
        <v>0.0</v>
      </c>
      <c r="L275" s="11">
        <v>0.0</v>
      </c>
      <c r="M275" s="10">
        <v>1.0</v>
      </c>
      <c r="N275" s="7">
        <v>3.0</v>
      </c>
      <c r="O275" s="7">
        <v>0.0</v>
      </c>
      <c r="P275" s="11">
        <v>0.0</v>
      </c>
      <c r="Q275" s="10">
        <v>0.0</v>
      </c>
      <c r="R275" s="7">
        <v>0.0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Cade Stover</v>
      </c>
      <c r="B276" s="7" t="str">
        <f>IFERROR(__xludf.DUMMYFUNCTION("INDEX(IFNA(REGEXEXTRACT(D276, ""([^ ]+)$"")))"),"HOU")</f>
        <v>HOU</v>
      </c>
      <c r="C276" s="7">
        <f>Pts_PA*G276+Pts_PC*H276+Pts_PY*I276+Pts_PTD*J276+Pts_PI*K276+Pts_P2*L276+Pts_RA*M276+Pts_RY*N276+Pts_RTD*O276+Pts_R2*P276+Pts_Res*Q276+Pts_ReY*R276+Pts_ReTD*S276+Pts_Re2*T276+Pts_FL*U276+Pts_FTD*V276</f>
        <v>0.9</v>
      </c>
      <c r="D276" s="7" t="s">
        <v>394</v>
      </c>
      <c r="E276" s="10" t="s">
        <v>351</v>
      </c>
      <c r="F276" s="9">
        <v>0.0</v>
      </c>
      <c r="G276" s="10">
        <v>0.0</v>
      </c>
      <c r="H276" s="7">
        <v>0.0</v>
      </c>
      <c r="I276" s="7">
        <v>0.0</v>
      </c>
      <c r="J276" s="7">
        <v>0.0</v>
      </c>
      <c r="K276" s="7">
        <v>0.0</v>
      </c>
      <c r="L276" s="11">
        <v>0.0</v>
      </c>
      <c r="M276" s="10">
        <v>0.0</v>
      </c>
      <c r="N276" s="7">
        <v>0.0</v>
      </c>
      <c r="O276" s="7">
        <v>0.0</v>
      </c>
      <c r="P276" s="11">
        <v>0.0</v>
      </c>
      <c r="Q276" s="10">
        <v>1.0</v>
      </c>
      <c r="R276" s="7">
        <v>4.0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Kadarius Toney</v>
      </c>
      <c r="B277" s="7" t="str">
        <f>IFERROR(__xludf.DUMMYFUNCTION("INDEX(IFNA(REGEXEXTRACT(D277, ""([^ ]+)$"")))"),"CLE")</f>
        <v>CLE</v>
      </c>
      <c r="C277" s="7">
        <f>Pts_PA*G277+Pts_PC*H277+Pts_PY*I277+Pts_PTD*J277+Pts_PI*K277+Pts_P2*L277+Pts_RA*M277+Pts_RY*N277+Pts_RTD*O277+Pts_R2*P277+Pts_Res*Q277+Pts_ReY*R277+Pts_ReTD*S277+Pts_Re2*T277+Pts_FL*U277+Pts_FTD*V277</f>
        <v>0.3</v>
      </c>
      <c r="D277" s="7" t="s">
        <v>597</v>
      </c>
      <c r="E277" s="10" t="s">
        <v>356</v>
      </c>
      <c r="F277" s="9">
        <v>0.0</v>
      </c>
      <c r="G277" s="10">
        <v>0.0</v>
      </c>
      <c r="H277" s="7">
        <v>0.0</v>
      </c>
      <c r="I277" s="7">
        <v>0.0</v>
      </c>
      <c r="J277" s="7">
        <v>0.0</v>
      </c>
      <c r="K277" s="7">
        <v>0.0</v>
      </c>
      <c r="L277" s="11">
        <v>0.0</v>
      </c>
      <c r="M277" s="10">
        <v>1.0</v>
      </c>
      <c r="N277" s="7">
        <v>3.0</v>
      </c>
      <c r="O277" s="7">
        <v>0.0</v>
      </c>
      <c r="P277" s="11">
        <v>0.0</v>
      </c>
      <c r="Q277" s="10">
        <v>0.0</v>
      </c>
      <c r="R277" s="7">
        <v>0.0</v>
      </c>
      <c r="S277" s="7">
        <v>0.0</v>
      </c>
      <c r="T277" s="11">
        <v>0.0</v>
      </c>
      <c r="U277" s="10">
        <v>0.0</v>
      </c>
      <c r="V277" s="11">
        <v>0.0</v>
      </c>
    </row>
    <row r="278">
      <c r="A278" s="7" t="str">
        <f t="shared" si="1"/>
        <v>Kyle Trask</v>
      </c>
      <c r="B278" s="7" t="str">
        <f>IFERROR(__xludf.DUMMYFUNCTION("INDEX(IFNA(REGEXEXTRACT(D278, ""([^ ]+)$"")))"),"TB")</f>
        <v>TB</v>
      </c>
      <c r="C278" s="7">
        <f>Pts_PA*G278+Pts_PC*H278+Pts_PY*I278+Pts_PTD*J278+Pts_PI*K278+Pts_P2*L278+Pts_RA*M278+Pts_RY*N278+Pts_RTD*O278+Pts_R2*P278+Pts_Res*Q278+Pts_ReY*R278+Pts_ReTD*S278+Pts_Re2*T278+Pts_FL*U278+Pts_FTD*V278</f>
        <v>0.2</v>
      </c>
      <c r="D278" s="7" t="s">
        <v>328</v>
      </c>
      <c r="E278" s="10" t="s">
        <v>344</v>
      </c>
      <c r="F278" s="9">
        <v>0.0</v>
      </c>
      <c r="G278" s="10">
        <v>1.0</v>
      </c>
      <c r="H278" s="7">
        <v>1.0</v>
      </c>
      <c r="I278" s="7">
        <v>5.0</v>
      </c>
      <c r="J278" s="7">
        <v>0.0</v>
      </c>
      <c r="K278" s="7">
        <v>0.0</v>
      </c>
      <c r="L278" s="11">
        <v>0.0</v>
      </c>
      <c r="M278" s="10">
        <v>0.0</v>
      </c>
      <c r="N278" s="7">
        <v>0.0</v>
      </c>
      <c r="O278" s="7">
        <v>0.0</v>
      </c>
      <c r="P278" s="11">
        <v>0.0</v>
      </c>
      <c r="Q278" s="10">
        <v>0.0</v>
      </c>
      <c r="R278" s="7">
        <v>0.0</v>
      </c>
      <c r="S278" s="7">
        <v>0.0</v>
      </c>
      <c r="T278" s="11">
        <v>0.0</v>
      </c>
      <c r="U278" s="10">
        <v>0.0</v>
      </c>
      <c r="V278" s="11">
        <v>0.0</v>
      </c>
    </row>
    <row r="279">
      <c r="A279" s="7" t="str">
        <f t="shared" si="1"/>
        <v>Mitchell Trubisky</v>
      </c>
      <c r="B279" s="7" t="str">
        <f>IFERROR(__xludf.DUMMYFUNCTION("INDEX(IFNA(REGEXEXTRACT(D279, ""([^ ]+)$"")))"),"BUF")</f>
        <v>BUF</v>
      </c>
      <c r="C279" s="7">
        <f>Pts_PA*G279+Pts_PC*H279+Pts_PY*I279+Pts_PTD*J279+Pts_PI*K279+Pts_P2*L279+Pts_RA*M279+Pts_RY*N279+Pts_RTD*O279+Pts_R2*P279+Pts_Res*Q279+Pts_ReY*R279+Pts_ReTD*S279+Pts_Re2*T279+Pts_FL*U279+Pts_FTD*V279</f>
        <v>-0.14</v>
      </c>
      <c r="D279" s="7" t="s">
        <v>413</v>
      </c>
      <c r="E279" s="10" t="s">
        <v>340</v>
      </c>
      <c r="F279" s="9">
        <v>0.0</v>
      </c>
      <c r="G279" s="10">
        <v>1.0</v>
      </c>
      <c r="H279" s="7">
        <v>1.0</v>
      </c>
      <c r="I279" s="7">
        <v>4.0</v>
      </c>
      <c r="J279" s="7">
        <v>0.0</v>
      </c>
      <c r="K279" s="7">
        <v>0.0</v>
      </c>
      <c r="L279" s="11">
        <v>0.0</v>
      </c>
      <c r="M279" s="10">
        <v>4.0</v>
      </c>
      <c r="N279" s="7">
        <v>-3.0</v>
      </c>
      <c r="O279" s="7">
        <v>0.0</v>
      </c>
      <c r="P279" s="11">
        <v>0.0</v>
      </c>
      <c r="Q279" s="10">
        <v>0.0</v>
      </c>
      <c r="R279" s="7">
        <v>0.0</v>
      </c>
      <c r="S279" s="7">
        <v>0.0</v>
      </c>
      <c r="T279" s="11">
        <v>0.0</v>
      </c>
      <c r="U279" s="10">
        <v>0.0</v>
      </c>
      <c r="V279" s="11">
        <v>0.0</v>
      </c>
    </row>
    <row r="280">
      <c r="A280" s="7" t="str">
        <f t="shared" si="1"/>
        <v>Nick Vannett</v>
      </c>
      <c r="B280" s="7" t="str">
        <f>IFERROR(__xludf.DUMMYFUNCTION("INDEX(IFNA(REGEXEXTRACT(D280, ""([^ ]+)$"")))"),"TEN")</f>
        <v>TEN</v>
      </c>
      <c r="C280" s="7">
        <f>Pts_PA*G280+Pts_PC*H280+Pts_PY*I280+Pts_PTD*J280+Pts_PI*K280+Pts_P2*L280+Pts_RA*M280+Pts_RY*N280+Pts_RTD*O280+Pts_R2*P280+Pts_Res*Q280+Pts_ReY*R280+Pts_ReTD*S280+Pts_Re2*T280+Pts_FL*U280+Pts_FTD*V280</f>
        <v>1.1</v>
      </c>
      <c r="D280" s="7" t="s">
        <v>276</v>
      </c>
      <c r="E280" s="10" t="s">
        <v>341</v>
      </c>
      <c r="F280" s="9">
        <v>0.0</v>
      </c>
      <c r="G280" s="10">
        <v>0.0</v>
      </c>
      <c r="H280" s="7">
        <v>0.0</v>
      </c>
      <c r="I280" s="7">
        <v>0.0</v>
      </c>
      <c r="J280" s="7">
        <v>0.0</v>
      </c>
      <c r="K280" s="7">
        <v>0.0</v>
      </c>
      <c r="L280" s="11">
        <v>0.0</v>
      </c>
      <c r="M280" s="10">
        <v>0.0</v>
      </c>
      <c r="N280" s="7">
        <v>0.0</v>
      </c>
      <c r="O280" s="7">
        <v>0.0</v>
      </c>
      <c r="P280" s="11">
        <v>0.0</v>
      </c>
      <c r="Q280" s="10">
        <v>1.0</v>
      </c>
      <c r="R280" s="7">
        <v>6.0</v>
      </c>
      <c r="S280" s="7">
        <v>0.0</v>
      </c>
      <c r="T280" s="11">
        <v>0.0</v>
      </c>
      <c r="U280" s="10">
        <v>0.0</v>
      </c>
      <c r="V280" s="11">
        <v>0.0</v>
      </c>
    </row>
    <row r="281">
      <c r="A281" s="7" t="str">
        <f t="shared" si="1"/>
        <v>Josh Whyle</v>
      </c>
      <c r="B281" s="7" t="str">
        <f>IFERROR(__xludf.DUMMYFUNCTION("INDEX(IFNA(REGEXEXTRACT(D281, ""([^ ]+)$"")))"),"TEN")</f>
        <v>TEN</v>
      </c>
      <c r="C281" s="7">
        <f>Pts_PA*G281+Pts_PC*H281+Pts_PY*I281+Pts_PTD*J281+Pts_PI*K281+Pts_P2*L281+Pts_RA*M281+Pts_RY*N281+Pts_RTD*O281+Pts_R2*P281+Pts_Res*Q281+Pts_ReY*R281+Pts_ReTD*S281+Pts_Re2*T281+Pts_FL*U281+Pts_FTD*V281</f>
        <v>0.8</v>
      </c>
      <c r="D281" s="7" t="s">
        <v>396</v>
      </c>
      <c r="E281" s="10" t="s">
        <v>341</v>
      </c>
      <c r="F281" s="9">
        <v>0.0</v>
      </c>
      <c r="G281" s="10">
        <v>0.0</v>
      </c>
      <c r="H281" s="7">
        <v>0.0</v>
      </c>
      <c r="I281" s="7">
        <v>0.0</v>
      </c>
      <c r="J281" s="7">
        <v>0.0</v>
      </c>
      <c r="K281" s="7">
        <v>0.0</v>
      </c>
      <c r="L281" s="11">
        <v>0.0</v>
      </c>
      <c r="M281" s="10">
        <v>0.0</v>
      </c>
      <c r="N281" s="7">
        <v>0.0</v>
      </c>
      <c r="O281" s="7">
        <v>0.0</v>
      </c>
      <c r="P281" s="11">
        <v>0.0</v>
      </c>
      <c r="Q281" s="10">
        <v>1.0</v>
      </c>
      <c r="R281" s="7">
        <v>3.0</v>
      </c>
      <c r="S281" s="7">
        <v>0.0</v>
      </c>
      <c r="T281" s="11">
        <v>0.0</v>
      </c>
      <c r="U281" s="10">
        <v>0.0</v>
      </c>
      <c r="V281" s="11">
        <v>0.0</v>
      </c>
    </row>
    <row r="282">
      <c r="A282" s="7" t="str">
        <f t="shared" si="1"/>
        <v>Jamaal Williams</v>
      </c>
      <c r="B282" s="7" t="str">
        <f>IFERROR(__xludf.DUMMYFUNCTION("INDEX(IFNA(REGEXEXTRACT(D282, ""([^ ]+)$"")))"),"NO")</f>
        <v>NO</v>
      </c>
      <c r="C282" s="7">
        <f>Pts_PA*G282+Pts_PC*H282+Pts_PY*I282+Pts_PTD*J282+Pts_PI*K282+Pts_P2*L282+Pts_RA*M282+Pts_RY*N282+Pts_RTD*O282+Pts_R2*P282+Pts_Res*Q282+Pts_ReY*R282+Pts_ReTD*S282+Pts_Re2*T282+Pts_FL*U282+Pts_FTD*V282</f>
        <v>1.2</v>
      </c>
      <c r="D282" s="13" t="s">
        <v>123</v>
      </c>
      <c r="E282" s="14" t="s">
        <v>51</v>
      </c>
      <c r="F282" s="14">
        <v>0.0</v>
      </c>
      <c r="G282" s="14">
        <v>0.0</v>
      </c>
      <c r="H282" s="13">
        <v>0.0</v>
      </c>
      <c r="I282" s="13">
        <v>0.0</v>
      </c>
      <c r="J282" s="13">
        <v>0.0</v>
      </c>
      <c r="K282" s="13">
        <v>0.0</v>
      </c>
      <c r="L282" s="15">
        <v>0.0</v>
      </c>
      <c r="M282" s="14">
        <v>0.0</v>
      </c>
      <c r="N282" s="13">
        <v>0.0</v>
      </c>
      <c r="O282" s="13">
        <v>0.0</v>
      </c>
      <c r="P282" s="15">
        <v>0.0</v>
      </c>
      <c r="Q282" s="14">
        <v>1.0</v>
      </c>
      <c r="R282" s="13">
        <v>7.0</v>
      </c>
      <c r="S282" s="13">
        <v>0.0</v>
      </c>
      <c r="T282" s="15">
        <v>0.0</v>
      </c>
      <c r="U282" s="14">
        <v>0.0</v>
      </c>
      <c r="V282" s="15">
        <v>0.0</v>
      </c>
    </row>
    <row r="283">
      <c r="A283" s="7" t="str">
        <f t="shared" si="1"/>
        <v>Charlie Woerner</v>
      </c>
      <c r="B283" s="7" t="str">
        <f>IFERROR(__xludf.DUMMYFUNCTION("INDEX(IFNA(REGEXEXTRACT(D283, ""([^ ]+)$"")))"),"ATL")</f>
        <v>ATL</v>
      </c>
      <c r="C283" s="7">
        <f>Pts_PA*G283+Pts_PC*H283+Pts_PY*I283+Pts_PTD*J283+Pts_PI*K283+Pts_P2*L283+Pts_RA*M283+Pts_RY*N283+Pts_RTD*O283+Pts_R2*P283+Pts_Res*Q283+Pts_ReY*R283+Pts_ReTD*S283+Pts_Re2*T283+Pts_FL*U283+Pts_FTD*V283</f>
        <v>1</v>
      </c>
      <c r="D283" s="13" t="s">
        <v>334</v>
      </c>
      <c r="E283" s="14" t="s">
        <v>361</v>
      </c>
      <c r="F283" s="14">
        <v>0.0</v>
      </c>
      <c r="G283" s="14">
        <v>0.0</v>
      </c>
      <c r="H283" s="13">
        <v>0.0</v>
      </c>
      <c r="I283" s="13">
        <v>0.0</v>
      </c>
      <c r="J283" s="13">
        <v>0.0</v>
      </c>
      <c r="K283" s="13">
        <v>0.0</v>
      </c>
      <c r="L283" s="15">
        <v>0.0</v>
      </c>
      <c r="M283" s="14">
        <v>0.0</v>
      </c>
      <c r="N283" s="13">
        <v>0.0</v>
      </c>
      <c r="O283" s="13">
        <v>0.0</v>
      </c>
      <c r="P283" s="15">
        <v>0.0</v>
      </c>
      <c r="Q283" s="14">
        <v>1.0</v>
      </c>
      <c r="R283" s="13">
        <v>5.0</v>
      </c>
      <c r="S283" s="13">
        <v>0.0</v>
      </c>
      <c r="T283" s="15">
        <v>0.0</v>
      </c>
      <c r="U283" s="14">
        <v>0.0</v>
      </c>
      <c r="V283" s="15">
        <v>0.0</v>
      </c>
    </row>
    <row r="284">
      <c r="A284" s="7" t="str">
        <f t="shared" si="1"/>
        <v>Hassan Haskins</v>
      </c>
      <c r="B284" s="7" t="str">
        <f>IFERROR(__xludf.DUMMYFUNCTION("INDEX(IFNA(REGEXEXTRACT(D284, ""([^ ]+)$"")))"),"LAC")</f>
        <v>LAC</v>
      </c>
      <c r="C284" s="7">
        <f>Pts_PA*G284+Pts_PC*H284+Pts_PY*I284+Pts_PTD*J284+Pts_PI*K284+Pts_P2*L284+Pts_RA*M284+Pts_RY*N284+Pts_RTD*O284+Pts_R2*P284+Pts_Res*Q284+Pts_ReY*R284+Pts_ReTD*S284+Pts_Re2*T284+Pts_FL*U284+Pts_FTD*V284</f>
        <v>-2</v>
      </c>
      <c r="D284" s="13" t="s">
        <v>387</v>
      </c>
      <c r="E284" s="14" t="s">
        <v>96</v>
      </c>
      <c r="F284" s="14">
        <v>-1.0</v>
      </c>
      <c r="G284" s="14">
        <v>0.0</v>
      </c>
      <c r="H284" s="13">
        <v>0.0</v>
      </c>
      <c r="I284" s="13">
        <v>0.0</v>
      </c>
      <c r="J284" s="13">
        <v>0.0</v>
      </c>
      <c r="K284" s="13">
        <v>0.0</v>
      </c>
      <c r="L284" s="15">
        <v>0.0</v>
      </c>
      <c r="M284" s="14">
        <v>1.0</v>
      </c>
      <c r="N284" s="13">
        <v>0.0</v>
      </c>
      <c r="O284" s="13">
        <v>0.0</v>
      </c>
      <c r="P284" s="15">
        <v>0.0</v>
      </c>
      <c r="Q284" s="14">
        <v>0.0</v>
      </c>
      <c r="R284" s="13">
        <v>0.0</v>
      </c>
      <c r="S284" s="13">
        <v>0.0</v>
      </c>
      <c r="T284" s="15">
        <v>0.0</v>
      </c>
      <c r="U284" s="14">
        <v>1.0</v>
      </c>
      <c r="V284" s="15">
        <v>0.0</v>
      </c>
    </row>
    <row r="285">
      <c r="A285" s="7" t="str">
        <f t="shared" si="1"/>
        <v>Jha'Quan Jackson</v>
      </c>
      <c r="B285" s="7" t="str">
        <f>IFERROR(__xludf.DUMMYFUNCTION("INDEX(IFNA(REGEXEXTRACT(D285, ""([^ ]+)$"")))"),"TEN")</f>
        <v>TEN</v>
      </c>
      <c r="C285" s="7">
        <f>Pts_PA*G285+Pts_PC*H285+Pts_PY*I285+Pts_PTD*J285+Pts_PI*K285+Pts_P2*L285+Pts_RA*M285+Pts_RY*N285+Pts_RTD*O285+Pts_R2*P285+Pts_Res*Q285+Pts_ReY*R285+Pts_ReTD*S285+Pts_Re2*T285+Pts_FL*U285+Pts_FTD*V285</f>
        <v>-2</v>
      </c>
      <c r="D285" s="13" t="s">
        <v>593</v>
      </c>
      <c r="E285" s="14" t="s">
        <v>341</v>
      </c>
      <c r="F285" s="14">
        <v>-1.0</v>
      </c>
      <c r="G285" s="14">
        <v>0.0</v>
      </c>
      <c r="H285" s="13">
        <v>0.0</v>
      </c>
      <c r="I285" s="13">
        <v>0.0</v>
      </c>
      <c r="J285" s="13">
        <v>0.0</v>
      </c>
      <c r="K285" s="13">
        <v>0.0</v>
      </c>
      <c r="L285" s="15">
        <v>0.0</v>
      </c>
      <c r="M285" s="14">
        <v>0.0</v>
      </c>
      <c r="N285" s="13">
        <v>0.0</v>
      </c>
      <c r="O285" s="13">
        <v>0.0</v>
      </c>
      <c r="P285" s="15">
        <v>0.0</v>
      </c>
      <c r="Q285" s="14">
        <v>0.0</v>
      </c>
      <c r="R285" s="13">
        <v>0.0</v>
      </c>
      <c r="S285" s="13">
        <v>0.0</v>
      </c>
      <c r="T285" s="15">
        <v>0.0</v>
      </c>
      <c r="U285" s="14">
        <v>1.0</v>
      </c>
      <c r="V285" s="15">
        <v>0.0</v>
      </c>
    </row>
    <row r="286">
      <c r="A286" s="7" t="str">
        <f t="shared" si="1"/>
        <v>Kyle Juszczyk</v>
      </c>
      <c r="B286" s="7" t="str">
        <f>IFERROR(__xludf.DUMMYFUNCTION("INDEX(IFNA(REGEXEXTRACT(D286, ""([^ ]+)$"")))"),"SF")</f>
        <v>SF</v>
      </c>
      <c r="C286" s="7">
        <f>Pts_PA*G286+Pts_PC*H286+Pts_PY*I286+Pts_PTD*J286+Pts_PI*K286+Pts_P2*L286+Pts_RA*M286+Pts_RY*N286+Pts_RTD*O286+Pts_R2*P286+Pts_Res*Q286+Pts_ReY*R286+Pts_ReTD*S286+Pts_Re2*T286+Pts_FL*U286+Pts_FTD*V286</f>
        <v>-2.1</v>
      </c>
      <c r="D286" s="13" t="s">
        <v>174</v>
      </c>
      <c r="E286" s="14" t="s">
        <v>65</v>
      </c>
      <c r="F286" s="14">
        <v>-1.0</v>
      </c>
      <c r="G286" s="14">
        <v>0.0</v>
      </c>
      <c r="H286" s="13">
        <v>0.0</v>
      </c>
      <c r="I286" s="13">
        <v>0.0</v>
      </c>
      <c r="J286" s="13">
        <v>0.0</v>
      </c>
      <c r="K286" s="13">
        <v>0.0</v>
      </c>
      <c r="L286" s="15">
        <v>0.0</v>
      </c>
      <c r="M286" s="14">
        <v>1.0</v>
      </c>
      <c r="N286" s="13">
        <v>-1.0</v>
      </c>
      <c r="O286" s="13">
        <v>0.0</v>
      </c>
      <c r="P286" s="15">
        <v>0.0</v>
      </c>
      <c r="Q286" s="14">
        <v>0.0</v>
      </c>
      <c r="R286" s="13">
        <v>0.0</v>
      </c>
      <c r="S286" s="13">
        <v>0.0</v>
      </c>
      <c r="T286" s="15">
        <v>0.0</v>
      </c>
      <c r="U286" s="14">
        <v>1.0</v>
      </c>
      <c r="V286" s="15">
        <v>0.0</v>
      </c>
    </row>
    <row r="287">
      <c r="A287" s="7" t="str">
        <f t="shared" si="1"/>
        <v>Trevor Lawrence</v>
      </c>
      <c r="B287" s="7" t="str">
        <f>IFERROR(__xludf.DUMMYFUNCTION("INDEX(IFNA(REGEXEXTRACT(D287, ""([^ ]+)$"")))"),"JAX")</f>
        <v>JAX</v>
      </c>
      <c r="C287" s="7">
        <f>Pts_PA*G287+Pts_PC*H287+Pts_PY*I287+Pts_PTD*J287+Pts_PI*K287+Pts_P2*L287+Pts_RA*M287+Pts_RY*N287+Pts_RTD*O287+Pts_R2*P287+Pts_Res*Q287+Pts_ReY*R287+Pts_ReTD*S287+Pts_Re2*T287+Pts_FL*U287+Pts_FTD*V287</f>
        <v>0.24</v>
      </c>
      <c r="D287" s="13" t="s">
        <v>91</v>
      </c>
      <c r="E287" s="14" t="s">
        <v>25</v>
      </c>
      <c r="F287" s="14">
        <v>-1.0</v>
      </c>
      <c r="G287" s="14">
        <v>10.0</v>
      </c>
      <c r="H287" s="13">
        <v>4.0</v>
      </c>
      <c r="I287" s="13">
        <v>41.0</v>
      </c>
      <c r="J287" s="13">
        <v>0.0</v>
      </c>
      <c r="K287" s="13">
        <v>1.0</v>
      </c>
      <c r="L287" s="15">
        <v>0.0</v>
      </c>
      <c r="M287" s="14">
        <v>1.0</v>
      </c>
      <c r="N287" s="13">
        <v>6.0</v>
      </c>
      <c r="O287" s="13">
        <v>0.0</v>
      </c>
      <c r="P287" s="15">
        <v>0.0</v>
      </c>
      <c r="Q287" s="14">
        <v>0.0</v>
      </c>
      <c r="R287" s="13">
        <v>0.0</v>
      </c>
      <c r="S287" s="13">
        <v>0.0</v>
      </c>
      <c r="T287" s="15">
        <v>0.0</v>
      </c>
      <c r="U287" s="14">
        <v>0.0</v>
      </c>
      <c r="V287" s="15">
        <v>0.0</v>
      </c>
    </row>
    <row r="288">
      <c r="A288" s="7" t="str">
        <f t="shared" si="1"/>
        <v>Laviska Shenault</v>
      </c>
      <c r="B288" s="7" t="str">
        <f>IFERROR(__xludf.DUMMYFUNCTION("INDEX(IFNA(REGEXEXTRACT(D288, ""([^ ]+)$"")))"),"LAC")</f>
        <v>LAC</v>
      </c>
      <c r="C288" s="7">
        <f>Pts_PA*G288+Pts_PC*H288+Pts_PY*I288+Pts_PTD*J288+Pts_PI*K288+Pts_P2*L288+Pts_RA*M288+Pts_RY*N288+Pts_RTD*O288+Pts_R2*P288+Pts_Res*Q288+Pts_ReY*R288+Pts_ReTD*S288+Pts_Re2*T288+Pts_FL*U288+Pts_FTD*V288</f>
        <v>-2</v>
      </c>
      <c r="D288" s="13" t="s">
        <v>322</v>
      </c>
      <c r="E288" s="14" t="s">
        <v>428</v>
      </c>
      <c r="F288" s="14">
        <v>-1.0</v>
      </c>
      <c r="G288" s="14">
        <v>0.0</v>
      </c>
      <c r="H288" s="13">
        <v>0.0</v>
      </c>
      <c r="I288" s="13">
        <v>0.0</v>
      </c>
      <c r="J288" s="13">
        <v>0.0</v>
      </c>
      <c r="K288" s="13">
        <v>0.0</v>
      </c>
      <c r="L288" s="15">
        <v>0.0</v>
      </c>
      <c r="M288" s="14">
        <v>0.0</v>
      </c>
      <c r="N288" s="13">
        <v>0.0</v>
      </c>
      <c r="O288" s="13">
        <v>0.0</v>
      </c>
      <c r="P288" s="15">
        <v>0.0</v>
      </c>
      <c r="Q288" s="14">
        <v>0.0</v>
      </c>
      <c r="R288" s="13">
        <v>0.0</v>
      </c>
      <c r="S288" s="13">
        <v>0.0</v>
      </c>
      <c r="T288" s="15">
        <v>0.0</v>
      </c>
      <c r="U288" s="14">
        <v>1.0</v>
      </c>
      <c r="V288" s="15">
        <v>0.0</v>
      </c>
    </row>
    <row r="289">
      <c r="A289" s="7" t="str">
        <f t="shared" si="1"/>
        <v>Malik Washington</v>
      </c>
      <c r="B289" s="7" t="str">
        <f>IFERROR(__xludf.DUMMYFUNCTION("INDEX(IFNA(REGEXEXTRACT(D289, ""([^ ]+)$"")))"),"MIA")</f>
        <v>MIA</v>
      </c>
      <c r="C289" s="7">
        <f>Pts_PA*G289+Pts_PC*H289+Pts_PY*I289+Pts_PTD*J289+Pts_PI*K289+Pts_P2*L289+Pts_RA*M289+Pts_RY*N289+Pts_RTD*O289+Pts_R2*P289+Pts_Res*Q289+Pts_ReY*R289+Pts_ReTD*S289+Pts_Re2*T289+Pts_FL*U289+Pts_FTD*V289</f>
        <v>-0.2</v>
      </c>
      <c r="D289" s="13" t="s">
        <v>481</v>
      </c>
      <c r="E289" s="14" t="s">
        <v>355</v>
      </c>
      <c r="F289" s="14">
        <v>-1.0</v>
      </c>
      <c r="G289" s="14">
        <v>0.0</v>
      </c>
      <c r="H289" s="13">
        <v>0.0</v>
      </c>
      <c r="I289" s="13">
        <v>0.0</v>
      </c>
      <c r="J289" s="13">
        <v>0.0</v>
      </c>
      <c r="K289" s="13">
        <v>0.0</v>
      </c>
      <c r="L289" s="15">
        <v>0.0</v>
      </c>
      <c r="M289" s="14">
        <v>0.0</v>
      </c>
      <c r="N289" s="13">
        <v>0.0</v>
      </c>
      <c r="O289" s="13">
        <v>0.0</v>
      </c>
      <c r="P289" s="15">
        <v>0.0</v>
      </c>
      <c r="Q289" s="14">
        <v>2.0</v>
      </c>
      <c r="R289" s="13">
        <v>8.0</v>
      </c>
      <c r="S289" s="13">
        <v>0.0</v>
      </c>
      <c r="T289" s="15">
        <v>0.0</v>
      </c>
      <c r="U289" s="14">
        <v>1.0</v>
      </c>
      <c r="V289" s="15">
        <v>0.0</v>
      </c>
    </row>
    <row r="290">
      <c r="A290" s="7"/>
      <c r="B290" s="7"/>
      <c r="C290" s="7"/>
      <c r="D290" s="13"/>
      <c r="E290" s="14"/>
      <c r="F290" s="14"/>
      <c r="G290" s="14"/>
      <c r="H290" s="13"/>
      <c r="I290" s="13"/>
      <c r="J290" s="13"/>
      <c r="K290" s="13"/>
      <c r="L290" s="15"/>
      <c r="M290" s="14"/>
      <c r="N290" s="13"/>
      <c r="O290" s="13"/>
      <c r="P290" s="15"/>
      <c r="Q290" s="14"/>
      <c r="R290" s="13"/>
      <c r="S290" s="13"/>
      <c r="T290" s="15"/>
      <c r="U290" s="14"/>
      <c r="V290" s="15"/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89"/>
  <mergeCells count="4">
    <mergeCell ref="G1:L1"/>
    <mergeCell ref="M1:P1"/>
    <mergeCell ref="Q1:T1"/>
    <mergeCell ref="U1:V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31" si="1">LEFT(D3,LEN(D3)-LEN(B3)-1)</f>
        <v>Josh Allen</v>
      </c>
      <c r="B3" s="7" t="str">
        <f>IFERROR(__xludf.DUMMYFUNCTION("INDEX(IFNA(REGEXEXTRACT(D3, ""([^ ]+)$"")))"),"BUF")</f>
        <v>BUF</v>
      </c>
      <c r="C3" s="7">
        <f>Pts_PA*G3+Pts_PC*H3+Pts_PY*I3+Pts_PTD*J3+Pts_PI*K3+Pts_P2*L3+Pts_RA*M3+Pts_RY*N3+Pts_RTD*O3+Pts_R2*P3+Pts_Res*Q3+Pts_ReY*R3+Pts_ReTD*S3+Pts_Re2*T3+Pts_FL*U3+Pts_FTD*V3</f>
        <v>51.88</v>
      </c>
      <c r="D3" s="17" t="s">
        <v>20</v>
      </c>
      <c r="E3" s="10" t="s">
        <v>419</v>
      </c>
      <c r="F3" s="9">
        <v>57.0</v>
      </c>
      <c r="G3" s="10">
        <v>37.0</v>
      </c>
      <c r="H3" s="7">
        <v>22.0</v>
      </c>
      <c r="I3" s="7">
        <v>342.0</v>
      </c>
      <c r="J3" s="7">
        <v>3.0</v>
      </c>
      <c r="K3" s="7">
        <v>0.0</v>
      </c>
      <c r="L3" s="11">
        <v>0.0</v>
      </c>
      <c r="M3" s="10">
        <v>10.0</v>
      </c>
      <c r="N3" s="7">
        <v>82.0</v>
      </c>
      <c r="O3" s="7">
        <v>3.0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Sam Darnold</v>
      </c>
      <c r="B4" s="7" t="str">
        <f>IFERROR(__xludf.DUMMYFUNCTION("INDEX(IFNA(REGEXEXTRACT(D4, ""([^ ]+)$"")))"),"MIN")</f>
        <v>MIN</v>
      </c>
      <c r="C4" s="7">
        <f>Pts_PA*G4+Pts_PC*H4+Pts_PY*I4+Pts_PTD*J4+Pts_PI*K4+Pts_P2*L4+Pts_RA*M4+Pts_RY*N4+Pts_RTD*O4+Pts_R2*P4+Pts_Res*Q4+Pts_ReY*R4+Pts_ReTD*S4+Pts_Re2*T4+Pts_FL*U4+Pts_FTD*V4</f>
        <v>34.58</v>
      </c>
      <c r="D4" s="7" t="s">
        <v>52</v>
      </c>
      <c r="E4" s="10" t="s">
        <v>339</v>
      </c>
      <c r="F4" s="9">
        <v>43.0</v>
      </c>
      <c r="G4" s="10">
        <v>28.0</v>
      </c>
      <c r="H4" s="7">
        <v>22.0</v>
      </c>
      <c r="I4" s="7">
        <v>347.0</v>
      </c>
      <c r="J4" s="7">
        <v>5.0</v>
      </c>
      <c r="K4" s="7">
        <v>0.0</v>
      </c>
      <c r="L4" s="11">
        <v>0.0</v>
      </c>
      <c r="M4" s="10">
        <v>4.0</v>
      </c>
      <c r="N4" s="7">
        <v>7.0</v>
      </c>
      <c r="O4" s="7">
        <v>0.0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Jordan Addison</v>
      </c>
      <c r="B5" s="7" t="str">
        <f>IFERROR(__xludf.DUMMYFUNCTION("INDEX(IFNA(REGEXEXTRACT(D5, ""([^ ]+)$"")))"),"MIN")</f>
        <v>MIN</v>
      </c>
      <c r="C5" s="7">
        <f>Pts_PA*G5+Pts_PC*H5+Pts_PY*I5+Pts_PTD*J5+Pts_PI*K5+Pts_P2*L5+Pts_RA*M5+Pts_RY*N5+Pts_RTD*O5+Pts_R2*P5+Pts_Res*Q5+Pts_ReY*R5+Pts_ReTD*S5+Pts_Re2*T5+Pts_FL*U5+Pts_FTD*V5</f>
        <v>35.3</v>
      </c>
      <c r="D5" s="7" t="s">
        <v>185</v>
      </c>
      <c r="E5" s="10" t="s">
        <v>339</v>
      </c>
      <c r="F5" s="9">
        <v>31.0</v>
      </c>
      <c r="G5" s="10">
        <v>0.0</v>
      </c>
      <c r="H5" s="7">
        <v>0.0</v>
      </c>
      <c r="I5" s="7">
        <v>0.0</v>
      </c>
      <c r="J5" s="7">
        <v>0.0</v>
      </c>
      <c r="K5" s="7">
        <v>0.0</v>
      </c>
      <c r="L5" s="11">
        <v>0.0</v>
      </c>
      <c r="M5" s="10">
        <v>0.0</v>
      </c>
      <c r="N5" s="7">
        <v>0.0</v>
      </c>
      <c r="O5" s="7">
        <v>0.0</v>
      </c>
      <c r="P5" s="11">
        <v>0.0</v>
      </c>
      <c r="Q5" s="10">
        <v>8.0</v>
      </c>
      <c r="R5" s="7">
        <v>133.0</v>
      </c>
      <c r="S5" s="7">
        <v>3.0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Joe Burrow</v>
      </c>
      <c r="B6" s="7" t="str">
        <f>IFERROR(__xludf.DUMMYFUNCTION("INDEX(IFNA(REGEXEXTRACT(D6, ""([^ ]+)$"")))"),"CIN")</f>
        <v>CIN</v>
      </c>
      <c r="C6" s="7">
        <f>Pts_PA*G6+Pts_PC*H6+Pts_PY*I6+Pts_PTD*J6+Pts_PI*K6+Pts_P2*L6+Pts_RA*M6+Pts_RY*N6+Pts_RTD*O6+Pts_R2*P6+Pts_Res*Q6+Pts_ReY*R6+Pts_ReTD*S6+Pts_Re2*T6+Pts_FL*U6+Pts_FTD*V6</f>
        <v>24.56</v>
      </c>
      <c r="D6" s="7" t="s">
        <v>141</v>
      </c>
      <c r="E6" s="10" t="s">
        <v>338</v>
      </c>
      <c r="F6" s="9">
        <v>30.0</v>
      </c>
      <c r="G6" s="10">
        <v>44.0</v>
      </c>
      <c r="H6" s="7">
        <v>33.0</v>
      </c>
      <c r="I6" s="7">
        <v>369.0</v>
      </c>
      <c r="J6" s="7">
        <v>3.0</v>
      </c>
      <c r="K6" s="7">
        <v>1.0</v>
      </c>
      <c r="L6" s="11">
        <v>0.0</v>
      </c>
      <c r="M6" s="10">
        <v>2.0</v>
      </c>
      <c r="N6" s="7">
        <v>-2.0</v>
      </c>
      <c r="O6" s="7">
        <v>0.0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Zach Charbonnet</v>
      </c>
      <c r="B7" s="7" t="str">
        <f>IFERROR(__xludf.DUMMYFUNCTION("INDEX(IFNA(REGEXEXTRACT(D7, ""([^ ]+)$"")))"),"SEA")</f>
        <v>SEA</v>
      </c>
      <c r="C7" s="7">
        <f>Pts_PA*G7+Pts_PC*H7+Pts_PY*I7+Pts_PTD*J7+Pts_PI*K7+Pts_P2*L7+Pts_RA*M7+Pts_RY*N7+Pts_RTD*O7+Pts_R2*P7+Pts_Res*Q7+Pts_ReY*R7+Pts_ReTD*S7+Pts_Re2*T7+Pts_FL*U7+Pts_FTD*V7</f>
        <v>34.8</v>
      </c>
      <c r="D7" s="7" t="s">
        <v>124</v>
      </c>
      <c r="E7" s="10" t="s">
        <v>359</v>
      </c>
      <c r="F7" s="9">
        <v>30.0</v>
      </c>
      <c r="G7" s="10">
        <v>0.0</v>
      </c>
      <c r="H7" s="7">
        <v>0.0</v>
      </c>
      <c r="I7" s="7">
        <v>0.0</v>
      </c>
      <c r="J7" s="7">
        <v>0.0</v>
      </c>
      <c r="K7" s="7">
        <v>0.0</v>
      </c>
      <c r="L7" s="11">
        <v>0.0</v>
      </c>
      <c r="M7" s="10">
        <v>22.0</v>
      </c>
      <c r="N7" s="7">
        <v>134.0</v>
      </c>
      <c r="O7" s="7">
        <v>2.0</v>
      </c>
      <c r="P7" s="11">
        <v>0.0</v>
      </c>
      <c r="Q7" s="10">
        <v>7.0</v>
      </c>
      <c r="R7" s="7">
        <v>59.0</v>
      </c>
      <c r="S7" s="7">
        <v>0.0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Ja'Marr Chase</v>
      </c>
      <c r="B8" s="7" t="str">
        <f>IFERROR(__xludf.DUMMYFUNCTION("INDEX(IFNA(REGEXEXTRACT(D8, ""([^ ]+)$"")))"),"CIN")</f>
        <v>CIN</v>
      </c>
      <c r="C8" s="7">
        <f>Pts_PA*G8+Pts_PC*H8+Pts_PY*I8+Pts_PTD*J8+Pts_PI*K8+Pts_P2*L8+Pts_RA*M8+Pts_RY*N8+Pts_RTD*O8+Pts_R2*P8+Pts_Res*Q8+Pts_ReY*R8+Pts_ReTD*S8+Pts_Re2*T8+Pts_FL*U8+Pts_FTD*V8</f>
        <v>38.1</v>
      </c>
      <c r="D8" s="7" t="s">
        <v>149</v>
      </c>
      <c r="E8" s="10" t="s">
        <v>338</v>
      </c>
      <c r="F8" s="9">
        <v>30.0</v>
      </c>
      <c r="G8" s="10">
        <v>0.0</v>
      </c>
      <c r="H8" s="7">
        <v>0.0</v>
      </c>
      <c r="I8" s="7">
        <v>0.0</v>
      </c>
      <c r="J8" s="7">
        <v>0.0</v>
      </c>
      <c r="K8" s="7">
        <v>0.0</v>
      </c>
      <c r="L8" s="11">
        <v>0.0</v>
      </c>
      <c r="M8" s="10">
        <v>1.0</v>
      </c>
      <c r="N8" s="7">
        <v>14.0</v>
      </c>
      <c r="O8" s="7">
        <v>0.0</v>
      </c>
      <c r="P8" s="11">
        <v>0.0</v>
      </c>
      <c r="Q8" s="10">
        <v>14.0</v>
      </c>
      <c r="R8" s="7">
        <v>177.0</v>
      </c>
      <c r="S8" s="7">
        <v>2.0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Puka Nacua</v>
      </c>
      <c r="B9" s="7" t="str">
        <f>IFERROR(__xludf.DUMMYFUNCTION("INDEX(IFNA(REGEXEXTRACT(D9, ""([^ ]+)$"")))"),"LA")</f>
        <v>LA</v>
      </c>
      <c r="C9" s="7">
        <f>Pts_PA*G9+Pts_PC*H9+Pts_PY*I9+Pts_PTD*J9+Pts_PI*K9+Pts_P2*L9+Pts_RA*M9+Pts_RY*N9+Pts_RTD*O9+Pts_R2*P9+Pts_Res*Q9+Pts_ReY*R9+Pts_ReTD*S9+Pts_Re2*T9+Pts_FL*U9+Pts_FTD*V9</f>
        <v>35.8</v>
      </c>
      <c r="D9" s="7" t="s">
        <v>199</v>
      </c>
      <c r="E9" s="10" t="s">
        <v>342</v>
      </c>
      <c r="F9" s="9">
        <v>29.0</v>
      </c>
      <c r="G9" s="10">
        <v>0.0</v>
      </c>
      <c r="H9" s="7">
        <v>0.0</v>
      </c>
      <c r="I9" s="7">
        <v>0.0</v>
      </c>
      <c r="J9" s="7">
        <v>0.0</v>
      </c>
      <c r="K9" s="7">
        <v>0.0</v>
      </c>
      <c r="L9" s="11">
        <v>0.0</v>
      </c>
      <c r="M9" s="10">
        <v>5.0</v>
      </c>
      <c r="N9" s="7">
        <v>16.0</v>
      </c>
      <c r="O9" s="7">
        <v>1.0</v>
      </c>
      <c r="P9" s="11">
        <v>0.0</v>
      </c>
      <c r="Q9" s="10">
        <v>12.0</v>
      </c>
      <c r="R9" s="7">
        <v>162.0</v>
      </c>
      <c r="S9" s="7">
        <v>1.0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Jared Goff</v>
      </c>
      <c r="B10" s="7" t="str">
        <f>IFERROR(__xludf.DUMMYFUNCTION("INDEX(IFNA(REGEXEXTRACT(D10, ""([^ ]+)$"")))"),"DET")</f>
        <v>DET</v>
      </c>
      <c r="C10" s="7">
        <f>Pts_PA*G10+Pts_PC*H10+Pts_PY*I10+Pts_PTD*J10+Pts_PI*K10+Pts_P2*L10+Pts_RA*M10+Pts_RY*N10+Pts_RTD*O10+Pts_R2*P10+Pts_Res*Q10+Pts_ReY*R10+Pts_ReTD*S10+Pts_Re2*T10+Pts_FL*U10+Pts_FTD*V10</f>
        <v>22.02</v>
      </c>
      <c r="D10" s="7" t="s">
        <v>90</v>
      </c>
      <c r="E10" s="10" t="s">
        <v>23</v>
      </c>
      <c r="F10" s="9">
        <v>27.0</v>
      </c>
      <c r="G10" s="10">
        <v>41.0</v>
      </c>
      <c r="H10" s="7">
        <v>32.0</v>
      </c>
      <c r="I10" s="7">
        <v>283.0</v>
      </c>
      <c r="J10" s="7">
        <v>3.0</v>
      </c>
      <c r="K10" s="7">
        <v>1.0</v>
      </c>
      <c r="L10" s="11">
        <v>0.0</v>
      </c>
      <c r="M10" s="10">
        <v>4.0</v>
      </c>
      <c r="N10" s="7">
        <v>7.0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Jalen Hurts</v>
      </c>
      <c r="B11" s="7" t="str">
        <f>IFERROR(__xludf.DUMMYFUNCTION("INDEX(IFNA(REGEXEXTRACT(D11, ""([^ ]+)$"")))"),"PHI")</f>
        <v>PHI</v>
      </c>
      <c r="C11" s="7">
        <f>Pts_PA*G11+Pts_PC*H11+Pts_PY*I11+Pts_PTD*J11+Pts_PI*K11+Pts_P2*L11+Pts_RA*M11+Pts_RY*N11+Pts_RTD*O11+Pts_R2*P11+Pts_Res*Q11+Pts_ReY*R11+Pts_ReTD*S11+Pts_Re2*T11+Pts_FL*U11+Pts_FTD*V11</f>
        <v>24.22</v>
      </c>
      <c r="D11" s="7" t="s">
        <v>37</v>
      </c>
      <c r="E11" s="10" t="s">
        <v>29</v>
      </c>
      <c r="F11" s="9">
        <v>27.0</v>
      </c>
      <c r="G11" s="10">
        <v>21.0</v>
      </c>
      <c r="H11" s="7">
        <v>14.0</v>
      </c>
      <c r="I11" s="7">
        <v>108.0</v>
      </c>
      <c r="J11" s="7">
        <v>2.0</v>
      </c>
      <c r="K11" s="7">
        <v>0.0</v>
      </c>
      <c r="L11" s="11">
        <v>0.0</v>
      </c>
      <c r="M11" s="10">
        <v>8.0</v>
      </c>
      <c r="N11" s="7">
        <v>59.0</v>
      </c>
      <c r="O11" s="7">
        <v>1.0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Tua Tagovailoa</v>
      </c>
      <c r="B12" s="7" t="str">
        <f>IFERROR(__xludf.DUMMYFUNCTION("INDEX(IFNA(REGEXEXTRACT(D12, ""([^ ]+)$"")))"),"MIA")</f>
        <v>MIA</v>
      </c>
      <c r="C12" s="7">
        <f>Pts_PA*G12+Pts_PC*H12+Pts_PY*I12+Pts_PTD*J12+Pts_PI*K12+Pts_P2*L12+Pts_RA*M12+Pts_RY*N12+Pts_RTD*O12+Pts_R2*P12+Pts_Res*Q12+Pts_ReY*R12+Pts_ReTD*S12+Pts_Re2*T12+Pts_FL*U12+Pts_FTD*V12</f>
        <v>23.54</v>
      </c>
      <c r="D12" s="7" t="s">
        <v>43</v>
      </c>
      <c r="E12" s="10" t="s">
        <v>42</v>
      </c>
      <c r="F12" s="9">
        <v>27.0</v>
      </c>
      <c r="G12" s="10">
        <v>47.0</v>
      </c>
      <c r="H12" s="7">
        <v>33.0</v>
      </c>
      <c r="I12" s="7">
        <v>331.0</v>
      </c>
      <c r="J12" s="7">
        <v>2.0</v>
      </c>
      <c r="K12" s="7">
        <v>0.0</v>
      </c>
      <c r="L12" s="11">
        <v>1.0</v>
      </c>
      <c r="M12" s="10">
        <v>1.0</v>
      </c>
      <c r="N12" s="7">
        <v>3.0</v>
      </c>
      <c r="O12" s="7">
        <v>0.0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Brock Purdy</v>
      </c>
      <c r="B13" s="7" t="str">
        <f>IFERROR(__xludf.DUMMYFUNCTION("INDEX(IFNA(REGEXEXTRACT(D13, ""([^ ]+)$"")))"),"SF")</f>
        <v>SF</v>
      </c>
      <c r="C13" s="7">
        <f>Pts_PA*G13+Pts_PC*H13+Pts_PY*I13+Pts_PTD*J13+Pts_PI*K13+Pts_P2*L13+Pts_RA*M13+Pts_RY*N13+Pts_RTD*O13+Pts_R2*P13+Pts_Res*Q13+Pts_ReY*R13+Pts_ReTD*S13+Pts_Re2*T13+Pts_FL*U13+Pts_FTD*V13</f>
        <v>22.1</v>
      </c>
      <c r="D13" s="7" t="s">
        <v>113</v>
      </c>
      <c r="E13" s="10" t="s">
        <v>343</v>
      </c>
      <c r="F13" s="9">
        <v>26.0</v>
      </c>
      <c r="G13" s="10">
        <v>25.0</v>
      </c>
      <c r="H13" s="7">
        <v>20.0</v>
      </c>
      <c r="I13" s="7">
        <v>325.0</v>
      </c>
      <c r="J13" s="7">
        <v>2.0</v>
      </c>
      <c r="K13" s="7">
        <v>0.0</v>
      </c>
      <c r="L13" s="11">
        <v>0.0</v>
      </c>
      <c r="M13" s="10">
        <v>5.0</v>
      </c>
      <c r="N13" s="7">
        <v>11.0</v>
      </c>
      <c r="O13" s="7">
        <v>0.0</v>
      </c>
      <c r="P13" s="11">
        <v>0.0</v>
      </c>
      <c r="Q13" s="10">
        <v>0.0</v>
      </c>
      <c r="R13" s="7">
        <v>0.0</v>
      </c>
      <c r="S13" s="7">
        <v>0.0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Justin Jefferson</v>
      </c>
      <c r="B14" s="7" t="str">
        <f>IFERROR(__xludf.DUMMYFUNCTION("INDEX(IFNA(REGEXEXTRACT(D14, ""([^ ]+)$"")))"),"MIN")</f>
        <v>MIN</v>
      </c>
      <c r="C14" s="7">
        <f>Pts_PA*G14+Pts_PC*H14+Pts_PY*I14+Pts_PTD*J14+Pts_PI*K14+Pts_P2*L14+Pts_RA*M14+Pts_RY*N14+Pts_RTD*O14+Pts_R2*P14+Pts_Res*Q14+Pts_ReY*R14+Pts_ReTD*S14+Pts_Re2*T14+Pts_FL*U14+Pts_FTD*V14</f>
        <v>28.7</v>
      </c>
      <c r="D14" s="7" t="s">
        <v>98</v>
      </c>
      <c r="E14" s="10" t="s">
        <v>339</v>
      </c>
      <c r="F14" s="9">
        <v>25.0</v>
      </c>
      <c r="G14" s="10">
        <v>0.0</v>
      </c>
      <c r="H14" s="7">
        <v>0.0</v>
      </c>
      <c r="I14" s="7">
        <v>0.0</v>
      </c>
      <c r="J14" s="7">
        <v>0.0</v>
      </c>
      <c r="K14" s="7">
        <v>0.0</v>
      </c>
      <c r="L14" s="11">
        <v>0.0</v>
      </c>
      <c r="M14" s="10">
        <v>0.0</v>
      </c>
      <c r="N14" s="7">
        <v>0.0</v>
      </c>
      <c r="O14" s="7">
        <v>0.0</v>
      </c>
      <c r="P14" s="11">
        <v>0.0</v>
      </c>
      <c r="Q14" s="10">
        <v>7.0</v>
      </c>
      <c r="R14" s="7">
        <v>132.0</v>
      </c>
      <c r="S14" s="7">
        <v>2.0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Baker Mayfield</v>
      </c>
      <c r="B15" s="7" t="str">
        <f>IFERROR(__xludf.DUMMYFUNCTION("INDEX(IFNA(REGEXEXTRACT(D15, ""([^ ]+)$"")))"),"TB")</f>
        <v>TB</v>
      </c>
      <c r="C15" s="7">
        <f>Pts_PA*G15+Pts_PC*H15+Pts_PY*I15+Pts_PTD*J15+Pts_PI*K15+Pts_P2*L15+Pts_RA*M15+Pts_RY*N15+Pts_RTD*O15+Pts_R2*P15+Pts_Res*Q15+Pts_ReY*R15+Pts_ReTD*S15+Pts_Re2*T15+Pts_FL*U15+Pts_FTD*V15</f>
        <v>19</v>
      </c>
      <c r="D15" s="7" t="s">
        <v>18</v>
      </c>
      <c r="E15" s="10" t="s">
        <v>46</v>
      </c>
      <c r="F15" s="9">
        <v>25.0</v>
      </c>
      <c r="G15" s="10">
        <v>29.0</v>
      </c>
      <c r="H15" s="7">
        <v>18.0</v>
      </c>
      <c r="I15" s="7">
        <v>295.0</v>
      </c>
      <c r="J15" s="7">
        <v>3.0</v>
      </c>
      <c r="K15" s="7">
        <v>2.0</v>
      </c>
      <c r="L15" s="11">
        <v>0.0</v>
      </c>
      <c r="M15" s="10">
        <v>2.0</v>
      </c>
      <c r="N15" s="7">
        <v>12.0</v>
      </c>
      <c r="O15" s="7">
        <v>0.0</v>
      </c>
      <c r="P15" s="11">
        <v>0.0</v>
      </c>
      <c r="Q15" s="10">
        <v>0.0</v>
      </c>
      <c r="R15" s="7">
        <v>0.0</v>
      </c>
      <c r="S15" s="7">
        <v>0.0</v>
      </c>
      <c r="T15" s="11">
        <v>0.0</v>
      </c>
      <c r="U15" s="10">
        <v>1.0</v>
      </c>
      <c r="V15" s="11">
        <v>0.0</v>
      </c>
    </row>
    <row r="16">
      <c r="A16" s="7" t="str">
        <f t="shared" si="1"/>
        <v>Isaac Guerendo</v>
      </c>
      <c r="B16" s="7" t="str">
        <f>IFERROR(__xludf.DUMMYFUNCTION("INDEX(IFNA(REGEXEXTRACT(D16, ""([^ ]+)$"")))"),"SF")</f>
        <v>SF</v>
      </c>
      <c r="C16" s="7">
        <f>Pts_PA*G16+Pts_PC*H16+Pts_PY*I16+Pts_PTD*J16+Pts_PI*K16+Pts_P2*L16+Pts_RA*M16+Pts_RY*N16+Pts_RTD*O16+Pts_R2*P16+Pts_Res*Q16+Pts_ReY*R16+Pts_ReTD*S16+Pts_Re2*T16+Pts_FL*U16+Pts_FTD*V16</f>
        <v>25.8</v>
      </c>
      <c r="D16" s="7" t="s">
        <v>406</v>
      </c>
      <c r="E16" s="10" t="s">
        <v>343</v>
      </c>
      <c r="F16" s="9">
        <v>24.0</v>
      </c>
      <c r="G16" s="10">
        <v>0.0</v>
      </c>
      <c r="H16" s="7">
        <v>0.0</v>
      </c>
      <c r="I16" s="7">
        <v>0.0</v>
      </c>
      <c r="J16" s="7">
        <v>0.0</v>
      </c>
      <c r="K16" s="7">
        <v>0.0</v>
      </c>
      <c r="L16" s="11">
        <v>0.0</v>
      </c>
      <c r="M16" s="10">
        <v>15.0</v>
      </c>
      <c r="N16" s="7">
        <v>78.0</v>
      </c>
      <c r="O16" s="7">
        <v>2.0</v>
      </c>
      <c r="P16" s="11">
        <v>0.0</v>
      </c>
      <c r="Q16" s="10">
        <v>2.0</v>
      </c>
      <c r="R16" s="7">
        <v>50.0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Josh Jacobs</v>
      </c>
      <c r="B17" s="7" t="str">
        <f>IFERROR(__xludf.DUMMYFUNCTION("INDEX(IFNA(REGEXEXTRACT(D17, ""([^ ]+)$"")))"),"GB")</f>
        <v>GB</v>
      </c>
      <c r="C17" s="7">
        <f>Pts_PA*G17+Pts_PC*H17+Pts_PY*I17+Pts_PTD*J17+Pts_PI*K17+Pts_P2*L17+Pts_RA*M17+Pts_RY*N17+Pts_RTD*O17+Pts_R2*P17+Pts_Res*Q17+Pts_ReY*R17+Pts_ReTD*S17+Pts_Re2*T17+Pts_FL*U17+Pts_FTD*V17</f>
        <v>24.6</v>
      </c>
      <c r="D17" s="7" t="s">
        <v>109</v>
      </c>
      <c r="E17" s="10" t="s">
        <v>56</v>
      </c>
      <c r="F17" s="9">
        <v>24.0</v>
      </c>
      <c r="G17" s="10">
        <v>0.0</v>
      </c>
      <c r="H17" s="7">
        <v>0.0</v>
      </c>
      <c r="I17" s="7">
        <v>0.0</v>
      </c>
      <c r="J17" s="7">
        <v>0.0</v>
      </c>
      <c r="K17" s="7">
        <v>0.0</v>
      </c>
      <c r="L17" s="11">
        <v>0.0</v>
      </c>
      <c r="M17" s="10">
        <v>18.0</v>
      </c>
      <c r="N17" s="7">
        <v>66.0</v>
      </c>
      <c r="O17" s="7">
        <v>3.0</v>
      </c>
      <c r="P17" s="11">
        <v>0.0</v>
      </c>
      <c r="Q17" s="10">
        <v>0.0</v>
      </c>
      <c r="R17" s="7">
        <v>0.0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Matthew Stafford</v>
      </c>
      <c r="B18" s="7" t="str">
        <f>IFERROR(__xludf.DUMMYFUNCTION("INDEX(IFNA(REGEXEXTRACT(D18, ""([^ ]+)$"")))"),"LA")</f>
        <v>LA</v>
      </c>
      <c r="C18" s="7">
        <f>Pts_PA*G18+Pts_PC*H18+Pts_PY*I18+Pts_PTD*J18+Pts_PI*K18+Pts_P2*L18+Pts_RA*M18+Pts_RY*N18+Pts_RTD*O18+Pts_R2*P18+Pts_Res*Q18+Pts_ReY*R18+Pts_ReTD*S18+Pts_Re2*T18+Pts_FL*U18+Pts_FTD*V18</f>
        <v>20.8</v>
      </c>
      <c r="D18" s="7" t="s">
        <v>69</v>
      </c>
      <c r="E18" s="10" t="s">
        <v>342</v>
      </c>
      <c r="F18" s="9">
        <v>24.0</v>
      </c>
      <c r="G18" s="10">
        <v>30.0</v>
      </c>
      <c r="H18" s="7">
        <v>23.0</v>
      </c>
      <c r="I18" s="7">
        <v>320.0</v>
      </c>
      <c r="J18" s="7">
        <v>2.0</v>
      </c>
      <c r="K18" s="7">
        <v>0.0</v>
      </c>
      <c r="L18" s="11">
        <v>0.0</v>
      </c>
      <c r="M18" s="10">
        <v>0.0</v>
      </c>
      <c r="N18" s="7">
        <v>0.0</v>
      </c>
      <c r="O18" s="7">
        <v>0.0</v>
      </c>
      <c r="P18" s="11">
        <v>0.0</v>
      </c>
      <c r="Q18" s="10">
        <v>0.0</v>
      </c>
      <c r="R18" s="7">
        <v>0.0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Rachaad White</v>
      </c>
      <c r="B19" s="7" t="str">
        <f>IFERROR(__xludf.DUMMYFUNCTION("INDEX(IFNA(REGEXEXTRACT(D19, ""([^ ]+)$"")))"),"TB")</f>
        <v>TB</v>
      </c>
      <c r="C19" s="7">
        <f>Pts_PA*G19+Pts_PC*H19+Pts_PY*I19+Pts_PTD*J19+Pts_PI*K19+Pts_P2*L19+Pts_RA*M19+Pts_RY*N19+Pts_RTD*O19+Pts_R2*P19+Pts_Res*Q19+Pts_ReY*R19+Pts_ReTD*S19+Pts_Re2*T19+Pts_FL*U19+Pts_FTD*V19</f>
        <v>23.9</v>
      </c>
      <c r="D19" s="7" t="s">
        <v>122</v>
      </c>
      <c r="E19" s="10" t="s">
        <v>46</v>
      </c>
      <c r="F19" s="9">
        <v>22.0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17.0</v>
      </c>
      <c r="N19" s="7">
        <v>90.0</v>
      </c>
      <c r="O19" s="7">
        <v>1.0</v>
      </c>
      <c r="P19" s="11">
        <v>0.0</v>
      </c>
      <c r="Q19" s="10">
        <v>2.0</v>
      </c>
      <c r="R19" s="7">
        <v>19.0</v>
      </c>
      <c r="S19" s="7">
        <v>1.0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Jauan Jennings</v>
      </c>
      <c r="B20" s="7" t="str">
        <f>IFERROR(__xludf.DUMMYFUNCTION("INDEX(IFNA(REGEXEXTRACT(D20, ""([^ ]+)$"")))"),"SF")</f>
        <v>SF</v>
      </c>
      <c r="C20" s="7">
        <f>Pts_PA*G20+Pts_PC*H20+Pts_PY*I20+Pts_PTD*J20+Pts_PI*K20+Pts_P2*L20+Pts_RA*M20+Pts_RY*N20+Pts_RTD*O20+Pts_R2*P20+Pts_Res*Q20+Pts_ReY*R20+Pts_ReTD*S20+Pts_Re2*T20+Pts_FL*U20+Pts_FTD*V20</f>
        <v>24.5</v>
      </c>
      <c r="D20" s="7" t="s">
        <v>152</v>
      </c>
      <c r="E20" s="10" t="s">
        <v>343</v>
      </c>
      <c r="F20" s="9">
        <v>21.0</v>
      </c>
      <c r="G20" s="10">
        <v>0.0</v>
      </c>
      <c r="H20" s="7">
        <v>0.0</v>
      </c>
      <c r="I20" s="7">
        <v>0.0</v>
      </c>
      <c r="J20" s="7">
        <v>0.0</v>
      </c>
      <c r="K20" s="7">
        <v>0.0</v>
      </c>
      <c r="L20" s="11">
        <v>0.0</v>
      </c>
      <c r="M20" s="10">
        <v>0.0</v>
      </c>
      <c r="N20" s="7">
        <v>0.0</v>
      </c>
      <c r="O20" s="7">
        <v>0.0</v>
      </c>
      <c r="P20" s="11">
        <v>0.0</v>
      </c>
      <c r="Q20" s="10">
        <v>7.0</v>
      </c>
      <c r="R20" s="7">
        <v>90.0</v>
      </c>
      <c r="S20" s="7">
        <v>2.0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Kyler Murray</v>
      </c>
      <c r="B21" s="7" t="str">
        <f>IFERROR(__xludf.DUMMYFUNCTION("INDEX(IFNA(REGEXEXTRACT(D21, ""([^ ]+)$"")))"),"ARI")</f>
        <v>ARI</v>
      </c>
      <c r="C21" s="7">
        <f>Pts_PA*G21+Pts_PC*H21+Pts_PY*I21+Pts_PTD*J21+Pts_PI*K21+Pts_P2*L21+Pts_RA*M21+Pts_RY*N21+Pts_RTD*O21+Pts_R2*P21+Pts_Res*Q21+Pts_ReY*R21+Pts_ReTD*S21+Pts_Re2*T21+Pts_FL*U21+Pts_FTD*V21</f>
        <v>17.96</v>
      </c>
      <c r="D21" s="7" t="s">
        <v>68</v>
      </c>
      <c r="E21" s="10" t="s">
        <v>353</v>
      </c>
      <c r="F21" s="9">
        <v>21.0</v>
      </c>
      <c r="G21" s="10">
        <v>38.0</v>
      </c>
      <c r="H21" s="7">
        <v>25.0</v>
      </c>
      <c r="I21" s="7">
        <v>259.0</v>
      </c>
      <c r="J21" s="7">
        <v>2.0</v>
      </c>
      <c r="K21" s="7">
        <v>2.0</v>
      </c>
      <c r="L21" s="11">
        <v>0.0</v>
      </c>
      <c r="M21" s="10">
        <v>3.0</v>
      </c>
      <c r="N21" s="7">
        <v>16.0</v>
      </c>
      <c r="O21" s="7">
        <v>0.0</v>
      </c>
      <c r="P21" s="11">
        <v>1.0</v>
      </c>
      <c r="Q21" s="10">
        <v>0.0</v>
      </c>
      <c r="R21" s="7">
        <v>0.0</v>
      </c>
      <c r="S21" s="7">
        <v>0.0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Kyren Williams</v>
      </c>
      <c r="B22" s="7" t="str">
        <f>IFERROR(__xludf.DUMMYFUNCTION("INDEX(IFNA(REGEXEXTRACT(D22, ""([^ ]+)$"")))"),"LA")</f>
        <v>LA</v>
      </c>
      <c r="C22" s="7">
        <f>Pts_PA*G22+Pts_PC*H22+Pts_PY*I22+Pts_PTD*J22+Pts_PI*K22+Pts_P2*L22+Pts_RA*M22+Pts_RY*N22+Pts_RTD*O22+Pts_R2*P22+Pts_Res*Q22+Pts_ReY*R22+Pts_ReTD*S22+Pts_Re2*T22+Pts_FL*U22+Pts_FTD*V22</f>
        <v>22.7</v>
      </c>
      <c r="D22" s="7" t="s">
        <v>103</v>
      </c>
      <c r="E22" s="10" t="s">
        <v>342</v>
      </c>
      <c r="F22" s="9">
        <v>21.0</v>
      </c>
      <c r="G22" s="10">
        <v>0.0</v>
      </c>
      <c r="H22" s="7">
        <v>0.0</v>
      </c>
      <c r="I22" s="7">
        <v>0.0</v>
      </c>
      <c r="J22" s="7">
        <v>0.0</v>
      </c>
      <c r="K22" s="7">
        <v>0.0</v>
      </c>
      <c r="L22" s="11">
        <v>0.0</v>
      </c>
      <c r="M22" s="10">
        <v>29.0</v>
      </c>
      <c r="N22" s="7">
        <v>87.0</v>
      </c>
      <c r="O22" s="7">
        <v>2.0</v>
      </c>
      <c r="P22" s="11">
        <v>0.0</v>
      </c>
      <c r="Q22" s="10">
        <v>2.0</v>
      </c>
      <c r="R22" s="7">
        <v>10.0</v>
      </c>
      <c r="S22" s="7">
        <v>0.0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Aaron Rodgers</v>
      </c>
      <c r="B23" s="7" t="str">
        <f>IFERROR(__xludf.DUMMYFUNCTION("INDEX(IFNA(REGEXEXTRACT(D23, ""([^ ]+)$"")))"),"NYJ")</f>
        <v>NYJ</v>
      </c>
      <c r="C23" s="7">
        <f>Pts_PA*G23+Pts_PC*H23+Pts_PY*I23+Pts_PTD*J23+Pts_PI*K23+Pts_P2*L23+Pts_RA*M23+Pts_RY*N23+Pts_RTD*O23+Pts_R2*P23+Pts_Res*Q23+Pts_ReY*R23+Pts_ReTD*S23+Pts_Re2*T23+Pts_FL*U23+Pts_FTD*V23</f>
        <v>17.56</v>
      </c>
      <c r="D23" s="7" t="s">
        <v>117</v>
      </c>
      <c r="E23" s="10" t="s">
        <v>92</v>
      </c>
      <c r="F23" s="9">
        <v>19.0</v>
      </c>
      <c r="G23" s="10">
        <v>39.0</v>
      </c>
      <c r="H23" s="7">
        <v>27.0</v>
      </c>
      <c r="I23" s="7">
        <v>339.0</v>
      </c>
      <c r="J23" s="7">
        <v>1.0</v>
      </c>
      <c r="K23" s="7">
        <v>0.0</v>
      </c>
      <c r="L23" s="11">
        <v>0.0</v>
      </c>
      <c r="M23" s="10">
        <v>0.0</v>
      </c>
      <c r="N23" s="7">
        <v>0.0</v>
      </c>
      <c r="O23" s="7">
        <v>0.0</v>
      </c>
      <c r="P23" s="11">
        <v>0.0</v>
      </c>
      <c r="Q23" s="10">
        <v>0.0</v>
      </c>
      <c r="R23" s="7">
        <v>0.0</v>
      </c>
      <c r="S23" s="7">
        <v>0.0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Russell Wilson</v>
      </c>
      <c r="B24" s="7" t="str">
        <f>IFERROR(__xludf.DUMMYFUNCTION("INDEX(IFNA(REGEXEXTRACT(D24, ""([^ ]+)$"")))"),"PIT")</f>
        <v>PIT</v>
      </c>
      <c r="C24" s="7">
        <f>Pts_PA*G24+Pts_PC*H24+Pts_PY*I24+Pts_PTD*J24+Pts_PI*K24+Pts_P2*L24+Pts_RA*M24+Pts_RY*N24+Pts_RTD*O24+Pts_R2*P24+Pts_Res*Q24+Pts_ReY*R24+Pts_ReTD*S24+Pts_Re2*T24+Pts_FL*U24+Pts_FTD*V24</f>
        <v>16.02</v>
      </c>
      <c r="D24" s="7" t="s">
        <v>521</v>
      </c>
      <c r="E24" s="10" t="s">
        <v>357</v>
      </c>
      <c r="F24" s="9">
        <v>19.0</v>
      </c>
      <c r="G24" s="10">
        <v>26.0</v>
      </c>
      <c r="H24" s="7">
        <v>15.0</v>
      </c>
      <c r="I24" s="7">
        <v>158.0</v>
      </c>
      <c r="J24" s="7">
        <v>2.0</v>
      </c>
      <c r="K24" s="7">
        <v>0.0</v>
      </c>
      <c r="L24" s="11">
        <v>0.0</v>
      </c>
      <c r="M24" s="10">
        <v>6.0</v>
      </c>
      <c r="N24" s="7">
        <v>17.0</v>
      </c>
      <c r="O24" s="7">
        <v>0.0</v>
      </c>
      <c r="P24" s="11">
        <v>0.0</v>
      </c>
      <c r="Q24" s="10">
        <v>0.0</v>
      </c>
      <c r="R24" s="7">
        <v>0.0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James Conner</v>
      </c>
      <c r="B25" s="7" t="str">
        <f>IFERROR(__xludf.DUMMYFUNCTION("INDEX(IFNA(REGEXEXTRACT(D25, ""([^ ]+)$"")))"),"ARI")</f>
        <v>ARI</v>
      </c>
      <c r="C25" s="7">
        <f>Pts_PA*G25+Pts_PC*H25+Pts_PY*I25+Pts_PTD*J25+Pts_PI*K25+Pts_P2*L25+Pts_RA*M25+Pts_RY*N25+Pts_RTD*O25+Pts_R2*P25+Pts_Res*Q25+Pts_ReY*R25+Pts_ReTD*S25+Pts_Re2*T25+Pts_FL*U25+Pts_FTD*V25</f>
        <v>20.2</v>
      </c>
      <c r="D25" s="7" t="s">
        <v>64</v>
      </c>
      <c r="E25" s="10" t="s">
        <v>353</v>
      </c>
      <c r="F25" s="9">
        <v>18.0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18.0</v>
      </c>
      <c r="N25" s="7">
        <v>90.0</v>
      </c>
      <c r="O25" s="7">
        <v>0.0</v>
      </c>
      <c r="P25" s="11">
        <v>0.0</v>
      </c>
      <c r="Q25" s="10">
        <v>4.0</v>
      </c>
      <c r="R25" s="7">
        <v>32.0</v>
      </c>
      <c r="S25" s="7">
        <v>1.0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Caleb Williams</v>
      </c>
      <c r="B26" s="7" t="str">
        <f>IFERROR(__xludf.DUMMYFUNCTION("INDEX(IFNA(REGEXEXTRACT(D26, ""([^ ]+)$"")))"),"CHI")</f>
        <v>CHI</v>
      </c>
      <c r="C26" s="7">
        <f>Pts_PA*G26+Pts_PC*H26+Pts_PY*I26+Pts_PTD*J26+Pts_PI*K26+Pts_P2*L26+Pts_RA*M26+Pts_RY*N26+Pts_RTD*O26+Pts_R2*P26+Pts_Res*Q26+Pts_ReY*R26+Pts_ReTD*S26+Pts_Re2*T26+Pts_FL*U26+Pts_FTD*V26</f>
        <v>14.06</v>
      </c>
      <c r="D26" s="7" t="s">
        <v>156</v>
      </c>
      <c r="E26" s="10" t="s">
        <v>39</v>
      </c>
      <c r="F26" s="9">
        <v>18.0</v>
      </c>
      <c r="G26" s="10">
        <v>23.0</v>
      </c>
      <c r="H26" s="7">
        <v>17.0</v>
      </c>
      <c r="I26" s="7">
        <v>134.0</v>
      </c>
      <c r="J26" s="7">
        <v>2.0</v>
      </c>
      <c r="K26" s="7">
        <v>0.0</v>
      </c>
      <c r="L26" s="11">
        <v>0.0</v>
      </c>
      <c r="M26" s="10">
        <v>4.0</v>
      </c>
      <c r="N26" s="7">
        <v>27.0</v>
      </c>
      <c r="O26" s="7">
        <v>0.0</v>
      </c>
      <c r="P26" s="11">
        <v>0.0</v>
      </c>
      <c r="Q26" s="10">
        <v>0.0</v>
      </c>
      <c r="R26" s="7">
        <v>0.0</v>
      </c>
      <c r="S26" s="7">
        <v>0.0</v>
      </c>
      <c r="T26" s="11">
        <v>0.0</v>
      </c>
      <c r="U26" s="10">
        <v>1.0</v>
      </c>
      <c r="V26" s="11">
        <v>0.0</v>
      </c>
    </row>
    <row r="27">
      <c r="A27" s="7" t="str">
        <f t="shared" si="1"/>
        <v>Jameis Winston</v>
      </c>
      <c r="B27" s="7" t="str">
        <f>IFERROR(__xludf.DUMMYFUNCTION("INDEX(IFNA(REGEXEXTRACT(D27, ""([^ ]+)$"")))"),"CLE")</f>
        <v>CLE</v>
      </c>
      <c r="C27" s="7">
        <f>Pts_PA*G27+Pts_PC*H27+Pts_PY*I27+Pts_PTD*J27+Pts_PI*K27+Pts_P2*L27+Pts_RA*M27+Pts_RY*N27+Pts_RTD*O27+Pts_R2*P27+Pts_Res*Q27+Pts_ReY*R27+Pts_ReTD*S27+Pts_Re2*T27+Pts_FL*U27+Pts_FTD*V27</f>
        <v>15.28</v>
      </c>
      <c r="D27" s="7" t="s">
        <v>416</v>
      </c>
      <c r="E27" s="10" t="s">
        <v>425</v>
      </c>
      <c r="F27" s="9">
        <v>18.0</v>
      </c>
      <c r="G27" s="10">
        <v>41.0</v>
      </c>
      <c r="H27" s="7">
        <v>24.0</v>
      </c>
      <c r="I27" s="7">
        <v>212.0</v>
      </c>
      <c r="J27" s="7">
        <v>2.0</v>
      </c>
      <c r="K27" s="7">
        <v>2.0</v>
      </c>
      <c r="L27" s="11">
        <v>0.0</v>
      </c>
      <c r="M27" s="10">
        <v>4.0</v>
      </c>
      <c r="N27" s="7">
        <v>28.0</v>
      </c>
      <c r="O27" s="7">
        <v>0.0</v>
      </c>
      <c r="P27" s="11">
        <v>0.0</v>
      </c>
      <c r="Q27" s="10">
        <v>0.0</v>
      </c>
      <c r="R27" s="7">
        <v>0.0</v>
      </c>
      <c r="S27" s="7">
        <v>0.0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Chase Brown</v>
      </c>
      <c r="B28" s="7" t="str">
        <f>IFERROR(__xludf.DUMMYFUNCTION("INDEX(IFNA(REGEXEXTRACT(D28, ""([^ ]+)$"")))"),"CIN")</f>
        <v>CIN</v>
      </c>
      <c r="C28" s="7">
        <f>Pts_PA*G28+Pts_PC*H28+Pts_PY*I28+Pts_PTD*J28+Pts_PI*K28+Pts_P2*L28+Pts_RA*M28+Pts_RY*N28+Pts_RTD*O28+Pts_R2*P28+Pts_Res*Q28+Pts_ReY*R28+Pts_ReTD*S28+Pts_Re2*T28+Pts_FL*U28+Pts_FTD*V28</f>
        <v>21.3</v>
      </c>
      <c r="D28" s="7" t="s">
        <v>210</v>
      </c>
      <c r="E28" s="10" t="s">
        <v>338</v>
      </c>
      <c r="F28" s="9">
        <v>17.0</v>
      </c>
      <c r="G28" s="10">
        <v>0.0</v>
      </c>
      <c r="H28" s="7">
        <v>0.0</v>
      </c>
      <c r="I28" s="7">
        <v>0.0</v>
      </c>
      <c r="J28" s="7">
        <v>0.0</v>
      </c>
      <c r="K28" s="7">
        <v>0.0</v>
      </c>
      <c r="L28" s="11">
        <v>0.0</v>
      </c>
      <c r="M28" s="10">
        <v>14.0</v>
      </c>
      <c r="N28" s="7">
        <v>58.0</v>
      </c>
      <c r="O28" s="7">
        <v>0.0</v>
      </c>
      <c r="P28" s="11">
        <v>0.0</v>
      </c>
      <c r="Q28" s="10">
        <v>6.0</v>
      </c>
      <c r="R28" s="7">
        <v>65.0</v>
      </c>
      <c r="S28" s="7">
        <v>1.0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Tyreek Hill</v>
      </c>
      <c r="B29" s="7" t="str">
        <f>IFERROR(__xludf.DUMMYFUNCTION("INDEX(IFNA(REGEXEXTRACT(D29, ""([^ ]+)$"")))"),"MIA")</f>
        <v>MIA</v>
      </c>
      <c r="C29" s="7">
        <f>Pts_PA*G29+Pts_PC*H29+Pts_PY*I29+Pts_PTD*J29+Pts_PI*K29+Pts_P2*L29+Pts_RA*M29+Pts_RY*N29+Pts_RTD*O29+Pts_R2*P29+Pts_Res*Q29+Pts_ReY*R29+Pts_ReTD*S29+Pts_Re2*T29+Pts_FL*U29+Pts_FTD*V29</f>
        <v>23.1</v>
      </c>
      <c r="D29" s="7" t="s">
        <v>47</v>
      </c>
      <c r="E29" s="10" t="s">
        <v>42</v>
      </c>
      <c r="F29" s="9">
        <v>17.0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1.0</v>
      </c>
      <c r="N29" s="7">
        <v>6.0</v>
      </c>
      <c r="O29" s="7">
        <v>0.0</v>
      </c>
      <c r="P29" s="11">
        <v>0.0</v>
      </c>
      <c r="Q29" s="10">
        <v>10.0</v>
      </c>
      <c r="R29" s="7">
        <v>115.0</v>
      </c>
      <c r="S29" s="7">
        <v>1.0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Jalen McMillan</v>
      </c>
      <c r="B30" s="7" t="str">
        <f>IFERROR(__xludf.DUMMYFUNCTION("INDEX(IFNA(REGEXEXTRACT(D30, ""([^ ]+)$"")))"),"TB")</f>
        <v>TB</v>
      </c>
      <c r="C30" s="7">
        <f>Pts_PA*G30+Pts_PC*H30+Pts_PY*I30+Pts_PTD*J30+Pts_PI*K30+Pts_P2*L30+Pts_RA*M30+Pts_RY*N30+Pts_RTD*O30+Pts_R2*P30+Pts_Res*Q30+Pts_ReY*R30+Pts_ReTD*S30+Pts_Re2*T30+Pts_FL*U30+Pts_FTD*V30</f>
        <v>19.9</v>
      </c>
      <c r="D30" s="7" t="s">
        <v>127</v>
      </c>
      <c r="E30" s="10" t="s">
        <v>46</v>
      </c>
      <c r="F30" s="9">
        <v>17.0</v>
      </c>
      <c r="G30" s="10">
        <v>0.0</v>
      </c>
      <c r="H30" s="7">
        <v>0.0</v>
      </c>
      <c r="I30" s="7">
        <v>0.0</v>
      </c>
      <c r="J30" s="7">
        <v>0.0</v>
      </c>
      <c r="K30" s="7">
        <v>0.0</v>
      </c>
      <c r="L30" s="11">
        <v>0.0</v>
      </c>
      <c r="M30" s="10">
        <v>0.0</v>
      </c>
      <c r="N30" s="7">
        <v>0.0</v>
      </c>
      <c r="O30" s="7">
        <v>0.0</v>
      </c>
      <c r="P30" s="11">
        <v>0.0</v>
      </c>
      <c r="Q30" s="10">
        <v>4.0</v>
      </c>
      <c r="R30" s="7">
        <v>59.0</v>
      </c>
      <c r="S30" s="7">
        <v>2.0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Bijan Robinson</v>
      </c>
      <c r="B31" s="7" t="str">
        <f>IFERROR(__xludf.DUMMYFUNCTION("INDEX(IFNA(REGEXEXTRACT(D31, ""([^ ]+)$"")))"),"ATL")</f>
        <v>ATL</v>
      </c>
      <c r="C31" s="7">
        <f>Pts_PA*G31+Pts_PC*H31+Pts_PY*I31+Pts_PTD*J31+Pts_PI*K31+Pts_P2*L31+Pts_RA*M31+Pts_RY*N31+Pts_RTD*O31+Pts_R2*P31+Pts_Res*Q31+Pts_ReY*R31+Pts_ReTD*S31+Pts_Re2*T31+Pts_FL*U31+Pts_FTD*V31</f>
        <v>19.1</v>
      </c>
      <c r="D31" s="7" t="s">
        <v>115</v>
      </c>
      <c r="E31" s="10" t="s">
        <v>349</v>
      </c>
      <c r="F31" s="9">
        <v>17.0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22.0</v>
      </c>
      <c r="N31" s="7">
        <v>92.0</v>
      </c>
      <c r="O31" s="7">
        <v>1.0</v>
      </c>
      <c r="P31" s="11">
        <v>1.0</v>
      </c>
      <c r="Q31" s="10">
        <v>2.0</v>
      </c>
      <c r="R31" s="7">
        <v>9.0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Cooper Rush</v>
      </c>
      <c r="B32" s="7" t="str">
        <f>IFERROR(__xludf.DUMMYFUNCTION("INDEX(IFNA(REGEXEXTRACT(D32, ""([^ ]+)$"")))"),"DAL")</f>
        <v>DAL</v>
      </c>
      <c r="C32" s="7">
        <f>Pts_PA*G32+Pts_PC*H32+Pts_PY*I32+Pts_PTD*J32+Pts_PI*K32+Pts_P2*L32+Pts_RA*M32+Pts_RY*N32+Pts_RTD*O32+Pts_R2*P32+Pts_Res*Q32+Pts_ReY*R32+Pts_ReTD*S32+Pts_Re2*T32+Pts_FL*U32+Pts_FTD*V32</f>
        <v>13.82</v>
      </c>
      <c r="D32" s="7" t="s">
        <v>320</v>
      </c>
      <c r="E32" s="10" t="s">
        <v>348</v>
      </c>
      <c r="F32" s="9">
        <v>17.0</v>
      </c>
      <c r="G32" s="10">
        <v>31.0</v>
      </c>
      <c r="H32" s="7">
        <v>16.0</v>
      </c>
      <c r="I32" s="7">
        <v>183.0</v>
      </c>
      <c r="J32" s="7">
        <v>2.0</v>
      </c>
      <c r="K32" s="7">
        <v>1.0</v>
      </c>
      <c r="L32" s="11">
        <v>0.0</v>
      </c>
      <c r="M32" s="10">
        <v>2.0</v>
      </c>
      <c r="N32" s="7">
        <v>5.0</v>
      </c>
      <c r="O32" s="7">
        <v>0.0</v>
      </c>
      <c r="P32" s="11">
        <v>0.0</v>
      </c>
      <c r="Q32" s="10">
        <v>0.0</v>
      </c>
      <c r="R32" s="7">
        <v>0.0</v>
      </c>
      <c r="S32" s="7">
        <v>0.0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Davante Adams</v>
      </c>
      <c r="B33" s="7" t="str">
        <f>IFERROR(__xludf.DUMMYFUNCTION("INDEX(IFNA(REGEXEXTRACT(D33, ""([^ ]+)$"")))"),"NYJ")</f>
        <v>NYJ</v>
      </c>
      <c r="C33" s="7">
        <f>Pts_PA*G33+Pts_PC*H33+Pts_PY*I33+Pts_PTD*J33+Pts_PI*K33+Pts_P2*L33+Pts_RA*M33+Pts_RY*N33+Pts_RTD*O33+Pts_R2*P33+Pts_Res*Q33+Pts_ReY*R33+Pts_ReTD*S33+Pts_Re2*T33+Pts_FL*U33+Pts_FTD*V33</f>
        <v>21.4</v>
      </c>
      <c r="D33" s="7" t="s">
        <v>160</v>
      </c>
      <c r="E33" s="10" t="s">
        <v>92</v>
      </c>
      <c r="F33" s="9">
        <v>16.0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0.0</v>
      </c>
      <c r="N33" s="7">
        <v>0.0</v>
      </c>
      <c r="O33" s="7">
        <v>0.0</v>
      </c>
      <c r="P33" s="11">
        <v>0.0</v>
      </c>
      <c r="Q33" s="10">
        <v>9.0</v>
      </c>
      <c r="R33" s="7">
        <v>109.0</v>
      </c>
      <c r="S33" s="7">
        <v>1.0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Chuba Hubbard</v>
      </c>
      <c r="B34" s="7" t="str">
        <f>IFERROR(__xludf.DUMMYFUNCTION("INDEX(IFNA(REGEXEXTRACT(D34, ""([^ ]+)$"")))"),"CAR")</f>
        <v>CAR</v>
      </c>
      <c r="C34" s="7">
        <f>Pts_PA*G34+Pts_PC*H34+Pts_PY*I34+Pts_PTD*J34+Pts_PI*K34+Pts_P2*L34+Pts_RA*M34+Pts_RY*N34+Pts_RTD*O34+Pts_R2*P34+Pts_Res*Q34+Pts_ReY*R34+Pts_ReTD*S34+Pts_Re2*T34+Pts_FL*U34+Pts_FTD*V34</f>
        <v>18.7</v>
      </c>
      <c r="D34" s="7" t="s">
        <v>247</v>
      </c>
      <c r="E34" s="10" t="s">
        <v>27</v>
      </c>
      <c r="F34" s="9">
        <v>16.0</v>
      </c>
      <c r="G34" s="10">
        <v>0.0</v>
      </c>
      <c r="H34" s="7">
        <v>0.0</v>
      </c>
      <c r="I34" s="7">
        <v>0.0</v>
      </c>
      <c r="J34" s="7">
        <v>0.0</v>
      </c>
      <c r="K34" s="7">
        <v>0.0</v>
      </c>
      <c r="L34" s="11">
        <v>0.0</v>
      </c>
      <c r="M34" s="10">
        <v>26.0</v>
      </c>
      <c r="N34" s="7">
        <v>92.0</v>
      </c>
      <c r="O34" s="7">
        <v>1.0</v>
      </c>
      <c r="P34" s="11">
        <v>0.0</v>
      </c>
      <c r="Q34" s="10">
        <v>4.0</v>
      </c>
      <c r="R34" s="7">
        <v>15.0</v>
      </c>
      <c r="S34" s="7">
        <v>0.0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Jordan Love</v>
      </c>
      <c r="B35" s="7" t="str">
        <f>IFERROR(__xludf.DUMMYFUNCTION("INDEX(IFNA(REGEXEXTRACT(D35, ""([^ ]+)$"")))"),"GB")</f>
        <v>GB</v>
      </c>
      <c r="C35" s="7">
        <f>Pts_PA*G35+Pts_PC*H35+Pts_PY*I35+Pts_PTD*J35+Pts_PI*K35+Pts_P2*L35+Pts_RA*M35+Pts_RY*N35+Pts_RTD*O35+Pts_R2*P35+Pts_Res*Q35+Pts_ReY*R35+Pts_ReTD*S35+Pts_Re2*T35+Pts_FL*U35+Pts_FTD*V35</f>
        <v>14.54</v>
      </c>
      <c r="D35" s="7" t="s">
        <v>40</v>
      </c>
      <c r="E35" s="10" t="s">
        <v>56</v>
      </c>
      <c r="F35" s="9">
        <v>16.0</v>
      </c>
      <c r="G35" s="10">
        <v>20.0</v>
      </c>
      <c r="H35" s="7">
        <v>12.0</v>
      </c>
      <c r="I35" s="7">
        <v>206.0</v>
      </c>
      <c r="J35" s="7">
        <v>1.0</v>
      </c>
      <c r="K35" s="7">
        <v>0.0</v>
      </c>
      <c r="L35" s="11">
        <v>0.0</v>
      </c>
      <c r="M35" s="10">
        <v>4.0</v>
      </c>
      <c r="N35" s="7">
        <v>23.0</v>
      </c>
      <c r="O35" s="7">
        <v>0.0</v>
      </c>
      <c r="P35" s="11">
        <v>0.0</v>
      </c>
      <c r="Q35" s="10">
        <v>0.0</v>
      </c>
      <c r="R35" s="7">
        <v>0.0</v>
      </c>
      <c r="S35" s="7">
        <v>0.0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Rome Odunze</v>
      </c>
      <c r="B36" s="7" t="str">
        <f>IFERROR(__xludf.DUMMYFUNCTION("INDEX(IFNA(REGEXEXTRACT(D36, ""([^ ]+)$"")))"),"CHI")</f>
        <v>CHI</v>
      </c>
      <c r="C36" s="7">
        <f>Pts_PA*G36+Pts_PC*H36+Pts_PY*I36+Pts_PTD*J36+Pts_PI*K36+Pts_P2*L36+Pts_RA*M36+Pts_RY*N36+Pts_RTD*O36+Pts_R2*P36+Pts_Res*Q36+Pts_ReY*R36+Pts_ReTD*S36+Pts_Re2*T36+Pts_FL*U36+Pts_FTD*V36</f>
        <v>18.2</v>
      </c>
      <c r="D36" s="7" t="s">
        <v>261</v>
      </c>
      <c r="E36" s="10" t="s">
        <v>39</v>
      </c>
      <c r="F36" s="9">
        <v>16.0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0.0</v>
      </c>
      <c r="N36" s="7">
        <v>0.0</v>
      </c>
      <c r="O36" s="7">
        <v>0.0</v>
      </c>
      <c r="P36" s="11">
        <v>0.0</v>
      </c>
      <c r="Q36" s="10">
        <v>4.0</v>
      </c>
      <c r="R36" s="7">
        <v>42.0</v>
      </c>
      <c r="S36" s="7">
        <v>2.0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Tim Patrick</v>
      </c>
      <c r="B37" s="7" t="str">
        <f>IFERROR(__xludf.DUMMYFUNCTION("INDEX(IFNA(REGEXEXTRACT(D37, ""([^ ]+)$"")))"),"DET")</f>
        <v>DET</v>
      </c>
      <c r="C37" s="7">
        <f>Pts_PA*G37+Pts_PC*H37+Pts_PY*I37+Pts_PTD*J37+Pts_PI*K37+Pts_P2*L37+Pts_RA*M37+Pts_RY*N37+Pts_RTD*O37+Pts_R2*P37+Pts_Res*Q37+Pts_ReY*R37+Pts_ReTD*S37+Pts_Re2*T37+Pts_FL*U37+Pts_FTD*V37</f>
        <v>19.3</v>
      </c>
      <c r="D37" s="7" t="s">
        <v>391</v>
      </c>
      <c r="E37" s="10" t="s">
        <v>23</v>
      </c>
      <c r="F37" s="9">
        <v>16.0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0.0</v>
      </c>
      <c r="N37" s="7">
        <v>0.0</v>
      </c>
      <c r="O37" s="7">
        <v>0.0</v>
      </c>
      <c r="P37" s="11">
        <v>0.0</v>
      </c>
      <c r="Q37" s="10">
        <v>6.0</v>
      </c>
      <c r="R37" s="7">
        <v>43.0</v>
      </c>
      <c r="S37" s="7">
        <v>2.0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Khalil Shakir</v>
      </c>
      <c r="B38" s="7" t="str">
        <f>IFERROR(__xludf.DUMMYFUNCTION("INDEX(IFNA(REGEXEXTRACT(D38, ""([^ ]+)$"")))"),"BUF")</f>
        <v>BUF</v>
      </c>
      <c r="C38" s="7">
        <f>Pts_PA*G38+Pts_PC*H38+Pts_PY*I38+Pts_PTD*J38+Pts_PI*K38+Pts_P2*L38+Pts_RA*M38+Pts_RY*N38+Pts_RTD*O38+Pts_R2*P38+Pts_Res*Q38+Pts_ReY*R38+Pts_ReTD*S38+Pts_Re2*T38+Pts_FL*U38+Pts_FTD*V38</f>
        <v>19.1</v>
      </c>
      <c r="D38" s="7" t="s">
        <v>118</v>
      </c>
      <c r="E38" s="10" t="s">
        <v>419</v>
      </c>
      <c r="F38" s="9">
        <v>16.0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0.0</v>
      </c>
      <c r="N38" s="7">
        <v>0.0</v>
      </c>
      <c r="O38" s="7">
        <v>0.0</v>
      </c>
      <c r="P38" s="11">
        <v>0.0</v>
      </c>
      <c r="Q38" s="10">
        <v>5.0</v>
      </c>
      <c r="R38" s="7">
        <v>106.0</v>
      </c>
      <c r="S38" s="7">
        <v>1.0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Justin Herbert</v>
      </c>
      <c r="B39" s="7" t="str">
        <f>IFERROR(__xludf.DUMMYFUNCTION("INDEX(IFNA(REGEXEXTRACT(D39, ""([^ ]+)$"")))"),"LAC")</f>
        <v>LAC</v>
      </c>
      <c r="C39" s="7">
        <f>Pts_PA*G39+Pts_PC*H39+Pts_PY*I39+Pts_PTD*J39+Pts_PI*K39+Pts_P2*L39+Pts_RA*M39+Pts_RY*N39+Pts_RTD*O39+Pts_R2*P39+Pts_Res*Q39+Pts_ReY*R39+Pts_ReTD*S39+Pts_Re2*T39+Pts_FL*U39+Pts_FTD*V39</f>
        <v>13.72</v>
      </c>
      <c r="D39" s="7" t="s">
        <v>97</v>
      </c>
      <c r="E39" s="10" t="s">
        <v>33</v>
      </c>
      <c r="F39" s="9">
        <v>15.0</v>
      </c>
      <c r="G39" s="10">
        <v>30.0</v>
      </c>
      <c r="H39" s="7">
        <v>21.0</v>
      </c>
      <c r="I39" s="7">
        <v>213.0</v>
      </c>
      <c r="J39" s="7">
        <v>1.0</v>
      </c>
      <c r="K39" s="7">
        <v>0.0</v>
      </c>
      <c r="L39" s="11">
        <v>0.0</v>
      </c>
      <c r="M39" s="10">
        <v>4.0</v>
      </c>
      <c r="N39" s="7">
        <v>12.0</v>
      </c>
      <c r="O39" s="7">
        <v>0.0</v>
      </c>
      <c r="P39" s="11">
        <v>0.0</v>
      </c>
      <c r="Q39" s="10">
        <v>0.0</v>
      </c>
      <c r="R39" s="7">
        <v>0.0</v>
      </c>
      <c r="S39" s="7">
        <v>0.0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George Kittle</v>
      </c>
      <c r="B40" s="7" t="str">
        <f>IFERROR(__xludf.DUMMYFUNCTION("INDEX(IFNA(REGEXEXTRACT(D40, ""([^ ]+)$"")))"),"SF")</f>
        <v>SF</v>
      </c>
      <c r="C40" s="7">
        <f>Pts_PA*G40+Pts_PC*H40+Pts_PY*I40+Pts_PTD*J40+Pts_PI*K40+Pts_P2*L40+Pts_RA*M40+Pts_RY*N40+Pts_RTD*O40+Pts_R2*P40+Pts_Res*Q40+Pts_ReY*R40+Pts_ReTD*S40+Pts_Re2*T40+Pts_FL*U40+Pts_FTD*V40</f>
        <v>18.1</v>
      </c>
      <c r="D40" s="7" t="s">
        <v>175</v>
      </c>
      <c r="E40" s="10" t="s">
        <v>343</v>
      </c>
      <c r="F40" s="9">
        <v>15.0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0.0</v>
      </c>
      <c r="N40" s="7">
        <v>0.0</v>
      </c>
      <c r="O40" s="7">
        <v>0.0</v>
      </c>
      <c r="P40" s="11">
        <v>0.0</v>
      </c>
      <c r="Q40" s="10">
        <v>6.0</v>
      </c>
      <c r="R40" s="7">
        <v>151.0</v>
      </c>
      <c r="S40" s="7">
        <v>0.0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Cooper Kupp</v>
      </c>
      <c r="B41" s="7" t="str">
        <f>IFERROR(__xludf.DUMMYFUNCTION("INDEX(IFNA(REGEXEXTRACT(D41, ""([^ ]+)$"")))"),"LA")</f>
        <v>LA</v>
      </c>
      <c r="C41" s="7">
        <f>Pts_PA*G41+Pts_PC*H41+Pts_PY*I41+Pts_PTD*J41+Pts_PI*K41+Pts_P2*L41+Pts_RA*M41+Pts_RY*N41+Pts_RTD*O41+Pts_R2*P41+Pts_Res*Q41+Pts_ReY*R41+Pts_ReTD*S41+Pts_Re2*T41+Pts_FL*U41+Pts_FTD*V41</f>
        <v>17.7</v>
      </c>
      <c r="D41" s="7" t="s">
        <v>55</v>
      </c>
      <c r="E41" s="10" t="s">
        <v>342</v>
      </c>
      <c r="F41" s="9">
        <v>15.0</v>
      </c>
      <c r="G41" s="10">
        <v>0.0</v>
      </c>
      <c r="H41" s="7">
        <v>0.0</v>
      </c>
      <c r="I41" s="7">
        <v>0.0</v>
      </c>
      <c r="J41" s="7">
        <v>0.0</v>
      </c>
      <c r="K41" s="7">
        <v>0.0</v>
      </c>
      <c r="L41" s="11">
        <v>0.0</v>
      </c>
      <c r="M41" s="10">
        <v>0.0</v>
      </c>
      <c r="N41" s="7">
        <v>0.0</v>
      </c>
      <c r="O41" s="7">
        <v>0.0</v>
      </c>
      <c r="P41" s="11">
        <v>0.0</v>
      </c>
      <c r="Q41" s="10">
        <v>5.0</v>
      </c>
      <c r="R41" s="7">
        <v>92.0</v>
      </c>
      <c r="S41" s="7">
        <v>1.0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CeeDee Lamb</v>
      </c>
      <c r="B42" s="7" t="str">
        <f>IFERROR(__xludf.DUMMYFUNCTION("INDEX(IFNA(REGEXEXTRACT(D42, ""([^ ]+)$"")))"),"DAL")</f>
        <v>DAL</v>
      </c>
      <c r="C42" s="7">
        <f>Pts_PA*G42+Pts_PC*H42+Pts_PY*I42+Pts_PTD*J42+Pts_PI*K42+Pts_P2*L42+Pts_RA*M42+Pts_RY*N42+Pts_RTD*O42+Pts_R2*P42+Pts_Res*Q42+Pts_ReY*R42+Pts_ReTD*S42+Pts_Re2*T42+Pts_FL*U42+Pts_FTD*V42</f>
        <v>18.4</v>
      </c>
      <c r="D42" s="7" t="s">
        <v>134</v>
      </c>
      <c r="E42" s="10" t="s">
        <v>348</v>
      </c>
      <c r="F42" s="9">
        <v>15.0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1.0</v>
      </c>
      <c r="N42" s="7">
        <v>1.0</v>
      </c>
      <c r="O42" s="7">
        <v>0.0</v>
      </c>
      <c r="P42" s="11">
        <v>0.0</v>
      </c>
      <c r="Q42" s="10">
        <v>6.0</v>
      </c>
      <c r="R42" s="7">
        <v>93.0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Patrick Mahomes</v>
      </c>
      <c r="B43" s="7" t="str">
        <f>IFERROR(__xludf.DUMMYFUNCTION("INDEX(IFNA(REGEXEXTRACT(D43, ""([^ ]+)$"")))"),"KC")</f>
        <v>KC</v>
      </c>
      <c r="C43" s="7">
        <f>Pts_PA*G43+Pts_PC*H43+Pts_PY*I43+Pts_PTD*J43+Pts_PI*K43+Pts_P2*L43+Pts_RA*M43+Pts_RY*N43+Pts_RTD*O43+Pts_R2*P43+Pts_Res*Q43+Pts_ReY*R43+Pts_ReTD*S43+Pts_Re2*T43+Pts_FL*U43+Pts_FTD*V43</f>
        <v>14.1</v>
      </c>
      <c r="D43" s="7" t="s">
        <v>73</v>
      </c>
      <c r="E43" s="10" t="s">
        <v>361</v>
      </c>
      <c r="F43" s="9">
        <v>15.0</v>
      </c>
      <c r="G43" s="10">
        <v>37.0</v>
      </c>
      <c r="H43" s="7">
        <v>24.0</v>
      </c>
      <c r="I43" s="7">
        <v>210.0</v>
      </c>
      <c r="J43" s="7">
        <v>1.0</v>
      </c>
      <c r="K43" s="7">
        <v>0.0</v>
      </c>
      <c r="L43" s="11">
        <v>0.0</v>
      </c>
      <c r="M43" s="10">
        <v>4.0</v>
      </c>
      <c r="N43" s="7">
        <v>17.0</v>
      </c>
      <c r="O43" s="7">
        <v>0.0</v>
      </c>
      <c r="P43" s="11">
        <v>0.0</v>
      </c>
      <c r="Q43" s="10">
        <v>0.0</v>
      </c>
      <c r="R43" s="7">
        <v>0.0</v>
      </c>
      <c r="S43" s="7">
        <v>0.0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Geno Smith</v>
      </c>
      <c r="B44" s="7" t="str">
        <f>IFERROR(__xludf.DUMMYFUNCTION("INDEX(IFNA(REGEXEXTRACT(D44, ""([^ ]+)$"")))"),"SEA")</f>
        <v>SEA</v>
      </c>
      <c r="C44" s="7">
        <f>Pts_PA*G44+Pts_PC*H44+Pts_PY*I44+Pts_PTD*J44+Pts_PI*K44+Pts_P2*L44+Pts_RA*M44+Pts_RY*N44+Pts_RTD*O44+Pts_R2*P44+Pts_Res*Q44+Pts_ReY*R44+Pts_ReTD*S44+Pts_Re2*T44+Pts_FL*U44+Pts_FTD*V44</f>
        <v>13.32</v>
      </c>
      <c r="D44" s="7" t="s">
        <v>48</v>
      </c>
      <c r="E44" s="10" t="s">
        <v>359</v>
      </c>
      <c r="F44" s="9">
        <v>15.0</v>
      </c>
      <c r="G44" s="10">
        <v>30.0</v>
      </c>
      <c r="H44" s="7">
        <v>24.0</v>
      </c>
      <c r="I44" s="7">
        <v>233.0</v>
      </c>
      <c r="J44" s="7">
        <v>1.0</v>
      </c>
      <c r="K44" s="7">
        <v>0.0</v>
      </c>
      <c r="L44" s="11">
        <v>0.0</v>
      </c>
      <c r="M44" s="10">
        <v>1.0</v>
      </c>
      <c r="N44" s="7">
        <v>0.0</v>
      </c>
      <c r="O44" s="7">
        <v>0.0</v>
      </c>
      <c r="P44" s="11">
        <v>0.0</v>
      </c>
      <c r="Q44" s="10">
        <v>0.0</v>
      </c>
      <c r="R44" s="7">
        <v>0.0</v>
      </c>
      <c r="S44" s="7">
        <v>0.0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Saquon Barkley</v>
      </c>
      <c r="B45" s="7" t="str">
        <f>IFERROR(__xludf.DUMMYFUNCTION("INDEX(IFNA(REGEXEXTRACT(D45, ""([^ ]+)$"")))"),"PHI")</f>
        <v>PHI</v>
      </c>
      <c r="C45" s="7">
        <f>Pts_PA*G45+Pts_PC*H45+Pts_PY*I45+Pts_PTD*J45+Pts_PI*K45+Pts_P2*L45+Pts_RA*M45+Pts_RY*N45+Pts_RTD*O45+Pts_R2*P45+Pts_Res*Q45+Pts_ReY*R45+Pts_ReTD*S45+Pts_Re2*T45+Pts_FL*U45+Pts_FTD*V45</f>
        <v>14.4</v>
      </c>
      <c r="D45" s="7" t="s">
        <v>22</v>
      </c>
      <c r="E45" s="10" t="s">
        <v>29</v>
      </c>
      <c r="F45" s="9">
        <v>14.0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20.0</v>
      </c>
      <c r="N45" s="7">
        <v>124.0</v>
      </c>
      <c r="O45" s="7">
        <v>0.0</v>
      </c>
      <c r="P45" s="11">
        <v>1.0</v>
      </c>
      <c r="Q45" s="10">
        <v>0.0</v>
      </c>
      <c r="R45" s="7">
        <v>0.0</v>
      </c>
      <c r="S45" s="7">
        <v>0.0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Rico Dowdle</v>
      </c>
      <c r="B46" s="7" t="str">
        <f>IFERROR(__xludf.DUMMYFUNCTION("INDEX(IFNA(REGEXEXTRACT(D46, ""([^ ]+)$"")))"),"DAL")</f>
        <v>DAL</v>
      </c>
      <c r="C46" s="7">
        <f>Pts_PA*G46+Pts_PC*H46+Pts_PY*I46+Pts_PTD*J46+Pts_PI*K46+Pts_P2*L46+Pts_RA*M46+Pts_RY*N46+Pts_RTD*O46+Pts_R2*P46+Pts_Res*Q46+Pts_ReY*R46+Pts_ReTD*S46+Pts_Re2*T46+Pts_FL*U46+Pts_FTD*V46</f>
        <v>14.6</v>
      </c>
      <c r="D46" s="7" t="s">
        <v>213</v>
      </c>
      <c r="E46" s="10" t="s">
        <v>348</v>
      </c>
      <c r="F46" s="9">
        <v>14.0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18.0</v>
      </c>
      <c r="N46" s="7">
        <v>131.0</v>
      </c>
      <c r="O46" s="7">
        <v>0.0</v>
      </c>
      <c r="P46" s="11">
        <v>0.0</v>
      </c>
      <c r="Q46" s="10">
        <v>1.0</v>
      </c>
      <c r="R46" s="7">
        <v>10.0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Aaron Jones</v>
      </c>
      <c r="B47" s="7" t="str">
        <f>IFERROR(__xludf.DUMMYFUNCTION("INDEX(IFNA(REGEXEXTRACT(D47, ""([^ ]+)$"")))"),"MIN")</f>
        <v>MIN</v>
      </c>
      <c r="C47" s="7">
        <f>Pts_PA*G47+Pts_PC*H47+Pts_PY*I47+Pts_PTD*J47+Pts_PI*K47+Pts_P2*L47+Pts_RA*M47+Pts_RY*N47+Pts_RTD*O47+Pts_R2*P47+Pts_Res*Q47+Pts_ReY*R47+Pts_ReTD*S47+Pts_Re2*T47+Pts_FL*U47+Pts_FTD*V47</f>
        <v>15.4</v>
      </c>
      <c r="D47" s="7" t="s">
        <v>66</v>
      </c>
      <c r="E47" s="10" t="s">
        <v>339</v>
      </c>
      <c r="F47" s="9">
        <v>14.0</v>
      </c>
      <c r="G47" s="10">
        <v>0.0</v>
      </c>
      <c r="H47" s="7">
        <v>0.0</v>
      </c>
      <c r="I47" s="7">
        <v>0.0</v>
      </c>
      <c r="J47" s="7">
        <v>0.0</v>
      </c>
      <c r="K47" s="7">
        <v>0.0</v>
      </c>
      <c r="L47" s="11">
        <v>0.0</v>
      </c>
      <c r="M47" s="10">
        <v>13.0</v>
      </c>
      <c r="N47" s="7">
        <v>73.0</v>
      </c>
      <c r="O47" s="7">
        <v>1.0</v>
      </c>
      <c r="P47" s="11">
        <v>0.0</v>
      </c>
      <c r="Q47" s="10">
        <v>2.0</v>
      </c>
      <c r="R47" s="7">
        <v>11.0</v>
      </c>
      <c r="S47" s="7">
        <v>0.0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Drew Lock</v>
      </c>
      <c r="B48" s="7" t="str">
        <f>IFERROR(__xludf.DUMMYFUNCTION("INDEX(IFNA(REGEXEXTRACT(D48, ""([^ ]+)$"")))"),"NYG")</f>
        <v>NYG</v>
      </c>
      <c r="C48" s="7">
        <f>Pts_PA*G48+Pts_PC*H48+Pts_PY*I48+Pts_PTD*J48+Pts_PI*K48+Pts_P2*L48+Pts_RA*M48+Pts_RY*N48+Pts_RTD*O48+Pts_R2*P48+Pts_Res*Q48+Pts_ReY*R48+Pts_ReTD*S48+Pts_Re2*T48+Pts_FL*U48+Pts_FTD*V48</f>
        <v>14.98</v>
      </c>
      <c r="D48" s="7" t="s">
        <v>529</v>
      </c>
      <c r="E48" s="10" t="s">
        <v>350</v>
      </c>
      <c r="F48" s="9">
        <v>14.0</v>
      </c>
      <c r="G48" s="10">
        <v>49.0</v>
      </c>
      <c r="H48" s="7">
        <v>21.0</v>
      </c>
      <c r="I48" s="7">
        <v>227.0</v>
      </c>
      <c r="J48" s="7">
        <v>0.0</v>
      </c>
      <c r="K48" s="7">
        <v>1.0</v>
      </c>
      <c r="L48" s="11">
        <v>1.0</v>
      </c>
      <c r="M48" s="10">
        <v>5.0</v>
      </c>
      <c r="N48" s="7">
        <v>59.0</v>
      </c>
      <c r="O48" s="7">
        <v>0.0</v>
      </c>
      <c r="P48" s="11">
        <v>0.0</v>
      </c>
      <c r="Q48" s="10">
        <v>0.0</v>
      </c>
      <c r="R48" s="7">
        <v>0.0</v>
      </c>
      <c r="S48" s="7">
        <v>0.0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David Montgomery</v>
      </c>
      <c r="B49" s="7" t="str">
        <f>IFERROR(__xludf.DUMMYFUNCTION("INDEX(IFNA(REGEXEXTRACT(D49, ""([^ ]+)$"")))"),"DET")</f>
        <v>DET</v>
      </c>
      <c r="C49" s="7">
        <f>Pts_PA*G49+Pts_PC*H49+Pts_PY*I49+Pts_PTD*J49+Pts_PI*K49+Pts_P2*L49+Pts_RA*M49+Pts_RY*N49+Pts_RTD*O49+Pts_R2*P49+Pts_Res*Q49+Pts_ReY*R49+Pts_ReTD*S49+Pts_Re2*T49+Pts_FL*U49+Pts_FTD*V49</f>
        <v>16.9</v>
      </c>
      <c r="D49" s="7" t="s">
        <v>74</v>
      </c>
      <c r="E49" s="10" t="s">
        <v>23</v>
      </c>
      <c r="F49" s="9">
        <v>14.0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14.0</v>
      </c>
      <c r="N49" s="7">
        <v>51.0</v>
      </c>
      <c r="O49" s="7">
        <v>1.0</v>
      </c>
      <c r="P49" s="11">
        <v>0.0</v>
      </c>
      <c r="Q49" s="10">
        <v>5.0</v>
      </c>
      <c r="R49" s="7">
        <v>33.0</v>
      </c>
      <c r="S49" s="7">
        <v>0.0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Darnell Mooney</v>
      </c>
      <c r="B50" s="7" t="str">
        <f>IFERROR(__xludf.DUMMYFUNCTION("INDEX(IFNA(REGEXEXTRACT(D50, ""([^ ]+)$"")))"),"ATL")</f>
        <v>ATL</v>
      </c>
      <c r="C50" s="7">
        <f>Pts_PA*G50+Pts_PC*H50+Pts_PY*I50+Pts_PTD*J50+Pts_PI*K50+Pts_P2*L50+Pts_RA*M50+Pts_RY*N50+Pts_RTD*O50+Pts_R2*P50+Pts_Res*Q50+Pts_ReY*R50+Pts_ReTD*S50+Pts_Re2*T50+Pts_FL*U50+Pts_FTD*V50</f>
        <v>17.2</v>
      </c>
      <c r="D50" s="7" t="s">
        <v>257</v>
      </c>
      <c r="E50" s="10" t="s">
        <v>349</v>
      </c>
      <c r="F50" s="9">
        <v>14.0</v>
      </c>
      <c r="G50" s="10">
        <v>0.0</v>
      </c>
      <c r="H50" s="7">
        <v>0.0</v>
      </c>
      <c r="I50" s="7">
        <v>0.0</v>
      </c>
      <c r="J50" s="7">
        <v>0.0</v>
      </c>
      <c r="K50" s="7">
        <v>0.0</v>
      </c>
      <c r="L50" s="11">
        <v>0.0</v>
      </c>
      <c r="M50" s="10">
        <v>0.0</v>
      </c>
      <c r="N50" s="7">
        <v>0.0</v>
      </c>
      <c r="O50" s="7">
        <v>0.0</v>
      </c>
      <c r="P50" s="11">
        <v>0.0</v>
      </c>
      <c r="Q50" s="10">
        <v>6.0</v>
      </c>
      <c r="R50" s="7">
        <v>142.0</v>
      </c>
      <c r="S50" s="7">
        <v>0.0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Jaxon Smith-Njigba</v>
      </c>
      <c r="B51" s="7" t="str">
        <f>IFERROR(__xludf.DUMMYFUNCTION("INDEX(IFNA(REGEXEXTRACT(D51, ""([^ ]+)$"")))"),"SEA")</f>
        <v>SEA</v>
      </c>
      <c r="C51" s="7">
        <f>Pts_PA*G51+Pts_PC*H51+Pts_PY*I51+Pts_PTD*J51+Pts_PI*K51+Pts_P2*L51+Pts_RA*M51+Pts_RY*N51+Pts_RTD*O51+Pts_R2*P51+Pts_Res*Q51+Pts_ReY*R51+Pts_ReTD*S51+Pts_Re2*T51+Pts_FL*U51+Pts_FTD*V51</f>
        <v>17.1</v>
      </c>
      <c r="D51" s="7" t="s">
        <v>272</v>
      </c>
      <c r="E51" s="10" t="s">
        <v>359</v>
      </c>
      <c r="F51" s="9">
        <v>14.0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1.0</v>
      </c>
      <c r="N51" s="7">
        <v>4.0</v>
      </c>
      <c r="O51" s="7">
        <v>0.0</v>
      </c>
      <c r="P51" s="11">
        <v>0.0</v>
      </c>
      <c r="Q51" s="10">
        <v>5.0</v>
      </c>
      <c r="R51" s="7">
        <v>82.0</v>
      </c>
      <c r="S51" s="7">
        <v>1.0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Derek Carr</v>
      </c>
      <c r="B52" s="7" t="str">
        <f>IFERROR(__xludf.DUMMYFUNCTION("INDEX(IFNA(REGEXEXTRACT(D52, ""([^ ]+)$"")))"),"NO")</f>
        <v>NO</v>
      </c>
      <c r="C52" s="7">
        <f>Pts_PA*G52+Pts_PC*H52+Pts_PY*I52+Pts_PTD*J52+Pts_PI*K52+Pts_P2*L52+Pts_RA*M52+Pts_RY*N52+Pts_RTD*O52+Pts_R2*P52+Pts_Res*Q52+Pts_ReY*R52+Pts_ReTD*S52+Pts_Re2*T52+Pts_FL*U52+Pts_FTD*V52</f>
        <v>11.96</v>
      </c>
      <c r="D52" s="7" t="s">
        <v>28</v>
      </c>
      <c r="E52" s="10" t="s">
        <v>53</v>
      </c>
      <c r="F52" s="9">
        <v>13.0</v>
      </c>
      <c r="G52" s="10">
        <v>31.0</v>
      </c>
      <c r="H52" s="7">
        <v>20.0</v>
      </c>
      <c r="I52" s="7">
        <v>219.0</v>
      </c>
      <c r="J52" s="7">
        <v>1.0</v>
      </c>
      <c r="K52" s="7">
        <v>1.0</v>
      </c>
      <c r="L52" s="11">
        <v>0.0</v>
      </c>
      <c r="M52" s="10">
        <v>2.0</v>
      </c>
      <c r="N52" s="7">
        <v>12.0</v>
      </c>
      <c r="O52" s="7">
        <v>0.0</v>
      </c>
      <c r="P52" s="11">
        <v>0.0</v>
      </c>
      <c r="Q52" s="10">
        <v>0.0</v>
      </c>
      <c r="R52" s="7">
        <v>0.0</v>
      </c>
      <c r="S52" s="7">
        <v>0.0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Jahmyr Gibbs</v>
      </c>
      <c r="B53" s="7" t="str">
        <f>IFERROR(__xludf.DUMMYFUNCTION("INDEX(IFNA(REGEXEXTRACT(D53, ""([^ ]+)$"")))"),"DET")</f>
        <v>DET</v>
      </c>
      <c r="C53" s="7">
        <f>Pts_PA*G53+Pts_PC*H53+Pts_PY*I53+Pts_PTD*J53+Pts_PI*K53+Pts_P2*L53+Pts_RA*M53+Pts_RY*N53+Pts_RTD*O53+Pts_R2*P53+Pts_Res*Q53+Pts_ReY*R53+Pts_ReTD*S53+Pts_Re2*T53+Pts_FL*U53+Pts_FTD*V53</f>
        <v>16.3</v>
      </c>
      <c r="D53" s="7" t="s">
        <v>79</v>
      </c>
      <c r="E53" s="10" t="s">
        <v>23</v>
      </c>
      <c r="F53" s="9">
        <v>13.0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15.0</v>
      </c>
      <c r="N53" s="7">
        <v>43.0</v>
      </c>
      <c r="O53" s="7">
        <v>0.0</v>
      </c>
      <c r="P53" s="11">
        <v>0.0</v>
      </c>
      <c r="Q53" s="10">
        <v>6.0</v>
      </c>
      <c r="R53" s="7">
        <v>30.0</v>
      </c>
      <c r="S53" s="7">
        <v>1.0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Tyrone Tracy</v>
      </c>
      <c r="B54" s="7" t="str">
        <f>IFERROR(__xludf.DUMMYFUNCTION("INDEX(IFNA(REGEXEXTRACT(D54, ""([^ ]+)$"")))"),"NYG")</f>
        <v>NYG</v>
      </c>
      <c r="C54" s="7">
        <f>Pts_PA*G54+Pts_PC*H54+Pts_PY*I54+Pts_PTD*J54+Pts_PI*K54+Pts_P2*L54+Pts_RA*M54+Pts_RY*N54+Pts_RTD*O54+Pts_R2*P54+Pts_Res*Q54+Pts_ReY*R54+Pts_ReTD*S54+Pts_Re2*T54+Pts_FL*U54+Pts_FTD*V54</f>
        <v>16.8</v>
      </c>
      <c r="D54" s="7" t="s">
        <v>327</v>
      </c>
      <c r="E54" s="10" t="s">
        <v>350</v>
      </c>
      <c r="F54" s="9">
        <v>13.0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16.0</v>
      </c>
      <c r="N54" s="7">
        <v>45.0</v>
      </c>
      <c r="O54" s="7">
        <v>1.0</v>
      </c>
      <c r="P54" s="11">
        <v>0.0</v>
      </c>
      <c r="Q54" s="10">
        <v>5.0</v>
      </c>
      <c r="R54" s="7">
        <v>38.0</v>
      </c>
      <c r="S54" s="7">
        <v>0.0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Bryce Young</v>
      </c>
      <c r="B55" s="7" t="str">
        <f>IFERROR(__xludf.DUMMYFUNCTION("INDEX(IFNA(REGEXEXTRACT(D55, ""([^ ]+)$"")))"),"CAR")</f>
        <v>CAR</v>
      </c>
      <c r="C55" s="7">
        <f>Pts_PA*G55+Pts_PC*H55+Pts_PY*I55+Pts_PTD*J55+Pts_PI*K55+Pts_P2*L55+Pts_RA*M55+Pts_RY*N55+Pts_RTD*O55+Pts_R2*P55+Pts_Res*Q55+Pts_ReY*R55+Pts_ReTD*S55+Pts_Re2*T55+Pts_FL*U55+Pts_FTD*V55</f>
        <v>12.54</v>
      </c>
      <c r="D55" s="7" t="s">
        <v>128</v>
      </c>
      <c r="E55" s="10" t="s">
        <v>27</v>
      </c>
      <c r="F55" s="9">
        <v>13.0</v>
      </c>
      <c r="G55" s="10">
        <v>34.0</v>
      </c>
      <c r="H55" s="7">
        <v>19.0</v>
      </c>
      <c r="I55" s="7">
        <v>191.0</v>
      </c>
      <c r="J55" s="7">
        <v>1.0</v>
      </c>
      <c r="K55" s="7">
        <v>1.0</v>
      </c>
      <c r="L55" s="11">
        <v>0.0</v>
      </c>
      <c r="M55" s="10">
        <v>7.0</v>
      </c>
      <c r="N55" s="7">
        <v>29.0</v>
      </c>
      <c r="O55" s="7">
        <v>0.0</v>
      </c>
      <c r="P55" s="11">
        <v>0.0</v>
      </c>
      <c r="Q55" s="10">
        <v>0.0</v>
      </c>
      <c r="R55" s="7">
        <v>0.0</v>
      </c>
      <c r="S55" s="7">
        <v>0.0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De'Von Achane</v>
      </c>
      <c r="B56" s="7" t="str">
        <f>IFERROR(__xludf.DUMMYFUNCTION("INDEX(IFNA(REGEXEXTRACT(D56, ""([^ ]+)$"")))"),"MIA")</f>
        <v>MIA</v>
      </c>
      <c r="C56" s="7">
        <f>Pts_PA*G56+Pts_PC*H56+Pts_PY*I56+Pts_PTD*J56+Pts_PI*K56+Pts_P2*L56+Pts_RA*M56+Pts_RY*N56+Pts_RTD*O56+Pts_R2*P56+Pts_Res*Q56+Pts_ReY*R56+Pts_ReTD*S56+Pts_Re2*T56+Pts_FL*U56+Pts_FTD*V56</f>
        <v>15.9</v>
      </c>
      <c r="D56" s="7" t="s">
        <v>71</v>
      </c>
      <c r="E56" s="10" t="s">
        <v>42</v>
      </c>
      <c r="F56" s="9">
        <v>12.0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14.0</v>
      </c>
      <c r="N56" s="7">
        <v>24.0</v>
      </c>
      <c r="O56" s="7">
        <v>1.0</v>
      </c>
      <c r="P56" s="11">
        <v>0.0</v>
      </c>
      <c r="Q56" s="10">
        <v>6.0</v>
      </c>
      <c r="R56" s="7">
        <v>45.0</v>
      </c>
      <c r="S56" s="7">
        <v>0.0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Tyler Allgeier</v>
      </c>
      <c r="B57" s="7" t="str">
        <f>IFERROR(__xludf.DUMMYFUNCTION("INDEX(IFNA(REGEXEXTRACT(D57, ""([^ ]+)$"")))"),"ATL")</f>
        <v>ATL</v>
      </c>
      <c r="C57" s="7">
        <f>Pts_PA*G57+Pts_PC*H57+Pts_PY*I57+Pts_PTD*J57+Pts_PI*K57+Pts_P2*L57+Pts_RA*M57+Pts_RY*N57+Pts_RTD*O57+Pts_R2*P57+Pts_Res*Q57+Pts_ReY*R57+Pts_ReTD*S57+Pts_Re2*T57+Pts_FL*U57+Pts_FTD*V57</f>
        <v>12.3</v>
      </c>
      <c r="D57" s="7" t="s">
        <v>209</v>
      </c>
      <c r="E57" s="10" t="s">
        <v>349</v>
      </c>
      <c r="F57" s="9">
        <v>12.0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9.0</v>
      </c>
      <c r="N57" s="7">
        <v>63.0</v>
      </c>
      <c r="O57" s="7">
        <v>1.0</v>
      </c>
      <c r="P57" s="11">
        <v>0.0</v>
      </c>
      <c r="Q57" s="10">
        <v>0.0</v>
      </c>
      <c r="R57" s="7">
        <v>0.0</v>
      </c>
      <c r="S57" s="7">
        <v>0.0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Isaiah Davis</v>
      </c>
      <c r="B58" s="7" t="str">
        <f>IFERROR(__xludf.DUMMYFUNCTION("INDEX(IFNA(REGEXEXTRACT(D58, ""([^ ]+)$"")))"),"NYJ")</f>
        <v>NYJ</v>
      </c>
      <c r="C58" s="7">
        <f>Pts_PA*G58+Pts_PC*H58+Pts_PY*I58+Pts_PTD*J58+Pts_PI*K58+Pts_P2*L58+Pts_RA*M58+Pts_RY*N58+Pts_RTD*O58+Pts_R2*P58+Pts_Res*Q58+Pts_ReY*R58+Pts_ReTD*S58+Pts_Re2*T58+Pts_FL*U58+Pts_FTD*V58</f>
        <v>14.2</v>
      </c>
      <c r="D58" s="7" t="s">
        <v>453</v>
      </c>
      <c r="E58" s="10" t="s">
        <v>92</v>
      </c>
      <c r="F58" s="9">
        <v>12.0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10.0</v>
      </c>
      <c r="N58" s="7">
        <v>40.0</v>
      </c>
      <c r="O58" s="7">
        <v>1.0</v>
      </c>
      <c r="P58" s="11">
        <v>0.0</v>
      </c>
      <c r="Q58" s="10">
        <v>3.0</v>
      </c>
      <c r="R58" s="7">
        <v>27.0</v>
      </c>
      <c r="S58" s="7">
        <v>0.0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Jerry Jeudy</v>
      </c>
      <c r="B59" s="7" t="str">
        <f>IFERROR(__xludf.DUMMYFUNCTION("INDEX(IFNA(REGEXEXTRACT(D59, ""([^ ]+)$"")))"),"CLE")</f>
        <v>CLE</v>
      </c>
      <c r="C59" s="7">
        <f>Pts_PA*G59+Pts_PC*H59+Pts_PY*I59+Pts_PTD*J59+Pts_PI*K59+Pts_P2*L59+Pts_RA*M59+Pts_RY*N59+Pts_RTD*O59+Pts_R2*P59+Pts_Res*Q59+Pts_ReY*R59+Pts_ReTD*S59+Pts_Re2*T59+Pts_FL*U59+Pts_FTD*V59</f>
        <v>14.9</v>
      </c>
      <c r="D59" s="7" t="s">
        <v>132</v>
      </c>
      <c r="E59" s="10" t="s">
        <v>425</v>
      </c>
      <c r="F59" s="9">
        <v>12.0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0.0</v>
      </c>
      <c r="N59" s="7">
        <v>0.0</v>
      </c>
      <c r="O59" s="7">
        <v>0.0</v>
      </c>
      <c r="P59" s="11">
        <v>0.0</v>
      </c>
      <c r="Q59" s="10">
        <v>5.0</v>
      </c>
      <c r="R59" s="7">
        <v>64.0</v>
      </c>
      <c r="S59" s="7">
        <v>1.0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Tony Pollard</v>
      </c>
      <c r="B60" s="7" t="str">
        <f>IFERROR(__xludf.DUMMYFUNCTION("INDEX(IFNA(REGEXEXTRACT(D60, ""([^ ]+)$"")))"),"TEN")</f>
        <v>TEN</v>
      </c>
      <c r="C60" s="7">
        <f>Pts_PA*G60+Pts_PC*H60+Pts_PY*I60+Pts_PTD*J60+Pts_PI*K60+Pts_P2*L60+Pts_RA*M60+Pts_RY*N60+Pts_RTD*O60+Pts_R2*P60+Pts_Res*Q60+Pts_ReY*R60+Pts_ReTD*S60+Pts_Re2*T60+Pts_FL*U60+Pts_FTD*V60</f>
        <v>13.4</v>
      </c>
      <c r="D60" s="7" t="s">
        <v>75</v>
      </c>
      <c r="E60" s="10" t="s">
        <v>44</v>
      </c>
      <c r="F60" s="9">
        <v>12.0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21.0</v>
      </c>
      <c r="N60" s="7">
        <v>102.0</v>
      </c>
      <c r="O60" s="7">
        <v>0.0</v>
      </c>
      <c r="P60" s="11">
        <v>0.0</v>
      </c>
      <c r="Q60" s="10">
        <v>2.0</v>
      </c>
      <c r="R60" s="7">
        <v>22.0</v>
      </c>
      <c r="S60" s="7">
        <v>0.0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Cartavious Bigsby</v>
      </c>
      <c r="B61" s="7" t="str">
        <f>IFERROR(__xludf.DUMMYFUNCTION("INDEX(IFNA(REGEXEXTRACT(D61, ""([^ ]+)$"")))"),"JAX")</f>
        <v>JAX</v>
      </c>
      <c r="C61" s="7">
        <f>Pts_PA*G61+Pts_PC*H61+Pts_PY*I61+Pts_PTD*J61+Pts_PI*K61+Pts_P2*L61+Pts_RA*M61+Pts_RY*N61+Pts_RTD*O61+Pts_R2*P61+Pts_Res*Q61+Pts_ReY*R61+Pts_ReTD*S61+Pts_Re2*T61+Pts_FL*U61+Pts_FTD*V61</f>
        <v>12.7</v>
      </c>
      <c r="D61" s="7" t="s">
        <v>139</v>
      </c>
      <c r="E61" s="10" t="s">
        <v>345</v>
      </c>
      <c r="F61" s="9">
        <v>11.0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18.0</v>
      </c>
      <c r="N61" s="7">
        <v>55.0</v>
      </c>
      <c r="O61" s="7">
        <v>1.0</v>
      </c>
      <c r="P61" s="11">
        <v>0.0</v>
      </c>
      <c r="Q61" s="10">
        <v>1.0</v>
      </c>
      <c r="R61" s="7">
        <v>7.0</v>
      </c>
      <c r="S61" s="7">
        <v>0.0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Najee Harris</v>
      </c>
      <c r="B62" s="7" t="str">
        <f>IFERROR(__xludf.DUMMYFUNCTION("INDEX(IFNA(REGEXEXTRACT(D62, ""([^ ]+)$"")))"),"PIT")</f>
        <v>PIT</v>
      </c>
      <c r="C62" s="7">
        <f>Pts_PA*G62+Pts_PC*H62+Pts_PY*I62+Pts_PTD*J62+Pts_PI*K62+Pts_P2*L62+Pts_RA*M62+Pts_RY*N62+Pts_RTD*O62+Pts_R2*P62+Pts_Res*Q62+Pts_ReY*R62+Pts_ReTD*S62+Pts_Re2*T62+Pts_FL*U62+Pts_FTD*V62</f>
        <v>11.3</v>
      </c>
      <c r="D62" s="7" t="s">
        <v>142</v>
      </c>
      <c r="E62" s="10" t="s">
        <v>357</v>
      </c>
      <c r="F62" s="9">
        <v>11.0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16.0</v>
      </c>
      <c r="N62" s="7">
        <v>53.0</v>
      </c>
      <c r="O62" s="7">
        <v>1.0</v>
      </c>
      <c r="P62" s="11">
        <v>0.0</v>
      </c>
      <c r="Q62" s="10">
        <v>0.0</v>
      </c>
      <c r="R62" s="7">
        <v>0.0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Mack Hollins</v>
      </c>
      <c r="B63" s="7" t="str">
        <f>IFERROR(__xludf.DUMMYFUNCTION("INDEX(IFNA(REGEXEXTRACT(D63, ""([^ ]+)$"")))"),"BUF")</f>
        <v>BUF</v>
      </c>
      <c r="C63" s="7">
        <f>Pts_PA*G63+Pts_PC*H63+Pts_PY*I63+Pts_PTD*J63+Pts_PI*K63+Pts_P2*L63+Pts_RA*M63+Pts_RY*N63+Pts_RTD*O63+Pts_R2*P63+Pts_Res*Q63+Pts_ReY*R63+Pts_ReTD*S63+Pts_Re2*T63+Pts_FL*U63+Pts_FTD*V63</f>
        <v>13.7</v>
      </c>
      <c r="D63" s="7" t="s">
        <v>131</v>
      </c>
      <c r="E63" s="10" t="s">
        <v>419</v>
      </c>
      <c r="F63" s="9">
        <v>11.0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0.0</v>
      </c>
      <c r="N63" s="7">
        <v>0.0</v>
      </c>
      <c r="O63" s="7">
        <v>0.0</v>
      </c>
      <c r="P63" s="11">
        <v>0.0</v>
      </c>
      <c r="Q63" s="10">
        <v>4.0</v>
      </c>
      <c r="R63" s="7">
        <v>57.0</v>
      </c>
      <c r="S63" s="7">
        <v>1.0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Juwan Johnson</v>
      </c>
      <c r="B64" s="7" t="str">
        <f>IFERROR(__xludf.DUMMYFUNCTION("INDEX(IFNA(REGEXEXTRACT(D64, ""([^ ]+)$"")))"),"NO")</f>
        <v>NO</v>
      </c>
      <c r="C64" s="7">
        <f>Pts_PA*G64+Pts_PC*H64+Pts_PY*I64+Pts_PTD*J64+Pts_PI*K64+Pts_P2*L64+Pts_RA*M64+Pts_RY*N64+Pts_RTD*O64+Pts_R2*P64+Pts_Res*Q64+Pts_ReY*R64+Pts_ReTD*S64+Pts_Re2*T64+Pts_FL*U64+Pts_FTD*V64</f>
        <v>13</v>
      </c>
      <c r="D64" s="7" t="s">
        <v>133</v>
      </c>
      <c r="E64" s="10" t="s">
        <v>53</v>
      </c>
      <c r="F64" s="9">
        <v>11.0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0.0</v>
      </c>
      <c r="N64" s="7">
        <v>0.0</v>
      </c>
      <c r="O64" s="7">
        <v>0.0</v>
      </c>
      <c r="P64" s="11">
        <v>0.0</v>
      </c>
      <c r="Q64" s="10">
        <v>4.0</v>
      </c>
      <c r="R64" s="7">
        <v>50.0</v>
      </c>
      <c r="S64" s="7">
        <v>1.0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Ty Johnson</v>
      </c>
      <c r="B65" s="7" t="str">
        <f>IFERROR(__xludf.DUMMYFUNCTION("INDEX(IFNA(REGEXEXTRACT(D65, ""([^ ]+)$"")))"),"BUF")</f>
        <v>BUF</v>
      </c>
      <c r="C65" s="7">
        <f>Pts_PA*G65+Pts_PC*H65+Pts_PY*I65+Pts_PTD*J65+Pts_PI*K65+Pts_P2*L65+Pts_RA*M65+Pts_RY*N65+Pts_RTD*O65+Pts_R2*P65+Pts_Res*Q65+Pts_ReY*R65+Pts_ReTD*S65+Pts_Re2*T65+Pts_FL*U65+Pts_FTD*V65</f>
        <v>12.5</v>
      </c>
      <c r="D65" s="7" t="s">
        <v>309</v>
      </c>
      <c r="E65" s="10" t="s">
        <v>419</v>
      </c>
      <c r="F65" s="9">
        <v>11.0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0.0</v>
      </c>
      <c r="N65" s="7">
        <v>0.0</v>
      </c>
      <c r="O65" s="7">
        <v>0.0</v>
      </c>
      <c r="P65" s="11">
        <v>0.0</v>
      </c>
      <c r="Q65" s="10">
        <v>2.0</v>
      </c>
      <c r="R65" s="7">
        <v>55.0</v>
      </c>
      <c r="S65" s="7">
        <v>1.0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Jaylen Waddle</v>
      </c>
      <c r="B66" s="7" t="str">
        <f>IFERROR(__xludf.DUMMYFUNCTION("INDEX(IFNA(REGEXEXTRACT(D66, ""([^ ]+)$"")))"),"MIA")</f>
        <v>MIA</v>
      </c>
      <c r="C66" s="7">
        <f>Pts_PA*G66+Pts_PC*H66+Pts_PY*I66+Pts_PTD*J66+Pts_PI*K66+Pts_P2*L66+Pts_RA*M66+Pts_RY*N66+Pts_RTD*O66+Pts_R2*P66+Pts_Res*Q66+Pts_ReY*R66+Pts_ReTD*S66+Pts_Re2*T66+Pts_FL*U66+Pts_FTD*V66</f>
        <v>16.4</v>
      </c>
      <c r="D66" s="7" t="s">
        <v>121</v>
      </c>
      <c r="E66" s="10" t="s">
        <v>42</v>
      </c>
      <c r="F66" s="9">
        <v>11.0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0.0</v>
      </c>
      <c r="N66" s="7">
        <v>0.0</v>
      </c>
      <c r="O66" s="7">
        <v>0.0</v>
      </c>
      <c r="P66" s="11">
        <v>0.0</v>
      </c>
      <c r="Q66" s="10">
        <v>9.0</v>
      </c>
      <c r="R66" s="7">
        <v>99.0</v>
      </c>
      <c r="S66" s="7">
        <v>0.0</v>
      </c>
      <c r="T66" s="11">
        <v>1.0</v>
      </c>
      <c r="U66" s="10">
        <v>0.0</v>
      </c>
      <c r="V66" s="11">
        <v>0.0</v>
      </c>
    </row>
    <row r="67">
      <c r="A67" s="7" t="str">
        <f t="shared" si="1"/>
        <v>Garrett Wilson</v>
      </c>
      <c r="B67" s="7" t="str">
        <f>IFERROR(__xludf.DUMMYFUNCTION("INDEX(IFNA(REGEXEXTRACT(D67, ""([^ ]+)$"")))"),"NYJ")</f>
        <v>NYJ</v>
      </c>
      <c r="C67" s="7">
        <f>Pts_PA*G67+Pts_PC*H67+Pts_PY*I67+Pts_PTD*J67+Pts_PI*K67+Pts_P2*L67+Pts_RA*M67+Pts_RY*N67+Pts_RTD*O67+Pts_R2*P67+Pts_Res*Q67+Pts_ReY*R67+Pts_ReTD*S67+Pts_Re2*T67+Pts_FL*U67+Pts_FTD*V67</f>
        <v>14.9</v>
      </c>
      <c r="D67" s="7" t="s">
        <v>158</v>
      </c>
      <c r="E67" s="10" t="s">
        <v>92</v>
      </c>
      <c r="F67" s="9">
        <v>11.0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7.0</v>
      </c>
      <c r="R67" s="7">
        <v>114.0</v>
      </c>
      <c r="S67" s="7">
        <v>0.0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Michael Wilson</v>
      </c>
      <c r="B68" s="7" t="str">
        <f>IFERROR(__xludf.DUMMYFUNCTION("INDEX(IFNA(REGEXEXTRACT(D68, ""([^ ]+)$"")))"),"ARI")</f>
        <v>ARI</v>
      </c>
      <c r="C68" s="7">
        <f>Pts_PA*G68+Pts_PC*H68+Pts_PY*I68+Pts_PTD*J68+Pts_PI*K68+Pts_P2*L68+Pts_RA*M68+Pts_RY*N68+Pts_RTD*O68+Pts_R2*P68+Pts_Res*Q68+Pts_ReY*R68+Pts_ReTD*S68+Pts_Re2*T68+Pts_FL*U68+Pts_FTD*V68</f>
        <v>12.7</v>
      </c>
      <c r="D68" s="7" t="s">
        <v>159</v>
      </c>
      <c r="E68" s="10" t="s">
        <v>353</v>
      </c>
      <c r="F68" s="9">
        <v>11.0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0.0</v>
      </c>
      <c r="N68" s="7">
        <v>0.0</v>
      </c>
      <c r="O68" s="7">
        <v>0.0</v>
      </c>
      <c r="P68" s="11">
        <v>0.0</v>
      </c>
      <c r="Q68" s="10">
        <v>2.0</v>
      </c>
      <c r="R68" s="7">
        <v>57.0</v>
      </c>
      <c r="S68" s="7">
        <v>1.0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Pat Freiermuth</v>
      </c>
      <c r="B69" s="7" t="str">
        <f>IFERROR(__xludf.DUMMYFUNCTION("INDEX(IFNA(REGEXEXTRACT(D69, ""([^ ]+)$"")))"),"PIT")</f>
        <v>PIT</v>
      </c>
      <c r="C69" s="7">
        <f>Pts_PA*G69+Pts_PC*H69+Pts_PY*I69+Pts_PTD*J69+Pts_PI*K69+Pts_P2*L69+Pts_RA*M69+Pts_RY*N69+Pts_RTD*O69+Pts_R2*P69+Pts_Res*Q69+Pts_ReY*R69+Pts_ReTD*S69+Pts_Re2*T69+Pts_FL*U69+Pts_FTD*V69</f>
        <v>12.3</v>
      </c>
      <c r="D69" s="7" t="s">
        <v>216</v>
      </c>
      <c r="E69" s="10" t="s">
        <v>357</v>
      </c>
      <c r="F69" s="9">
        <v>10.0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0.0</v>
      </c>
      <c r="N69" s="7">
        <v>0.0</v>
      </c>
      <c r="O69" s="7">
        <v>0.0</v>
      </c>
      <c r="P69" s="11">
        <v>0.0</v>
      </c>
      <c r="Q69" s="10">
        <v>3.0</v>
      </c>
      <c r="R69" s="7">
        <v>48.0</v>
      </c>
      <c r="S69" s="7">
        <v>1.0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Quentin Johnston</v>
      </c>
      <c r="B70" s="7" t="str">
        <f>IFERROR(__xludf.DUMMYFUNCTION("INDEX(IFNA(REGEXEXTRACT(D70, ""([^ ]+)$"")))"),"LAC")</f>
        <v>LAC</v>
      </c>
      <c r="C70" s="7">
        <f>Pts_PA*G70+Pts_PC*H70+Pts_PY*I70+Pts_PTD*J70+Pts_PI*K70+Pts_P2*L70+Pts_RA*M70+Pts_RY*N70+Pts_RTD*O70+Pts_R2*P70+Pts_Res*Q70+Pts_ReY*R70+Pts_ReTD*S70+Pts_Re2*T70+Pts_FL*U70+Pts_FTD*V70</f>
        <v>13.3</v>
      </c>
      <c r="D70" s="7" t="s">
        <v>192</v>
      </c>
      <c r="E70" s="10" t="s">
        <v>33</v>
      </c>
      <c r="F70" s="9">
        <v>10.0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0.0</v>
      </c>
      <c r="N70" s="7">
        <v>0.0</v>
      </c>
      <c r="O70" s="7">
        <v>0.0</v>
      </c>
      <c r="P70" s="11">
        <v>0.0</v>
      </c>
      <c r="Q70" s="10">
        <v>5.0</v>
      </c>
      <c r="R70" s="7">
        <v>48.0</v>
      </c>
      <c r="S70" s="7">
        <v>1.0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Tucker Kraft</v>
      </c>
      <c r="B71" s="7" t="str">
        <f>IFERROR(__xludf.DUMMYFUNCTION("INDEX(IFNA(REGEXEXTRACT(D71, ""([^ ]+)$"")))"),"GB")</f>
        <v>GB</v>
      </c>
      <c r="C71" s="7">
        <f>Pts_PA*G71+Pts_PC*H71+Pts_PY*I71+Pts_PTD*J71+Pts_PI*K71+Pts_P2*L71+Pts_RA*M71+Pts_RY*N71+Pts_RTD*O71+Pts_R2*P71+Pts_Res*Q71+Pts_ReY*R71+Pts_ReTD*S71+Pts_Re2*T71+Pts_FL*U71+Pts_FTD*V71</f>
        <v>11.6</v>
      </c>
      <c r="D71" s="7" t="s">
        <v>195</v>
      </c>
      <c r="E71" s="10" t="s">
        <v>56</v>
      </c>
      <c r="F71" s="9">
        <v>10.0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0.0</v>
      </c>
      <c r="N71" s="7">
        <v>0.0</v>
      </c>
      <c r="O71" s="7">
        <v>0.0</v>
      </c>
      <c r="P71" s="11">
        <v>0.0</v>
      </c>
      <c r="Q71" s="10">
        <v>3.0</v>
      </c>
      <c r="R71" s="7">
        <v>41.0</v>
      </c>
      <c r="S71" s="7">
        <v>1.0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David Njoku</v>
      </c>
      <c r="B72" s="7" t="str">
        <f>IFERROR(__xludf.DUMMYFUNCTION("INDEX(IFNA(REGEXEXTRACT(D72, ""([^ ]+)$"")))"),"CLE")</f>
        <v>CLE</v>
      </c>
      <c r="C72" s="7">
        <f>Pts_PA*G72+Pts_PC*H72+Pts_PY*I72+Pts_PTD*J72+Pts_PI*K72+Pts_P2*L72+Pts_RA*M72+Pts_RY*N72+Pts_RTD*O72+Pts_R2*P72+Pts_Res*Q72+Pts_ReY*R72+Pts_ReTD*S72+Pts_Re2*T72+Pts_FL*U72+Pts_FTD*V72</f>
        <v>13.7</v>
      </c>
      <c r="D72" s="7" t="s">
        <v>178</v>
      </c>
      <c r="E72" s="10" t="s">
        <v>425</v>
      </c>
      <c r="F72" s="9">
        <v>10.0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0.0</v>
      </c>
      <c r="N72" s="7">
        <v>0.0</v>
      </c>
      <c r="O72" s="7">
        <v>0.0</v>
      </c>
      <c r="P72" s="11">
        <v>0.0</v>
      </c>
      <c r="Q72" s="10">
        <v>7.0</v>
      </c>
      <c r="R72" s="7">
        <v>42.0</v>
      </c>
      <c r="S72" s="7">
        <v>1.0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Jonnu Smith</v>
      </c>
      <c r="B73" s="7" t="str">
        <f>IFERROR(__xludf.DUMMYFUNCTION("INDEX(IFNA(REGEXEXTRACT(D73, ""([^ ]+)$"")))"),"MIA")</f>
        <v>MIA</v>
      </c>
      <c r="C73" s="7">
        <f>Pts_PA*G73+Pts_PC*H73+Pts_PY*I73+Pts_PTD*J73+Pts_PI*K73+Pts_P2*L73+Pts_RA*M73+Pts_RY*N73+Pts_RTD*O73+Pts_R2*P73+Pts_Res*Q73+Pts_ReY*R73+Pts_ReTD*S73+Pts_Re2*T73+Pts_FL*U73+Pts_FTD*V73</f>
        <v>11.9</v>
      </c>
      <c r="D73" s="7" t="s">
        <v>323</v>
      </c>
      <c r="E73" s="10" t="s">
        <v>42</v>
      </c>
      <c r="F73" s="9">
        <v>10.0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0.0</v>
      </c>
      <c r="N73" s="7">
        <v>0.0</v>
      </c>
      <c r="O73" s="7">
        <v>0.0</v>
      </c>
      <c r="P73" s="11">
        <v>0.0</v>
      </c>
      <c r="Q73" s="10">
        <v>3.0</v>
      </c>
      <c r="R73" s="7">
        <v>44.0</v>
      </c>
      <c r="S73" s="7">
        <v>1.0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Adam Thielen</v>
      </c>
      <c r="B74" s="7" t="str">
        <f>IFERROR(__xludf.DUMMYFUNCTION("INDEX(IFNA(REGEXEXTRACT(D74, ""([^ ]+)$"")))"),"CAR")</f>
        <v>CAR</v>
      </c>
      <c r="C74" s="7">
        <f>Pts_PA*G74+Pts_PC*H74+Pts_PY*I74+Pts_PTD*J74+Pts_PI*K74+Pts_P2*L74+Pts_RA*M74+Pts_RY*N74+Pts_RTD*O74+Pts_R2*P74+Pts_Res*Q74+Pts_ReY*R74+Pts_ReTD*S74+Pts_Re2*T74+Pts_FL*U74+Pts_FTD*V74</f>
        <v>14.7</v>
      </c>
      <c r="D74" s="7" t="s">
        <v>183</v>
      </c>
      <c r="E74" s="10" t="s">
        <v>27</v>
      </c>
      <c r="F74" s="9">
        <v>10.0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0.0</v>
      </c>
      <c r="N74" s="7">
        <v>0.0</v>
      </c>
      <c r="O74" s="7">
        <v>0.0</v>
      </c>
      <c r="P74" s="11">
        <v>0.0</v>
      </c>
      <c r="Q74" s="10">
        <v>9.0</v>
      </c>
      <c r="R74" s="7">
        <v>102.0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Christian Watson</v>
      </c>
      <c r="B75" s="7" t="str">
        <f>IFERROR(__xludf.DUMMYFUNCTION("INDEX(IFNA(REGEXEXTRACT(D75, ""([^ ]+)$"")))"),"GB")</f>
        <v>GB</v>
      </c>
      <c r="C75" s="7">
        <f>Pts_PA*G75+Pts_PC*H75+Pts_PY*I75+Pts_PTD*J75+Pts_PI*K75+Pts_P2*L75+Pts_RA*M75+Pts_RY*N75+Pts_RTD*O75+Pts_R2*P75+Pts_Res*Q75+Pts_ReY*R75+Pts_ReTD*S75+Pts_Re2*T75+Pts_FL*U75+Pts_FTD*V75</f>
        <v>11.4</v>
      </c>
      <c r="D75" s="7" t="s">
        <v>148</v>
      </c>
      <c r="E75" s="10" t="s">
        <v>56</v>
      </c>
      <c r="F75" s="9">
        <v>10.0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4.0</v>
      </c>
      <c r="R75" s="7">
        <v>114.0</v>
      </c>
      <c r="S75" s="7">
        <v>0.0</v>
      </c>
      <c r="T75" s="11">
        <v>0.0</v>
      </c>
      <c r="U75" s="10">
        <v>1.0</v>
      </c>
      <c r="V75" s="11">
        <v>0.0</v>
      </c>
    </row>
    <row r="76">
      <c r="A76" s="7" t="str">
        <f t="shared" si="1"/>
        <v>Amari Cooper</v>
      </c>
      <c r="B76" s="7" t="str">
        <f>IFERROR(__xludf.DUMMYFUNCTION("INDEX(IFNA(REGEXEXTRACT(D76, ""([^ ]+)$"")))"),"BUF")</f>
        <v>BUF</v>
      </c>
      <c r="C76" s="7">
        <f>Pts_PA*G76+Pts_PC*H76+Pts_PY*I76+Pts_PTD*J76+Pts_PI*K76+Pts_P2*L76+Pts_RA*M76+Pts_RY*N76+Pts_RTD*O76+Pts_R2*P76+Pts_Res*Q76+Pts_ReY*R76+Pts_ReTD*S76+Pts_Re2*T76+Pts_FL*U76+Pts_FTD*V76</f>
        <v>12.5</v>
      </c>
      <c r="D76" s="7" t="s">
        <v>234</v>
      </c>
      <c r="E76" s="10" t="s">
        <v>419</v>
      </c>
      <c r="F76" s="9">
        <v>9.0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0.0</v>
      </c>
      <c r="N76" s="7">
        <v>0.0</v>
      </c>
      <c r="O76" s="7">
        <v>0.0</v>
      </c>
      <c r="P76" s="11">
        <v>0.0</v>
      </c>
      <c r="Q76" s="10">
        <v>6.0</v>
      </c>
      <c r="R76" s="7">
        <v>95.0</v>
      </c>
      <c r="S76" s="7">
        <v>0.0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Kirk Cousins</v>
      </c>
      <c r="B77" s="7" t="str">
        <f>IFERROR(__xludf.DUMMYFUNCTION("INDEX(IFNA(REGEXEXTRACT(D77, ""([^ ]+)$"")))"),"ATL")</f>
        <v>ATL</v>
      </c>
      <c r="C77" s="7">
        <f>Pts_PA*G77+Pts_PC*H77+Pts_PY*I77+Pts_PTD*J77+Pts_PI*K77+Pts_P2*L77+Pts_RA*M77+Pts_RY*N77+Pts_RTD*O77+Pts_R2*P77+Pts_Res*Q77+Pts_ReY*R77+Pts_ReTD*S77+Pts_Re2*T77+Pts_FL*U77+Pts_FTD*V77</f>
        <v>9.76</v>
      </c>
      <c r="D77" s="7" t="s">
        <v>130</v>
      </c>
      <c r="E77" s="10" t="s">
        <v>349</v>
      </c>
      <c r="F77" s="9">
        <v>9.0</v>
      </c>
      <c r="G77" s="10">
        <v>37.0</v>
      </c>
      <c r="H77" s="7">
        <v>23.0</v>
      </c>
      <c r="I77" s="7">
        <v>344.0</v>
      </c>
      <c r="J77" s="7">
        <v>0.0</v>
      </c>
      <c r="K77" s="7">
        <v>2.0</v>
      </c>
      <c r="L77" s="11">
        <v>0.0</v>
      </c>
      <c r="M77" s="10">
        <v>0.0</v>
      </c>
      <c r="N77" s="7">
        <v>0.0</v>
      </c>
      <c r="O77" s="7">
        <v>0.0</v>
      </c>
      <c r="P77" s="11">
        <v>0.0</v>
      </c>
      <c r="Q77" s="10">
        <v>0.0</v>
      </c>
      <c r="R77" s="7">
        <v>0.0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Gus Edwards</v>
      </c>
      <c r="B78" s="7" t="str">
        <f>IFERROR(__xludf.DUMMYFUNCTION("INDEX(IFNA(REGEXEXTRACT(D78, ""([^ ]+)$"")))"),"LAC")</f>
        <v>LAC</v>
      </c>
      <c r="C78" s="7">
        <f>Pts_PA*G78+Pts_PC*H78+Pts_PY*I78+Pts_PTD*J78+Pts_PI*K78+Pts_P2*L78+Pts_RA*M78+Pts_RY*N78+Pts_RTD*O78+Pts_R2*P78+Pts_Res*Q78+Pts_ReY*R78+Pts_ReTD*S78+Pts_Re2*T78+Pts_FL*U78+Pts_FTD*V78</f>
        <v>9.6</v>
      </c>
      <c r="D78" s="7" t="s">
        <v>214</v>
      </c>
      <c r="E78" s="10" t="s">
        <v>33</v>
      </c>
      <c r="F78" s="9">
        <v>9.0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10.0</v>
      </c>
      <c r="N78" s="7">
        <v>36.0</v>
      </c>
      <c r="O78" s="7">
        <v>1.0</v>
      </c>
      <c r="P78" s="11">
        <v>0.0</v>
      </c>
      <c r="Q78" s="10">
        <v>0.0</v>
      </c>
      <c r="R78" s="7">
        <v>0.0</v>
      </c>
      <c r="S78" s="7">
        <v>0.0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DeAndre Hopkins</v>
      </c>
      <c r="B79" s="7" t="str">
        <f>IFERROR(__xludf.DUMMYFUNCTION("INDEX(IFNA(REGEXEXTRACT(D79, ""([^ ]+)$"")))"),"KC")</f>
        <v>KC</v>
      </c>
      <c r="C79" s="7">
        <f>Pts_PA*G79+Pts_PC*H79+Pts_PY*I79+Pts_PTD*J79+Pts_PI*K79+Pts_P2*L79+Pts_RA*M79+Pts_RY*N79+Pts_RTD*O79+Pts_R2*P79+Pts_Res*Q79+Pts_ReY*R79+Pts_ReTD*S79+Pts_Re2*T79+Pts_FL*U79+Pts_FTD*V79</f>
        <v>11.2</v>
      </c>
      <c r="D79" s="7" t="s">
        <v>302</v>
      </c>
      <c r="E79" s="10" t="s">
        <v>361</v>
      </c>
      <c r="F79" s="9">
        <v>9.0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0.0</v>
      </c>
      <c r="N79" s="7">
        <v>0.0</v>
      </c>
      <c r="O79" s="7">
        <v>0.0</v>
      </c>
      <c r="P79" s="11">
        <v>0.0</v>
      </c>
      <c r="Q79" s="10">
        <v>4.0</v>
      </c>
      <c r="R79" s="7">
        <v>32.0</v>
      </c>
      <c r="S79" s="7">
        <v>1.0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Kendre Miller</v>
      </c>
      <c r="B80" s="7" t="str">
        <f>IFERROR(__xludf.DUMMYFUNCTION("INDEX(IFNA(REGEXEXTRACT(D80, ""([^ ]+)$"")))"),"NO")</f>
        <v>NO</v>
      </c>
      <c r="C80" s="7">
        <f>Pts_PA*G80+Pts_PC*H80+Pts_PY*I80+Pts_PTD*J80+Pts_PI*K80+Pts_P2*L80+Pts_RA*M80+Pts_RY*N80+Pts_RTD*O80+Pts_R2*P80+Pts_Res*Q80+Pts_ReY*R80+Pts_ReTD*S80+Pts_Re2*T80+Pts_FL*U80+Pts_FTD*V80</f>
        <v>9.2</v>
      </c>
      <c r="D80" s="7" t="s">
        <v>525</v>
      </c>
      <c r="E80" s="10" t="s">
        <v>53</v>
      </c>
      <c r="F80" s="9">
        <v>9.0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10.0</v>
      </c>
      <c r="N80" s="7">
        <v>32.0</v>
      </c>
      <c r="O80" s="7">
        <v>1.0</v>
      </c>
      <c r="P80" s="11">
        <v>0.0</v>
      </c>
      <c r="Q80" s="10">
        <v>0.0</v>
      </c>
      <c r="R80" s="7">
        <v>0.0</v>
      </c>
      <c r="S80" s="7">
        <v>0.0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Malik Nabers</v>
      </c>
      <c r="B81" s="7" t="str">
        <f>IFERROR(__xludf.DUMMYFUNCTION("INDEX(IFNA(REGEXEXTRACT(D81, ""([^ ]+)$"")))"),"NYG")</f>
        <v>NYG</v>
      </c>
      <c r="C81" s="7">
        <f>Pts_PA*G81+Pts_PC*H81+Pts_PY*I81+Pts_PTD*J81+Pts_PI*K81+Pts_P2*L81+Pts_RA*M81+Pts_RY*N81+Pts_RTD*O81+Pts_R2*P81+Pts_Res*Q81+Pts_ReY*R81+Pts_ReTD*S81+Pts_Re2*T81+Pts_FL*U81+Pts_FTD*V81</f>
        <v>12.4</v>
      </c>
      <c r="D81" s="7" t="s">
        <v>154</v>
      </c>
      <c r="E81" s="10" t="s">
        <v>350</v>
      </c>
      <c r="F81" s="9">
        <v>9.0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5.0</v>
      </c>
      <c r="R81" s="7">
        <v>79.0</v>
      </c>
      <c r="S81" s="7">
        <v>0.0</v>
      </c>
      <c r="T81" s="11">
        <v>1.0</v>
      </c>
      <c r="U81" s="10">
        <v>0.0</v>
      </c>
      <c r="V81" s="11">
        <v>0.0</v>
      </c>
    </row>
    <row r="82">
      <c r="A82" s="7" t="str">
        <f t="shared" si="1"/>
        <v>DeVonta Smith</v>
      </c>
      <c r="B82" s="7" t="str">
        <f>IFERROR(__xludf.DUMMYFUNCTION("INDEX(IFNA(REGEXEXTRACT(D82, ""([^ ]+)$"")))"),"PHI")</f>
        <v>PHI</v>
      </c>
      <c r="C82" s="7">
        <f>Pts_PA*G82+Pts_PC*H82+Pts_PY*I82+Pts_PTD*J82+Pts_PI*K82+Pts_P2*L82+Pts_RA*M82+Pts_RY*N82+Pts_RTD*O82+Pts_R2*P82+Pts_Res*Q82+Pts_ReY*R82+Pts_ReTD*S82+Pts_Re2*T82+Pts_FL*U82+Pts_FTD*V82</f>
        <v>11.7</v>
      </c>
      <c r="D82" s="7" t="s">
        <v>138</v>
      </c>
      <c r="E82" s="10" t="s">
        <v>29</v>
      </c>
      <c r="F82" s="9">
        <v>9.0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0.0</v>
      </c>
      <c r="N82" s="7">
        <v>0.0</v>
      </c>
      <c r="O82" s="7">
        <v>0.0</v>
      </c>
      <c r="P82" s="11">
        <v>0.0</v>
      </c>
      <c r="Q82" s="10">
        <v>4.0</v>
      </c>
      <c r="R82" s="7">
        <v>37.0</v>
      </c>
      <c r="S82" s="7">
        <v>1.0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Ray Ray McCloud</v>
      </c>
      <c r="B83" s="7" t="str">
        <f>IFERROR(__xludf.DUMMYFUNCTION("INDEX(IFNA(REGEXEXTRACT(D83, ""([^ ]+)$"")))"),"ATL")</f>
        <v>ATL</v>
      </c>
      <c r="C83" s="7">
        <f>Pts_PA*G83+Pts_PC*H83+Pts_PY*I83+Pts_PTD*J83+Pts_PI*K83+Pts_P2*L83+Pts_RA*M83+Pts_RY*N83+Pts_RTD*O83+Pts_R2*P83+Pts_Res*Q83+Pts_ReY*R83+Pts_ReTD*S83+Pts_Re2*T83+Pts_FL*U83+Pts_FTD*V83</f>
        <v>12.1</v>
      </c>
      <c r="D83" s="7" t="s">
        <v>167</v>
      </c>
      <c r="E83" s="10" t="s">
        <v>349</v>
      </c>
      <c r="F83" s="9">
        <v>8.0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1.0</v>
      </c>
      <c r="N83" s="7">
        <v>3.0</v>
      </c>
      <c r="O83" s="7">
        <v>0.0</v>
      </c>
      <c r="P83" s="11">
        <v>0.0</v>
      </c>
      <c r="Q83" s="10">
        <v>8.0</v>
      </c>
      <c r="R83" s="7">
        <v>98.0</v>
      </c>
      <c r="S83" s="7">
        <v>0.0</v>
      </c>
      <c r="T83" s="11">
        <v>0.0</v>
      </c>
      <c r="U83" s="10">
        <v>1.0</v>
      </c>
      <c r="V83" s="11">
        <v>0.0</v>
      </c>
    </row>
    <row r="84">
      <c r="A84" s="7" t="str">
        <f t="shared" si="1"/>
        <v>Sincere McCormick</v>
      </c>
      <c r="B84" s="7" t="str">
        <f>IFERROR(__xludf.DUMMYFUNCTION("INDEX(IFNA(REGEXEXTRACT(D84, ""([^ ]+)$"")))"),"LV")</f>
        <v>LV</v>
      </c>
      <c r="C84" s="7">
        <f>Pts_PA*G84+Pts_PC*H84+Pts_PY*I84+Pts_PTD*J84+Pts_PI*K84+Pts_P2*L84+Pts_RA*M84+Pts_RY*N84+Pts_RTD*O84+Pts_R2*P84+Pts_Res*Q84+Pts_ReY*R84+Pts_ReTD*S84+Pts_Re2*T84+Pts_FL*U84+Pts_FTD*V84</f>
        <v>9.9</v>
      </c>
      <c r="D84" s="7" t="s">
        <v>551</v>
      </c>
      <c r="E84" s="10" t="s">
        <v>31</v>
      </c>
      <c r="F84" s="9">
        <v>8.0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15.0</v>
      </c>
      <c r="N84" s="7">
        <v>78.0</v>
      </c>
      <c r="O84" s="7">
        <v>0.0</v>
      </c>
      <c r="P84" s="11">
        <v>0.0</v>
      </c>
      <c r="Q84" s="10">
        <v>2.0</v>
      </c>
      <c r="R84" s="7">
        <v>11.0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Patrick Taylor</v>
      </c>
      <c r="B85" s="7" t="str">
        <f>IFERROR(__xludf.DUMMYFUNCTION("INDEX(IFNA(REGEXEXTRACT(D85, ""([^ ]+)$"")))"),"SF")</f>
        <v>SF</v>
      </c>
      <c r="C85" s="7">
        <f>Pts_PA*G85+Pts_PC*H85+Pts_PY*I85+Pts_PTD*J85+Pts_PI*K85+Pts_P2*L85+Pts_RA*M85+Pts_RY*N85+Pts_RTD*O85+Pts_R2*P85+Pts_Res*Q85+Pts_ReY*R85+Pts_ReTD*S85+Pts_Re2*T85+Pts_FL*U85+Pts_FTD*V85</f>
        <v>8.5</v>
      </c>
      <c r="D85" s="7" t="s">
        <v>510</v>
      </c>
      <c r="E85" s="10" t="s">
        <v>343</v>
      </c>
      <c r="F85" s="9">
        <v>8.0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7.0</v>
      </c>
      <c r="N85" s="7">
        <v>25.0</v>
      </c>
      <c r="O85" s="7">
        <v>1.0</v>
      </c>
      <c r="P85" s="11">
        <v>0.0</v>
      </c>
      <c r="Q85" s="10">
        <v>0.0</v>
      </c>
      <c r="R85" s="7">
        <v>0.0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Brian Thomas</v>
      </c>
      <c r="B86" s="7" t="str">
        <f>IFERROR(__xludf.DUMMYFUNCTION("INDEX(IFNA(REGEXEXTRACT(D86, ""([^ ]+)$"")))"),"JAX")</f>
        <v>JAX</v>
      </c>
      <c r="C86" s="7">
        <f>Pts_PA*G86+Pts_PC*H86+Pts_PY*I86+Pts_PTD*J86+Pts_PI*K86+Pts_P2*L86+Pts_RA*M86+Pts_RY*N86+Pts_RTD*O86+Pts_R2*P86+Pts_Res*Q86+Pts_ReY*R86+Pts_ReTD*S86+Pts_Re2*T86+Pts_FL*U86+Pts_FTD*V86</f>
        <v>12.6</v>
      </c>
      <c r="D86" s="7" t="s">
        <v>120</v>
      </c>
      <c r="E86" s="10" t="s">
        <v>345</v>
      </c>
      <c r="F86" s="9">
        <v>8.0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0.0</v>
      </c>
      <c r="N86" s="7">
        <v>0.0</v>
      </c>
      <c r="O86" s="7">
        <v>0.0</v>
      </c>
      <c r="P86" s="11">
        <v>0.0</v>
      </c>
      <c r="Q86" s="10">
        <v>8.0</v>
      </c>
      <c r="R86" s="7">
        <v>86.0</v>
      </c>
      <c r="S86" s="7">
        <v>0.0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Jameson Williams</v>
      </c>
      <c r="B87" s="7" t="str">
        <f>IFERROR(__xludf.DUMMYFUNCTION("INDEX(IFNA(REGEXEXTRACT(D87, ""([^ ]+)$"")))"),"DET")</f>
        <v>DET</v>
      </c>
      <c r="C87" s="7">
        <f>Pts_PA*G87+Pts_PC*H87+Pts_PY*I87+Pts_PTD*J87+Pts_PI*K87+Pts_P2*L87+Pts_RA*M87+Pts_RY*N87+Pts_RTD*O87+Pts_R2*P87+Pts_Res*Q87+Pts_ReY*R87+Pts_ReTD*S87+Pts_Re2*T87+Pts_FL*U87+Pts_FTD*V87</f>
        <v>10.5</v>
      </c>
      <c r="D87" s="7" t="s">
        <v>50</v>
      </c>
      <c r="E87" s="10" t="s">
        <v>23</v>
      </c>
      <c r="F87" s="9">
        <v>8.0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0.0</v>
      </c>
      <c r="N87" s="7">
        <v>0.0</v>
      </c>
      <c r="O87" s="7">
        <v>0.0</v>
      </c>
      <c r="P87" s="11">
        <v>0.0</v>
      </c>
      <c r="Q87" s="10">
        <v>5.0</v>
      </c>
      <c r="R87" s="7">
        <v>80.0</v>
      </c>
      <c r="S87" s="7">
        <v>0.0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Braelon Allen</v>
      </c>
      <c r="B88" s="7" t="str">
        <f>IFERROR(__xludf.DUMMYFUNCTION("INDEX(IFNA(REGEXEXTRACT(D88, ""([^ ]+)$"")))"),"NYJ")</f>
        <v>NYJ</v>
      </c>
      <c r="C88" s="7">
        <f>Pts_PA*G88+Pts_PC*H88+Pts_PY*I88+Pts_PTD*J88+Pts_PI*K88+Pts_P2*L88+Pts_RA*M88+Pts_RY*N88+Pts_RTD*O88+Pts_R2*P88+Pts_Res*Q88+Pts_ReY*R88+Pts_ReTD*S88+Pts_Re2*T88+Pts_FL*U88+Pts_FTD*V88</f>
        <v>10.1</v>
      </c>
      <c r="D88" s="7" t="s">
        <v>280</v>
      </c>
      <c r="E88" s="10" t="s">
        <v>92</v>
      </c>
      <c r="F88" s="9">
        <v>7.0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11.0</v>
      </c>
      <c r="N88" s="7">
        <v>43.0</v>
      </c>
      <c r="O88" s="7">
        <v>0.0</v>
      </c>
      <c r="P88" s="11">
        <v>0.0</v>
      </c>
      <c r="Q88" s="10">
        <v>4.0</v>
      </c>
      <c r="R88" s="7">
        <v>38.0</v>
      </c>
      <c r="S88" s="7">
        <v>0.0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Grant Calcaterra</v>
      </c>
      <c r="B89" s="7" t="str">
        <f>IFERROR(__xludf.DUMMYFUNCTION("INDEX(IFNA(REGEXEXTRACT(D89, ""([^ ]+)$"")))"),"PHI")</f>
        <v>PHI</v>
      </c>
      <c r="C89" s="7">
        <f>Pts_PA*G89+Pts_PC*H89+Pts_PY*I89+Pts_PTD*J89+Pts_PI*K89+Pts_P2*L89+Pts_RA*M89+Pts_RY*N89+Pts_RTD*O89+Pts_R2*P89+Pts_Res*Q89+Pts_ReY*R89+Pts_ReTD*S89+Pts_Re2*T89+Pts_FL*U89+Pts_FTD*V89</f>
        <v>9.1</v>
      </c>
      <c r="D89" s="7" t="s">
        <v>233</v>
      </c>
      <c r="E89" s="10" t="s">
        <v>29</v>
      </c>
      <c r="F89" s="9">
        <v>7.0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0.0</v>
      </c>
      <c r="N89" s="7">
        <v>0.0</v>
      </c>
      <c r="O89" s="7">
        <v>0.0</v>
      </c>
      <c r="P89" s="11">
        <v>0.0</v>
      </c>
      <c r="Q89" s="10">
        <v>3.0</v>
      </c>
      <c r="R89" s="7">
        <v>16.0</v>
      </c>
      <c r="S89" s="7">
        <v>1.0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Travis Etienne</v>
      </c>
      <c r="B90" s="7" t="str">
        <f>IFERROR(__xludf.DUMMYFUNCTION("INDEX(IFNA(REGEXEXTRACT(D90, ""([^ ]+)$"")))"),"JAX")</f>
        <v>JAX</v>
      </c>
      <c r="C90" s="7">
        <f>Pts_PA*G90+Pts_PC*H90+Pts_PY*I90+Pts_PTD*J90+Pts_PI*K90+Pts_P2*L90+Pts_RA*M90+Pts_RY*N90+Pts_RTD*O90+Pts_R2*P90+Pts_Res*Q90+Pts_ReY*R90+Pts_ReTD*S90+Pts_Re2*T90+Pts_FL*U90+Pts_FTD*V90</f>
        <v>9</v>
      </c>
      <c r="D90" s="7" t="s">
        <v>107</v>
      </c>
      <c r="E90" s="10" t="s">
        <v>345</v>
      </c>
      <c r="F90" s="9">
        <v>7.0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4.0</v>
      </c>
      <c r="N90" s="7">
        <v>20.0</v>
      </c>
      <c r="O90" s="7">
        <v>0.0</v>
      </c>
      <c r="P90" s="11">
        <v>0.0</v>
      </c>
      <c r="Q90" s="10">
        <v>4.0</v>
      </c>
      <c r="R90" s="7">
        <v>50.0</v>
      </c>
      <c r="S90" s="7">
        <v>0.0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Van Jefferson</v>
      </c>
      <c r="B91" s="7" t="str">
        <f>IFERROR(__xludf.DUMMYFUNCTION("INDEX(IFNA(REGEXEXTRACT(D91, ""([^ ]+)$"")))"),"PIT")</f>
        <v>PIT</v>
      </c>
      <c r="C91" s="7">
        <f>Pts_PA*G91+Pts_PC*H91+Pts_PY*I91+Pts_PTD*J91+Pts_PI*K91+Pts_P2*L91+Pts_RA*M91+Pts_RY*N91+Pts_RTD*O91+Pts_R2*P91+Pts_Res*Q91+Pts_ReY*R91+Pts_ReTD*S91+Pts_Re2*T91+Pts_FL*U91+Pts_FTD*V91</f>
        <v>7.5</v>
      </c>
      <c r="D91" s="7" t="s">
        <v>307</v>
      </c>
      <c r="E91" s="10" t="s">
        <v>357</v>
      </c>
      <c r="F91" s="9">
        <v>7.0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1.0</v>
      </c>
      <c r="R91" s="7">
        <v>10.0</v>
      </c>
      <c r="S91" s="7">
        <v>1.0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Alvin Kamara</v>
      </c>
      <c r="B92" s="7" t="str">
        <f>IFERROR(__xludf.DUMMYFUNCTION("INDEX(IFNA(REGEXEXTRACT(D92, ""([^ ]+)$"")))"),"NO")</f>
        <v>NO</v>
      </c>
      <c r="C92" s="7">
        <f>Pts_PA*G92+Pts_PC*H92+Pts_PY*I92+Pts_PTD*J92+Pts_PI*K92+Pts_P2*L92+Pts_RA*M92+Pts_RY*N92+Pts_RTD*O92+Pts_R2*P92+Pts_Res*Q92+Pts_ReY*R92+Pts_ReTD*S92+Pts_Re2*T92+Pts_FL*U92+Pts_FTD*V92</f>
        <v>10.4</v>
      </c>
      <c r="D92" s="7" t="s">
        <v>67</v>
      </c>
      <c r="E92" s="10" t="s">
        <v>53</v>
      </c>
      <c r="F92" s="9">
        <v>7.0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17.0</v>
      </c>
      <c r="N92" s="7">
        <v>44.0</v>
      </c>
      <c r="O92" s="7">
        <v>0.0</v>
      </c>
      <c r="P92" s="11">
        <v>0.0</v>
      </c>
      <c r="Q92" s="10">
        <v>5.0</v>
      </c>
      <c r="R92" s="7">
        <v>35.0</v>
      </c>
      <c r="S92" s="7">
        <v>0.0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Drake London</v>
      </c>
      <c r="B93" s="7" t="str">
        <f>IFERROR(__xludf.DUMMYFUNCTION("INDEX(IFNA(REGEXEXTRACT(D93, ""([^ ]+)$"")))"),"ATL")</f>
        <v>ATL</v>
      </c>
      <c r="C93" s="7">
        <f>Pts_PA*G93+Pts_PC*H93+Pts_PY*I93+Pts_PTD*J93+Pts_PI*K93+Pts_P2*L93+Pts_RA*M93+Pts_RY*N93+Pts_RTD*O93+Pts_R2*P93+Pts_Res*Q93+Pts_ReY*R93+Pts_ReTD*S93+Pts_Re2*T93+Pts_FL*U93+Pts_FTD*V93</f>
        <v>9.5</v>
      </c>
      <c r="D93" s="7" t="s">
        <v>251</v>
      </c>
      <c r="E93" s="10" t="s">
        <v>349</v>
      </c>
      <c r="F93" s="9">
        <v>7.0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0.0</v>
      </c>
      <c r="N93" s="7">
        <v>0.0</v>
      </c>
      <c r="O93" s="7">
        <v>0.0</v>
      </c>
      <c r="P93" s="11">
        <v>0.0</v>
      </c>
      <c r="Q93" s="10">
        <v>5.0</v>
      </c>
      <c r="R93" s="7">
        <v>70.0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Trey McBride</v>
      </c>
      <c r="B94" s="7" t="str">
        <f>IFERROR(__xludf.DUMMYFUNCTION("INDEX(IFNA(REGEXEXTRACT(D94, ""([^ ]+)$"")))"),"ARI")</f>
        <v>ARI</v>
      </c>
      <c r="C94" s="7">
        <f>Pts_PA*G94+Pts_PC*H94+Pts_PY*I94+Pts_PTD*J94+Pts_PI*K94+Pts_P2*L94+Pts_RA*M94+Pts_RY*N94+Pts_RTD*O94+Pts_R2*P94+Pts_Res*Q94+Pts_ReY*R94+Pts_ReTD*S94+Pts_Re2*T94+Pts_FL*U94+Pts_FTD*V94</f>
        <v>10.5</v>
      </c>
      <c r="D94" s="7" t="s">
        <v>197</v>
      </c>
      <c r="E94" s="10" t="s">
        <v>353</v>
      </c>
      <c r="F94" s="9">
        <v>7.0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0.0</v>
      </c>
      <c r="N94" s="7">
        <v>0.0</v>
      </c>
      <c r="O94" s="7">
        <v>0.0</v>
      </c>
      <c r="P94" s="11">
        <v>0.0</v>
      </c>
      <c r="Q94" s="10">
        <v>7.0</v>
      </c>
      <c r="R94" s="7">
        <v>70.0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Aidan O'Connell</v>
      </c>
      <c r="B95" s="7" t="str">
        <f>IFERROR(__xludf.DUMMYFUNCTION("INDEX(IFNA(REGEXEXTRACT(D95, ""([^ ]+)$"")))"),"LV")</f>
        <v>LV</v>
      </c>
      <c r="C95" s="7">
        <f>Pts_PA*G95+Pts_PC*H95+Pts_PY*I95+Pts_PTD*J95+Pts_PI*K95+Pts_P2*L95+Pts_RA*M95+Pts_RY*N95+Pts_RTD*O95+Pts_R2*P95+Pts_Res*Q95+Pts_ReY*R95+Pts_ReTD*S95+Pts_Re2*T95+Pts_FL*U95+Pts_FTD*V95</f>
        <v>6.76</v>
      </c>
      <c r="D95" s="7" t="s">
        <v>426</v>
      </c>
      <c r="E95" s="10" t="s">
        <v>31</v>
      </c>
      <c r="F95" s="9">
        <v>7.0</v>
      </c>
      <c r="G95" s="10">
        <v>19.0</v>
      </c>
      <c r="H95" s="7">
        <v>11.0</v>
      </c>
      <c r="I95" s="7">
        <v>104.0</v>
      </c>
      <c r="J95" s="7">
        <v>0.0</v>
      </c>
      <c r="K95" s="7">
        <v>1.0</v>
      </c>
      <c r="L95" s="11">
        <v>0.0</v>
      </c>
      <c r="M95" s="10">
        <v>6.0</v>
      </c>
      <c r="N95" s="7">
        <v>6.0</v>
      </c>
      <c r="O95" s="7">
        <v>1.0</v>
      </c>
      <c r="P95" s="11">
        <v>0.0</v>
      </c>
      <c r="Q95" s="10">
        <v>0.0</v>
      </c>
      <c r="R95" s="7">
        <v>0.0</v>
      </c>
      <c r="S95" s="7">
        <v>0.0</v>
      </c>
      <c r="T95" s="11">
        <v>0.0</v>
      </c>
      <c r="U95" s="10">
        <v>1.0</v>
      </c>
      <c r="V95" s="11">
        <v>0.0</v>
      </c>
    </row>
    <row r="96">
      <c r="A96" s="7" t="str">
        <f t="shared" si="1"/>
        <v>Cade Otton</v>
      </c>
      <c r="B96" s="7" t="str">
        <f>IFERROR(__xludf.DUMMYFUNCTION("INDEX(IFNA(REGEXEXTRACT(D96, ""([^ ]+)$"")))"),"TB")</f>
        <v>TB</v>
      </c>
      <c r="C96" s="7">
        <f>Pts_PA*G96+Pts_PC*H96+Pts_PY*I96+Pts_PTD*J96+Pts_PI*K96+Pts_P2*L96+Pts_RA*M96+Pts_RY*N96+Pts_RTD*O96+Pts_R2*P96+Pts_Res*Q96+Pts_ReY*R96+Pts_ReTD*S96+Pts_Re2*T96+Pts_FL*U96+Pts_FTD*V96</f>
        <v>8.5</v>
      </c>
      <c r="D96" s="7" t="s">
        <v>317</v>
      </c>
      <c r="E96" s="10" t="s">
        <v>46</v>
      </c>
      <c r="F96" s="9">
        <v>7.0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0.0</v>
      </c>
      <c r="N96" s="7">
        <v>0.0</v>
      </c>
      <c r="O96" s="7">
        <v>0.0</v>
      </c>
      <c r="P96" s="11">
        <v>0.0</v>
      </c>
      <c r="Q96" s="10">
        <v>3.0</v>
      </c>
      <c r="R96" s="7">
        <v>70.0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Josh Palmer</v>
      </c>
      <c r="B97" s="7" t="str">
        <f>IFERROR(__xludf.DUMMYFUNCTION("INDEX(IFNA(REGEXEXTRACT(D97, ""([^ ]+)$"")))"),"LAC")</f>
        <v>LAC</v>
      </c>
      <c r="C97" s="7">
        <f>Pts_PA*G97+Pts_PC*H97+Pts_PY*I97+Pts_PTD*J97+Pts_PI*K97+Pts_P2*L97+Pts_RA*M97+Pts_RY*N97+Pts_RTD*O97+Pts_R2*P97+Pts_Res*Q97+Pts_ReY*R97+Pts_ReTD*S97+Pts_Re2*T97+Pts_FL*U97+Pts_FTD*V97</f>
        <v>10.8</v>
      </c>
      <c r="D97" s="7" t="s">
        <v>263</v>
      </c>
      <c r="E97" s="10" t="s">
        <v>33</v>
      </c>
      <c r="F97" s="9">
        <v>7.0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0.0</v>
      </c>
      <c r="N97" s="7">
        <v>0.0</v>
      </c>
      <c r="O97" s="7">
        <v>0.0</v>
      </c>
      <c r="P97" s="11">
        <v>0.0</v>
      </c>
      <c r="Q97" s="10">
        <v>6.0</v>
      </c>
      <c r="R97" s="7">
        <v>78.0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Brandin Cooks</v>
      </c>
      <c r="B98" s="7" t="str">
        <f>IFERROR(__xludf.DUMMYFUNCTION("INDEX(IFNA(REGEXEXTRACT(D98, ""([^ ]+)$"")))"),"DAL")</f>
        <v>DAL</v>
      </c>
      <c r="C98" s="7">
        <f>Pts_PA*G98+Pts_PC*H98+Pts_PY*I98+Pts_PTD*J98+Pts_PI*K98+Pts_P2*L98+Pts_RA*M98+Pts_RY*N98+Pts_RTD*O98+Pts_R2*P98+Pts_Res*Q98+Pts_ReY*R98+Pts_ReTD*S98+Pts_Re2*T98+Pts_FL*U98+Pts_FTD*V98</f>
        <v>6.8</v>
      </c>
      <c r="D98" s="7" t="s">
        <v>105</v>
      </c>
      <c r="E98" s="10" t="s">
        <v>348</v>
      </c>
      <c r="F98" s="9">
        <v>6.0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0.0</v>
      </c>
      <c r="N98" s="7">
        <v>0.0</v>
      </c>
      <c r="O98" s="7">
        <v>0.0</v>
      </c>
      <c r="P98" s="11">
        <v>0.0</v>
      </c>
      <c r="Q98" s="10">
        <v>1.0</v>
      </c>
      <c r="R98" s="7">
        <v>3.0</v>
      </c>
      <c r="S98" s="7">
        <v>1.0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Mike Evans</v>
      </c>
      <c r="B99" s="7" t="str">
        <f>IFERROR(__xludf.DUMMYFUNCTION("INDEX(IFNA(REGEXEXTRACT(D99, ""([^ ]+)$"")))"),"TB")</f>
        <v>TB</v>
      </c>
      <c r="C99" s="7">
        <f>Pts_PA*G99+Pts_PC*H99+Pts_PY*I99+Pts_PTD*J99+Pts_PI*K99+Pts_P2*L99+Pts_RA*M99+Pts_RY*N99+Pts_RTD*O99+Pts_R2*P99+Pts_Res*Q99+Pts_ReY*R99+Pts_ReTD*S99+Pts_Re2*T99+Pts_FL*U99+Pts_FTD*V99</f>
        <v>8.9</v>
      </c>
      <c r="D99" s="7" t="s">
        <v>54</v>
      </c>
      <c r="E99" s="10" t="s">
        <v>46</v>
      </c>
      <c r="F99" s="9">
        <v>6.0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0.0</v>
      </c>
      <c r="N99" s="7">
        <v>0.0</v>
      </c>
      <c r="O99" s="7">
        <v>0.0</v>
      </c>
      <c r="P99" s="11">
        <v>0.0</v>
      </c>
      <c r="Q99" s="10">
        <v>4.0</v>
      </c>
      <c r="R99" s="7">
        <v>69.0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Will Levis</v>
      </c>
      <c r="B100" s="7" t="str">
        <f>IFERROR(__xludf.DUMMYFUNCTION("INDEX(IFNA(REGEXEXTRACT(D100, ""([^ ]+)$"")))"),"TEN")</f>
        <v>TEN</v>
      </c>
      <c r="C100" s="7">
        <f>Pts_PA*G100+Pts_PC*H100+Pts_PY*I100+Pts_PTD*J100+Pts_PI*K100+Pts_P2*L100+Pts_RA*M100+Pts_RY*N100+Pts_RTD*O100+Pts_R2*P100+Pts_Res*Q100+Pts_ReY*R100+Pts_ReTD*S100+Pts_Re2*T100+Pts_FL*U100+Pts_FTD*V100</f>
        <v>7.02</v>
      </c>
      <c r="D100" s="7" t="s">
        <v>125</v>
      </c>
      <c r="E100" s="10" t="s">
        <v>44</v>
      </c>
      <c r="F100" s="9">
        <v>6.0</v>
      </c>
      <c r="G100" s="10">
        <v>32.0</v>
      </c>
      <c r="H100" s="7">
        <v>19.0</v>
      </c>
      <c r="I100" s="7">
        <v>168.0</v>
      </c>
      <c r="J100" s="7">
        <v>0.0</v>
      </c>
      <c r="K100" s="7">
        <v>0.0</v>
      </c>
      <c r="L100" s="11">
        <v>0.0</v>
      </c>
      <c r="M100" s="10">
        <v>1.0</v>
      </c>
      <c r="N100" s="7">
        <v>3.0</v>
      </c>
      <c r="O100" s="7">
        <v>0.0</v>
      </c>
      <c r="P100" s="11">
        <v>0.0</v>
      </c>
      <c r="Q100" s="10">
        <v>0.0</v>
      </c>
      <c r="R100" s="7">
        <v>0.0</v>
      </c>
      <c r="S100" s="7">
        <v>0.0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Michael Mayer</v>
      </c>
      <c r="B101" s="7" t="str">
        <f>IFERROR(__xludf.DUMMYFUNCTION("INDEX(IFNA(REGEXEXTRACT(D101, ""([^ ]+)$"")))"),"LV")</f>
        <v>LV</v>
      </c>
      <c r="C101" s="7">
        <f>Pts_PA*G101+Pts_PC*H101+Pts_PY*I101+Pts_PTD*J101+Pts_PI*K101+Pts_P2*L101+Pts_RA*M101+Pts_RY*N101+Pts_RTD*O101+Pts_R2*P101+Pts_Res*Q101+Pts_ReY*R101+Pts_ReTD*S101+Pts_Re2*T101+Pts_FL*U101+Pts_FTD*V101</f>
        <v>10.3</v>
      </c>
      <c r="D101" s="7" t="s">
        <v>313</v>
      </c>
      <c r="E101" s="10" t="s">
        <v>31</v>
      </c>
      <c r="F101" s="9">
        <v>6.0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0.0</v>
      </c>
      <c r="N101" s="7">
        <v>0.0</v>
      </c>
      <c r="O101" s="7">
        <v>0.0</v>
      </c>
      <c r="P101" s="11">
        <v>0.0</v>
      </c>
      <c r="Q101" s="10">
        <v>7.0</v>
      </c>
      <c r="R101" s="7">
        <v>68.0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Jakobi Meyers</v>
      </c>
      <c r="B102" s="7" t="str">
        <f>IFERROR(__xludf.DUMMYFUNCTION("INDEX(IFNA(REGEXEXTRACT(D102, ""([^ ]+)$"")))"),"LV")</f>
        <v>LV</v>
      </c>
      <c r="C102" s="7">
        <f>Pts_PA*G102+Pts_PC*H102+Pts_PY*I102+Pts_PTD*J102+Pts_PI*K102+Pts_P2*L102+Pts_RA*M102+Pts_RY*N102+Pts_RTD*O102+Pts_R2*P102+Pts_Res*Q102+Pts_ReY*R102+Pts_ReTD*S102+Pts_Re2*T102+Pts_FL*U102+Pts_FTD*V102</f>
        <v>10.2</v>
      </c>
      <c r="D102" s="7" t="s">
        <v>153</v>
      </c>
      <c r="E102" s="10" t="s">
        <v>31</v>
      </c>
      <c r="F102" s="9">
        <v>6.0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0.0</v>
      </c>
      <c r="N102" s="7">
        <v>0.0</v>
      </c>
      <c r="O102" s="7">
        <v>0.0</v>
      </c>
      <c r="P102" s="11">
        <v>0.0</v>
      </c>
      <c r="Q102" s="10">
        <v>7.0</v>
      </c>
      <c r="R102" s="7">
        <v>67.0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Sterling Shepard</v>
      </c>
      <c r="B103" s="7" t="str">
        <f>IFERROR(__xludf.DUMMYFUNCTION("INDEX(IFNA(REGEXEXTRACT(D103, ""([^ ]+)$"")))"),"TB")</f>
        <v>TB</v>
      </c>
      <c r="C103" s="7">
        <f>Pts_PA*G103+Pts_PC*H103+Pts_PY*I103+Pts_PTD*J103+Pts_PI*K103+Pts_P2*L103+Pts_RA*M103+Pts_RY*N103+Pts_RTD*O103+Pts_R2*P103+Pts_Res*Q103+Pts_ReY*R103+Pts_ReTD*S103+Pts_Re2*T103+Pts_FL*U103+Pts_FTD*V103</f>
        <v>8.3</v>
      </c>
      <c r="D103" s="7" t="s">
        <v>469</v>
      </c>
      <c r="E103" s="10" t="s">
        <v>46</v>
      </c>
      <c r="F103" s="9">
        <v>6.0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4.0</v>
      </c>
      <c r="R103" s="7">
        <v>63.0</v>
      </c>
      <c r="S103" s="7">
        <v>0.0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Tommy Tremble</v>
      </c>
      <c r="B104" s="7" t="str">
        <f>IFERROR(__xludf.DUMMYFUNCTION("INDEX(IFNA(REGEXEXTRACT(D104, ""([^ ]+)$"")))"),"CAR")</f>
        <v>CAR</v>
      </c>
      <c r="C104" s="7">
        <f>Pts_PA*G104+Pts_PC*H104+Pts_PY*I104+Pts_PTD*J104+Pts_PI*K104+Pts_P2*L104+Pts_RA*M104+Pts_RY*N104+Pts_RTD*O104+Pts_R2*P104+Pts_Res*Q104+Pts_ReY*R104+Pts_ReTD*S104+Pts_Re2*T104+Pts_FL*U104+Pts_FTD*V104</f>
        <v>6.8</v>
      </c>
      <c r="D104" s="7" t="s">
        <v>380</v>
      </c>
      <c r="E104" s="10" t="s">
        <v>27</v>
      </c>
      <c r="F104" s="9">
        <v>6.0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1.0</v>
      </c>
      <c r="R104" s="7">
        <v>3.0</v>
      </c>
      <c r="S104" s="7">
        <v>1.0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Jaylen Warren</v>
      </c>
      <c r="B105" s="7" t="str">
        <f>IFERROR(__xludf.DUMMYFUNCTION("INDEX(IFNA(REGEXEXTRACT(D105, ""([^ ]+)$"")))"),"PIT")</f>
        <v>PIT</v>
      </c>
      <c r="C105" s="7">
        <f>Pts_PA*G105+Pts_PC*H105+Pts_PY*I105+Pts_PTD*J105+Pts_PI*K105+Pts_P2*L105+Pts_RA*M105+Pts_RY*N105+Pts_RTD*O105+Pts_R2*P105+Pts_Res*Q105+Pts_ReY*R105+Pts_ReTD*S105+Pts_Re2*T105+Pts_FL*U105+Pts_FTD*V105</f>
        <v>8.2</v>
      </c>
      <c r="D105" s="7" t="s">
        <v>277</v>
      </c>
      <c r="E105" s="10" t="s">
        <v>357</v>
      </c>
      <c r="F105" s="9">
        <v>6.0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9.0</v>
      </c>
      <c r="N105" s="7">
        <v>47.0</v>
      </c>
      <c r="O105" s="7">
        <v>0.0</v>
      </c>
      <c r="P105" s="11">
        <v>0.0</v>
      </c>
      <c r="Q105" s="10">
        <v>2.0</v>
      </c>
      <c r="R105" s="7">
        <v>25.0</v>
      </c>
      <c r="S105" s="7">
        <v>0.0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Sam LaPorta</v>
      </c>
      <c r="B106" s="7" t="str">
        <f>IFERROR(__xludf.DUMMYFUNCTION("INDEX(IFNA(REGEXEXTRACT(D106, ""([^ ]+)$"")))"),"DET")</f>
        <v>DET</v>
      </c>
      <c r="C106" s="7">
        <f>Pts_PA*G106+Pts_PC*H106+Pts_PY*I106+Pts_PTD*J106+Pts_PI*K106+Pts_P2*L106+Pts_RA*M106+Pts_RY*N106+Pts_RTD*O106+Pts_R2*P106+Pts_Res*Q106+Pts_ReY*R106+Pts_ReTD*S106+Pts_Re2*T106+Pts_FL*U106+Pts_FTD*V106</f>
        <v>7.9</v>
      </c>
      <c r="D106" s="7" t="s">
        <v>176</v>
      </c>
      <c r="E106" s="10" t="s">
        <v>23</v>
      </c>
      <c r="F106" s="9">
        <v>5.0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0.0</v>
      </c>
      <c r="N106" s="7">
        <v>0.0</v>
      </c>
      <c r="O106" s="7">
        <v>0.0</v>
      </c>
      <c r="P106" s="11">
        <v>0.0</v>
      </c>
      <c r="Q106" s="10">
        <v>5.0</v>
      </c>
      <c r="R106" s="7">
        <v>54.0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Isiah Pacheco</v>
      </c>
      <c r="B107" s="7" t="str">
        <f>IFERROR(__xludf.DUMMYFUNCTION("INDEX(IFNA(REGEXEXTRACT(D107, ""([^ ]+)$"")))"),"KC")</f>
        <v>KC</v>
      </c>
      <c r="C107" s="7">
        <f>Pts_PA*G107+Pts_PC*H107+Pts_PY*I107+Pts_PTD*J107+Pts_PI*K107+Pts_P2*L107+Pts_RA*M107+Pts_RY*N107+Pts_RTD*O107+Pts_R2*P107+Pts_Res*Q107+Pts_ReY*R107+Pts_ReTD*S107+Pts_Re2*T107+Pts_FL*U107+Pts_FTD*V107</f>
        <v>7.1</v>
      </c>
      <c r="D107" s="7" t="s">
        <v>83</v>
      </c>
      <c r="E107" s="10" t="s">
        <v>361</v>
      </c>
      <c r="F107" s="9">
        <v>5.0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14.0</v>
      </c>
      <c r="N107" s="7">
        <v>55.0</v>
      </c>
      <c r="O107" s="7">
        <v>0.0</v>
      </c>
      <c r="P107" s="11">
        <v>0.0</v>
      </c>
      <c r="Q107" s="10">
        <v>2.0</v>
      </c>
      <c r="R107" s="7">
        <v>6.0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Calvin Ridley</v>
      </c>
      <c r="B108" s="7" t="str">
        <f>IFERROR(__xludf.DUMMYFUNCTION("INDEX(IFNA(REGEXEXTRACT(D108, ""([^ ]+)$"")))"),"TEN")</f>
        <v>TEN</v>
      </c>
      <c r="C108" s="7">
        <f>Pts_PA*G108+Pts_PC*H108+Pts_PY*I108+Pts_PTD*J108+Pts_PI*K108+Pts_P2*L108+Pts_RA*M108+Pts_RY*N108+Pts_RTD*O108+Pts_R2*P108+Pts_Res*Q108+Pts_ReY*R108+Pts_ReTD*S108+Pts_Re2*T108+Pts_FL*U108+Pts_FTD*V108</f>
        <v>9.4</v>
      </c>
      <c r="D108" s="7" t="s">
        <v>168</v>
      </c>
      <c r="E108" s="10" t="s">
        <v>44</v>
      </c>
      <c r="F108" s="9">
        <v>5.0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0.0</v>
      </c>
      <c r="N108" s="7">
        <v>0.0</v>
      </c>
      <c r="O108" s="7">
        <v>0.0</v>
      </c>
      <c r="P108" s="11">
        <v>0.0</v>
      </c>
      <c r="Q108" s="10">
        <v>7.0</v>
      </c>
      <c r="R108" s="7">
        <v>59.0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Stone Smartt</v>
      </c>
      <c r="B109" s="7" t="str">
        <f>IFERROR(__xludf.DUMMYFUNCTION("INDEX(IFNA(REGEXEXTRACT(D109, ""([^ ]+)$"")))"),"LAC")</f>
        <v>LAC</v>
      </c>
      <c r="C109" s="7">
        <f>Pts_PA*G109+Pts_PC*H109+Pts_PY*I109+Pts_PTD*J109+Pts_PI*K109+Pts_P2*L109+Pts_RA*M109+Pts_RY*N109+Pts_RTD*O109+Pts_R2*P109+Pts_Res*Q109+Pts_ReY*R109+Pts_ReTD*S109+Pts_Re2*T109+Pts_FL*U109+Pts_FTD*V109</f>
        <v>6.9</v>
      </c>
      <c r="D109" s="7" t="s">
        <v>512</v>
      </c>
      <c r="E109" s="10" t="s">
        <v>33</v>
      </c>
      <c r="F109" s="9">
        <v>5.0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0.0</v>
      </c>
      <c r="N109" s="7">
        <v>0.0</v>
      </c>
      <c r="O109" s="7">
        <v>0.0</v>
      </c>
      <c r="P109" s="11">
        <v>0.0</v>
      </c>
      <c r="Q109" s="10">
        <v>3.0</v>
      </c>
      <c r="R109" s="7">
        <v>54.0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Amon-Ra St. Brown</v>
      </c>
      <c r="B110" s="7" t="str">
        <f>IFERROR(__xludf.DUMMYFUNCTION("INDEX(IFNA(REGEXEXTRACT(D110, ""([^ ]+)$"")))"),"DET")</f>
        <v>DET</v>
      </c>
      <c r="C110" s="7">
        <f>Pts_PA*G110+Pts_PC*H110+Pts_PY*I110+Pts_PTD*J110+Pts_PI*K110+Pts_P2*L110+Pts_RA*M110+Pts_RY*N110+Pts_RTD*O110+Pts_R2*P110+Pts_Res*Q110+Pts_ReY*R110+Pts_ReTD*S110+Pts_Re2*T110+Pts_FL*U110+Pts_FTD*V110</f>
        <v>7.8</v>
      </c>
      <c r="D110" s="7" t="s">
        <v>273</v>
      </c>
      <c r="E110" s="10" t="s">
        <v>23</v>
      </c>
      <c r="F110" s="9">
        <v>5.0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1.0</v>
      </c>
      <c r="N110" s="7">
        <v>10.0</v>
      </c>
      <c r="O110" s="7">
        <v>0.0</v>
      </c>
      <c r="P110" s="11">
        <v>0.0</v>
      </c>
      <c r="Q110" s="10">
        <v>5.0</v>
      </c>
      <c r="R110" s="7">
        <v>43.0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Marquez Valdes-Scantling</v>
      </c>
      <c r="B111" s="7" t="str">
        <f>IFERROR(__xludf.DUMMYFUNCTION("INDEX(IFNA(REGEXEXTRACT(D111, ""([^ ]+)$"")))"),"NO")</f>
        <v>NO</v>
      </c>
      <c r="C111" s="7">
        <f>Pts_PA*G111+Pts_PC*H111+Pts_PY*I111+Pts_PTD*J111+Pts_PI*K111+Pts_P2*L111+Pts_RA*M111+Pts_RY*N111+Pts_RTD*O111+Pts_R2*P111+Pts_Res*Q111+Pts_ReY*R111+Pts_ReTD*S111+Pts_Re2*T111+Pts_FL*U111+Pts_FTD*V111</f>
        <v>7.1</v>
      </c>
      <c r="D111" s="7" t="s">
        <v>275</v>
      </c>
      <c r="E111" s="10" t="s">
        <v>53</v>
      </c>
      <c r="F111" s="9">
        <v>5.0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0.0</v>
      </c>
      <c r="N111" s="7">
        <v>0.0</v>
      </c>
      <c r="O111" s="7">
        <v>0.0</v>
      </c>
      <c r="P111" s="11">
        <v>0.0</v>
      </c>
      <c r="Q111" s="10">
        <v>4.0</v>
      </c>
      <c r="R111" s="7">
        <v>51.0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Chatarius Atwell</v>
      </c>
      <c r="B112" s="7" t="str">
        <f>IFERROR(__xludf.DUMMYFUNCTION("INDEX(IFNA(REGEXEXTRACT(D112, ""([^ ]+)$"")))"),"LA")</f>
        <v>LA</v>
      </c>
      <c r="C112" s="7">
        <f>Pts_PA*G112+Pts_PC*H112+Pts_PY*I112+Pts_PTD*J112+Pts_PI*K112+Pts_P2*L112+Pts_RA*M112+Pts_RY*N112+Pts_RTD*O112+Pts_R2*P112+Pts_Res*Q112+Pts_ReY*R112+Pts_ReTD*S112+Pts_Re2*T112+Pts_FL*U112+Pts_FTD*V112</f>
        <v>6</v>
      </c>
      <c r="D112" s="7" t="s">
        <v>366</v>
      </c>
      <c r="E112" s="10" t="s">
        <v>342</v>
      </c>
      <c r="F112" s="9">
        <v>4.0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0.0</v>
      </c>
      <c r="N112" s="7">
        <v>0.0</v>
      </c>
      <c r="O112" s="7">
        <v>0.0</v>
      </c>
      <c r="P112" s="11">
        <v>0.0</v>
      </c>
      <c r="Q112" s="10">
        <v>3.0</v>
      </c>
      <c r="R112" s="7">
        <v>45.0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Daniel Bellinger</v>
      </c>
      <c r="B113" s="7" t="str">
        <f>IFERROR(__xludf.DUMMYFUNCTION("INDEX(IFNA(REGEXEXTRACT(D113, ""([^ ]+)$"")))"),"NYG")</f>
        <v>NYG</v>
      </c>
      <c r="C113" s="7">
        <f>Pts_PA*G113+Pts_PC*H113+Pts_PY*I113+Pts_PTD*J113+Pts_PI*K113+Pts_P2*L113+Pts_RA*M113+Pts_RY*N113+Pts_RTD*O113+Pts_R2*P113+Pts_Res*Q113+Pts_ReY*R113+Pts_ReTD*S113+Pts_Re2*T113+Pts_FL*U113+Pts_FTD*V113</f>
        <v>7</v>
      </c>
      <c r="D113" s="7" t="s">
        <v>283</v>
      </c>
      <c r="E113" s="10" t="s">
        <v>350</v>
      </c>
      <c r="F113" s="9">
        <v>4.0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0.0</v>
      </c>
      <c r="N113" s="7">
        <v>0.0</v>
      </c>
      <c r="O113" s="7">
        <v>0.0</v>
      </c>
      <c r="P113" s="11">
        <v>0.0</v>
      </c>
      <c r="Q113" s="10">
        <v>5.0</v>
      </c>
      <c r="R113" s="7">
        <v>45.0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Brock Bowers</v>
      </c>
      <c r="B114" s="7" t="str">
        <f>IFERROR(__xludf.DUMMYFUNCTION("INDEX(IFNA(REGEXEXTRACT(D114, ""([^ ]+)$"")))"),"LV")</f>
        <v>LV</v>
      </c>
      <c r="C114" s="7">
        <f>Pts_PA*G114+Pts_PC*H114+Pts_PY*I114+Pts_PTD*J114+Pts_PI*K114+Pts_P2*L114+Pts_RA*M114+Pts_RY*N114+Pts_RTD*O114+Pts_R2*P114+Pts_Res*Q114+Pts_ReY*R114+Pts_ReTD*S114+Pts_Re2*T114+Pts_FL*U114+Pts_FTD*V114</f>
        <v>6.7</v>
      </c>
      <c r="D114" s="7" t="s">
        <v>162</v>
      </c>
      <c r="E114" s="10" t="s">
        <v>31</v>
      </c>
      <c r="F114" s="9">
        <v>4.0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1.0</v>
      </c>
      <c r="N114" s="7">
        <v>3.0</v>
      </c>
      <c r="O114" s="7">
        <v>0.0</v>
      </c>
      <c r="P114" s="11">
        <v>0.0</v>
      </c>
      <c r="Q114" s="10">
        <v>3.0</v>
      </c>
      <c r="R114" s="7">
        <v>49.0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A.J. Brown</v>
      </c>
      <c r="B115" s="7" t="str">
        <f>IFERROR(__xludf.DUMMYFUNCTION("INDEX(IFNA(REGEXEXTRACT(D115, ""([^ ]+)$"")))"),"PHI")</f>
        <v>PHI</v>
      </c>
      <c r="C115" s="7">
        <f>Pts_PA*G115+Pts_PC*H115+Pts_PY*I115+Pts_PTD*J115+Pts_PI*K115+Pts_P2*L115+Pts_RA*M115+Pts_RY*N115+Pts_RTD*O115+Pts_R2*P115+Pts_Res*Q115+Pts_ReY*R115+Pts_ReTD*S115+Pts_Re2*T115+Pts_FL*U115+Pts_FTD*V115</f>
        <v>6.3</v>
      </c>
      <c r="D115" s="7" t="s">
        <v>62</v>
      </c>
      <c r="E115" s="10" t="s">
        <v>29</v>
      </c>
      <c r="F115" s="9">
        <v>4.0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0.0</v>
      </c>
      <c r="N115" s="7">
        <v>0.0</v>
      </c>
      <c r="O115" s="7">
        <v>0.0</v>
      </c>
      <c r="P115" s="11">
        <v>0.0</v>
      </c>
      <c r="Q115" s="10">
        <v>4.0</v>
      </c>
      <c r="R115" s="7">
        <v>43.0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Nick Chubb</v>
      </c>
      <c r="B116" s="7" t="str">
        <f>IFERROR(__xludf.DUMMYFUNCTION("INDEX(IFNA(REGEXEXTRACT(D116, ""([^ ]+)$"")))"),"CLE")</f>
        <v>CLE</v>
      </c>
      <c r="C116" s="7">
        <f>Pts_PA*G116+Pts_PC*H116+Pts_PY*I116+Pts_PTD*J116+Pts_PI*K116+Pts_P2*L116+Pts_RA*M116+Pts_RY*N116+Pts_RTD*O116+Pts_R2*P116+Pts_Res*Q116+Pts_ReY*R116+Pts_ReTD*S116+Pts_Re2*T116+Pts_FL*U116+Pts_FTD*V116</f>
        <v>4.8</v>
      </c>
      <c r="D116" s="7" t="s">
        <v>522</v>
      </c>
      <c r="E116" s="10" t="s">
        <v>425</v>
      </c>
      <c r="F116" s="9">
        <v>4.0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11.0</v>
      </c>
      <c r="N116" s="7">
        <v>48.0</v>
      </c>
      <c r="O116" s="7">
        <v>0.0</v>
      </c>
      <c r="P116" s="11">
        <v>0.0</v>
      </c>
      <c r="Q116" s="10">
        <v>0.0</v>
      </c>
      <c r="R116" s="7">
        <v>0.0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Marvin Harrison</v>
      </c>
      <c r="B117" s="7" t="str">
        <f>IFERROR(__xludf.DUMMYFUNCTION("INDEX(IFNA(REGEXEXTRACT(D117, ""([^ ]+)$"")))"),"ARI")</f>
        <v>ARI</v>
      </c>
      <c r="C117" s="7">
        <f>Pts_PA*G117+Pts_PC*H117+Pts_PY*I117+Pts_PTD*J117+Pts_PI*K117+Pts_P2*L117+Pts_RA*M117+Pts_RY*N117+Pts_RTD*O117+Pts_R2*P117+Pts_Res*Q117+Pts_ReY*R117+Pts_ReTD*S117+Pts_Re2*T117+Pts_FL*U117+Pts_FTD*V117</f>
        <v>6.9</v>
      </c>
      <c r="D117" s="7" t="s">
        <v>299</v>
      </c>
      <c r="E117" s="10" t="s">
        <v>353</v>
      </c>
      <c r="F117" s="9">
        <v>4.0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4.0</v>
      </c>
      <c r="R117" s="7">
        <v>49.0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T.J. Hockenson</v>
      </c>
      <c r="B118" s="7" t="str">
        <f>IFERROR(__xludf.DUMMYFUNCTION("INDEX(IFNA(REGEXEXTRACT(D118, ""([^ ]+)$"")))"),"MIN")</f>
        <v>MIN</v>
      </c>
      <c r="C118" s="7">
        <f>Pts_PA*G118+Pts_PC*H118+Pts_PY*I118+Pts_PTD*J118+Pts_PI*K118+Pts_P2*L118+Pts_RA*M118+Pts_RY*N118+Pts_RTD*O118+Pts_R2*P118+Pts_Res*Q118+Pts_ReY*R118+Pts_ReTD*S118+Pts_Re2*T118+Pts_FL*U118+Pts_FTD*V118</f>
        <v>6.5</v>
      </c>
      <c r="D118" s="7" t="s">
        <v>541</v>
      </c>
      <c r="E118" s="10" t="s">
        <v>339</v>
      </c>
      <c r="F118" s="9">
        <v>4.0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4.0</v>
      </c>
      <c r="R118" s="7">
        <v>45.0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Andrei Iosivas</v>
      </c>
      <c r="B119" s="7" t="str">
        <f>IFERROR(__xludf.DUMMYFUNCTION("INDEX(IFNA(REGEXEXTRACT(D119, ""([^ ]+)$"")))"),"CIN")</f>
        <v>CIN</v>
      </c>
      <c r="C119" s="7">
        <f>Pts_PA*G119+Pts_PC*H119+Pts_PY*I119+Pts_PTD*J119+Pts_PI*K119+Pts_P2*L119+Pts_RA*M119+Pts_RY*N119+Pts_RTD*O119+Pts_R2*P119+Pts_Res*Q119+Pts_ReY*R119+Pts_ReTD*S119+Pts_Re2*T119+Pts_FL*U119+Pts_FTD*V119</f>
        <v>6.1</v>
      </c>
      <c r="D119" s="7" t="s">
        <v>217</v>
      </c>
      <c r="E119" s="10" t="s">
        <v>338</v>
      </c>
      <c r="F119" s="9">
        <v>4.0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0.0</v>
      </c>
      <c r="N119" s="7">
        <v>0.0</v>
      </c>
      <c r="O119" s="7">
        <v>0.0</v>
      </c>
      <c r="P119" s="11">
        <v>0.0</v>
      </c>
      <c r="Q119" s="10">
        <v>4.0</v>
      </c>
      <c r="R119" s="7">
        <v>41.0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Mac Jones</v>
      </c>
      <c r="B120" s="7" t="str">
        <f>IFERROR(__xludf.DUMMYFUNCTION("INDEX(IFNA(REGEXEXTRACT(D120, ""([^ ]+)$"")))"),"JAX")</f>
        <v>JAX</v>
      </c>
      <c r="C120" s="7">
        <f>Pts_PA*G120+Pts_PC*H120+Pts_PY*I120+Pts_PTD*J120+Pts_PI*K120+Pts_P2*L120+Pts_RA*M120+Pts_RY*N120+Pts_RTD*O120+Pts_R2*P120+Pts_Res*Q120+Pts_ReY*R120+Pts_ReTD*S120+Pts_Re2*T120+Pts_FL*U120+Pts_FTD*V120</f>
        <v>5.1</v>
      </c>
      <c r="D120" s="7" t="s">
        <v>463</v>
      </c>
      <c r="E120" s="10" t="s">
        <v>345</v>
      </c>
      <c r="F120" s="9">
        <v>4.0</v>
      </c>
      <c r="G120" s="10">
        <v>31.0</v>
      </c>
      <c r="H120" s="7">
        <v>23.0</v>
      </c>
      <c r="I120" s="7">
        <v>220.0</v>
      </c>
      <c r="J120" s="7">
        <v>0.0</v>
      </c>
      <c r="K120" s="7">
        <v>2.0</v>
      </c>
      <c r="L120" s="11">
        <v>0.0</v>
      </c>
      <c r="M120" s="10">
        <v>3.0</v>
      </c>
      <c r="N120" s="7">
        <v>3.0</v>
      </c>
      <c r="O120" s="7">
        <v>0.0</v>
      </c>
      <c r="P120" s="11">
        <v>0.0</v>
      </c>
      <c r="Q120" s="10">
        <v>0.0</v>
      </c>
      <c r="R120" s="7">
        <v>0.0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Travis Kelce</v>
      </c>
      <c r="B121" s="7" t="str">
        <f>IFERROR(__xludf.DUMMYFUNCTION("INDEX(IFNA(REGEXEXTRACT(D121, ""([^ ]+)$"")))"),"KC")</f>
        <v>KC</v>
      </c>
      <c r="C121" s="7">
        <f>Pts_PA*G121+Pts_PC*H121+Pts_PY*I121+Pts_PTD*J121+Pts_PI*K121+Pts_P2*L121+Pts_RA*M121+Pts_RY*N121+Pts_RTD*O121+Pts_R2*P121+Pts_Res*Q121+Pts_ReY*R121+Pts_ReTD*S121+Pts_Re2*T121+Pts_FL*U121+Pts_FTD*V121</f>
        <v>7</v>
      </c>
      <c r="D121" s="7" t="s">
        <v>193</v>
      </c>
      <c r="E121" s="10" t="s">
        <v>361</v>
      </c>
      <c r="F121" s="9">
        <v>4.0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5.0</v>
      </c>
      <c r="R121" s="7">
        <v>45.0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D.K. Metcalf</v>
      </c>
      <c r="B122" s="7" t="str">
        <f>IFERROR(__xludf.DUMMYFUNCTION("INDEX(IFNA(REGEXEXTRACT(D122, ""([^ ]+)$"")))"),"SEA")</f>
        <v>SEA</v>
      </c>
      <c r="C122" s="7">
        <f>Pts_PA*G122+Pts_PC*H122+Pts_PY*I122+Pts_PTD*J122+Pts_PI*K122+Pts_P2*L122+Pts_RA*M122+Pts_RY*N122+Pts_RTD*O122+Pts_R2*P122+Pts_Res*Q122+Pts_ReY*R122+Pts_ReTD*S122+Pts_Re2*T122+Pts_FL*U122+Pts_FTD*V122</f>
        <v>6.9</v>
      </c>
      <c r="D122" s="7" t="s">
        <v>219</v>
      </c>
      <c r="E122" s="10" t="s">
        <v>359</v>
      </c>
      <c r="F122" s="9">
        <v>4.0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4.0</v>
      </c>
      <c r="R122" s="7">
        <v>49.0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D.J. Moore</v>
      </c>
      <c r="B123" s="7" t="str">
        <f>IFERROR(__xludf.DUMMYFUNCTION("INDEX(IFNA(REGEXEXTRACT(D123, ""([^ ]+)$"")))"),"CHI")</f>
        <v>CHI</v>
      </c>
      <c r="C123" s="7">
        <f>Pts_PA*G123+Pts_PC*H123+Pts_PY*I123+Pts_PTD*J123+Pts_PI*K123+Pts_P2*L123+Pts_RA*M123+Pts_RY*N123+Pts_RTD*O123+Pts_R2*P123+Pts_Res*Q123+Pts_ReY*R123+Pts_ReTD*S123+Pts_Re2*T123+Pts_FL*U123+Pts_FTD*V123</f>
        <v>7.9</v>
      </c>
      <c r="D123" s="7" t="s">
        <v>177</v>
      </c>
      <c r="E123" s="10" t="s">
        <v>39</v>
      </c>
      <c r="F123" s="9">
        <v>4.0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6.0</v>
      </c>
      <c r="R123" s="7">
        <v>49.0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Foster Moreau</v>
      </c>
      <c r="B124" s="7" t="str">
        <f>IFERROR(__xludf.DUMMYFUNCTION("INDEX(IFNA(REGEXEXTRACT(D124, ""([^ ]+)$"")))"),"NO")</f>
        <v>NO</v>
      </c>
      <c r="C124" s="7">
        <f>Pts_PA*G124+Pts_PC*H124+Pts_PY*I124+Pts_PTD*J124+Pts_PI*K124+Pts_P2*L124+Pts_RA*M124+Pts_RY*N124+Pts_RTD*O124+Pts_R2*P124+Pts_Res*Q124+Pts_ReY*R124+Pts_ReTD*S124+Pts_Re2*T124+Pts_FL*U124+Pts_FTD*V124</f>
        <v>5</v>
      </c>
      <c r="D124" s="7" t="s">
        <v>110</v>
      </c>
      <c r="E124" s="10" t="s">
        <v>53</v>
      </c>
      <c r="F124" s="9">
        <v>4.0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0.0</v>
      </c>
      <c r="N124" s="7">
        <v>0.0</v>
      </c>
      <c r="O124" s="7">
        <v>0.0</v>
      </c>
      <c r="P124" s="11">
        <v>0.0</v>
      </c>
      <c r="Q124" s="10">
        <v>2.0</v>
      </c>
      <c r="R124" s="7">
        <v>40.0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Desmond Ridder</v>
      </c>
      <c r="B125" s="7" t="str">
        <f>IFERROR(__xludf.DUMMYFUNCTION("INDEX(IFNA(REGEXEXTRACT(D125, ""([^ ]+)$"")))"),"LV")</f>
        <v>LV</v>
      </c>
      <c r="C125" s="7">
        <f>Pts_PA*G125+Pts_PC*H125+Pts_PY*I125+Pts_PTD*J125+Pts_PI*K125+Pts_P2*L125+Pts_RA*M125+Pts_RY*N125+Pts_RTD*O125+Pts_R2*P125+Pts_Res*Q125+Pts_ReY*R125+Pts_ReTD*S125+Pts_Re2*T125+Pts_FL*U125+Pts_FTD*V125</f>
        <v>4.34</v>
      </c>
      <c r="D125" s="7" t="s">
        <v>539</v>
      </c>
      <c r="E125" s="10" t="s">
        <v>31</v>
      </c>
      <c r="F125" s="9">
        <v>4.0</v>
      </c>
      <c r="G125" s="10">
        <v>18.0</v>
      </c>
      <c r="H125" s="7">
        <v>12.0</v>
      </c>
      <c r="I125" s="7">
        <v>101.0</v>
      </c>
      <c r="J125" s="7">
        <v>0.0</v>
      </c>
      <c r="K125" s="7">
        <v>0.0</v>
      </c>
      <c r="L125" s="11">
        <v>0.0</v>
      </c>
      <c r="M125" s="10">
        <v>2.0</v>
      </c>
      <c r="N125" s="7">
        <v>3.0</v>
      </c>
      <c r="O125" s="7">
        <v>0.0</v>
      </c>
      <c r="P125" s="11">
        <v>0.0</v>
      </c>
      <c r="Q125" s="10">
        <v>0.0</v>
      </c>
      <c r="R125" s="7">
        <v>0.0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Sean Tucker</v>
      </c>
      <c r="B126" s="7" t="str">
        <f>IFERROR(__xludf.DUMMYFUNCTION("INDEX(IFNA(REGEXEXTRACT(D126, ""([^ ]+)$"")))"),"TB")</f>
        <v>TB</v>
      </c>
      <c r="C126" s="7">
        <f>Pts_PA*G126+Pts_PC*H126+Pts_PY*I126+Pts_PTD*J126+Pts_PI*K126+Pts_P2*L126+Pts_RA*M126+Pts_RY*N126+Pts_RTD*O126+Pts_R2*P126+Pts_Res*Q126+Pts_ReY*R126+Pts_ReTD*S126+Pts_Re2*T126+Pts_FL*U126+Pts_FTD*V126</f>
        <v>4.7</v>
      </c>
      <c r="D126" s="7" t="s">
        <v>461</v>
      </c>
      <c r="E126" s="10" t="s">
        <v>46</v>
      </c>
      <c r="F126" s="9">
        <v>4.0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3.0</v>
      </c>
      <c r="N126" s="7">
        <v>47.0</v>
      </c>
      <c r="O126" s="7">
        <v>0.0</v>
      </c>
      <c r="P126" s="11">
        <v>0.0</v>
      </c>
      <c r="Q126" s="10">
        <v>0.0</v>
      </c>
      <c r="R126" s="7">
        <v>0.0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Dontayvion Wicks</v>
      </c>
      <c r="B127" s="7" t="str">
        <f>IFERROR(__xludf.DUMMYFUNCTION("INDEX(IFNA(REGEXEXTRACT(D127, ""([^ ]+)$"")))"),"GB")</f>
        <v>GB</v>
      </c>
      <c r="C127" s="7">
        <f>Pts_PA*G127+Pts_PC*H127+Pts_PY*I127+Pts_PTD*J127+Pts_PI*K127+Pts_P2*L127+Pts_RA*M127+Pts_RY*N127+Pts_RTD*O127+Pts_R2*P127+Pts_Res*Q127+Pts_ReY*R127+Pts_ReTD*S127+Pts_Re2*T127+Pts_FL*U127+Pts_FTD*V127</f>
        <v>6.9</v>
      </c>
      <c r="D127" s="7" t="s">
        <v>360</v>
      </c>
      <c r="E127" s="10" t="s">
        <v>56</v>
      </c>
      <c r="F127" s="9">
        <v>4.0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0.0</v>
      </c>
      <c r="N127" s="7">
        <v>0.0</v>
      </c>
      <c r="O127" s="7">
        <v>0.0</v>
      </c>
      <c r="P127" s="11">
        <v>0.0</v>
      </c>
      <c r="Q127" s="10">
        <v>4.0</v>
      </c>
      <c r="R127" s="7">
        <v>49.0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Xavier Worthy</v>
      </c>
      <c r="B128" s="7" t="str">
        <f>IFERROR(__xludf.DUMMYFUNCTION("INDEX(IFNA(REGEXEXTRACT(D128, ""([^ ]+)$"")))"),"KC")</f>
        <v>KC</v>
      </c>
      <c r="C128" s="7">
        <f>Pts_PA*G128+Pts_PC*H128+Pts_PY*I128+Pts_PTD*J128+Pts_PI*K128+Pts_P2*L128+Pts_RA*M128+Pts_RY*N128+Pts_RTD*O128+Pts_R2*P128+Pts_Res*Q128+Pts_ReY*R128+Pts_ReTD*S128+Pts_Re2*T128+Pts_FL*U128+Pts_FTD*V128</f>
        <v>7.1</v>
      </c>
      <c r="D128" s="7" t="s">
        <v>60</v>
      </c>
      <c r="E128" s="10" t="s">
        <v>361</v>
      </c>
      <c r="F128" s="9">
        <v>4.0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1.0</v>
      </c>
      <c r="N128" s="7">
        <v>5.0</v>
      </c>
      <c r="O128" s="7">
        <v>0.0</v>
      </c>
      <c r="P128" s="11">
        <v>0.0</v>
      </c>
      <c r="Q128" s="10">
        <v>5.0</v>
      </c>
      <c r="R128" s="7">
        <v>41.0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Cam Akers</v>
      </c>
      <c r="B129" s="7" t="str">
        <f>IFERROR(__xludf.DUMMYFUNCTION("INDEX(IFNA(REGEXEXTRACT(D129, ""([^ ]+)$"")))"),"MIN")</f>
        <v>MIN</v>
      </c>
      <c r="C129" s="7">
        <f>Pts_PA*G129+Pts_PC*H129+Pts_PY*I129+Pts_PTD*J129+Pts_PI*K129+Pts_P2*L129+Pts_RA*M129+Pts_RY*N129+Pts_RTD*O129+Pts_R2*P129+Pts_Res*Q129+Pts_ReY*R129+Pts_ReTD*S129+Pts_Re2*T129+Pts_FL*U129+Pts_FTD*V129</f>
        <v>3.7</v>
      </c>
      <c r="D129" s="7" t="s">
        <v>372</v>
      </c>
      <c r="E129" s="10" t="s">
        <v>339</v>
      </c>
      <c r="F129" s="9">
        <v>3.0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5.0</v>
      </c>
      <c r="N129" s="7">
        <v>37.0</v>
      </c>
      <c r="O129" s="7">
        <v>0.0</v>
      </c>
      <c r="P129" s="11">
        <v>0.0</v>
      </c>
      <c r="Q129" s="10">
        <v>0.0</v>
      </c>
      <c r="R129" s="7">
        <v>0.0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Keenan Allen</v>
      </c>
      <c r="B130" s="7" t="str">
        <f>IFERROR(__xludf.DUMMYFUNCTION("INDEX(IFNA(REGEXEXTRACT(D130, ""([^ ]+)$"")))"),"CHI")</f>
        <v>CHI</v>
      </c>
      <c r="C130" s="7">
        <f>Pts_PA*G130+Pts_PC*H130+Pts_PY*I130+Pts_PTD*J130+Pts_PI*K130+Pts_P2*L130+Pts_RA*M130+Pts_RY*N130+Pts_RTD*O130+Pts_R2*P130+Pts_Res*Q130+Pts_ReY*R130+Pts_ReTD*S130+Pts_Re2*T130+Pts_FL*U130+Pts_FTD*V130</f>
        <v>4.5</v>
      </c>
      <c r="D130" s="7" t="s">
        <v>208</v>
      </c>
      <c r="E130" s="10" t="s">
        <v>39</v>
      </c>
      <c r="F130" s="9">
        <v>3.0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0.0</v>
      </c>
      <c r="N130" s="7">
        <v>0.0</v>
      </c>
      <c r="O130" s="7">
        <v>0.0</v>
      </c>
      <c r="P130" s="11">
        <v>0.0</v>
      </c>
      <c r="Q130" s="10">
        <v>3.0</v>
      </c>
      <c r="R130" s="7">
        <v>30.0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Tyler Conklin</v>
      </c>
      <c r="B131" s="7" t="str">
        <f>IFERROR(__xludf.DUMMYFUNCTION("INDEX(IFNA(REGEXEXTRACT(D131, ""([^ ]+)$"")))"),"NYJ")</f>
        <v>NYJ</v>
      </c>
      <c r="C131" s="7">
        <f>Pts_PA*G131+Pts_PC*H131+Pts_PY*I131+Pts_PTD*J131+Pts_PI*K131+Pts_P2*L131+Pts_RA*M131+Pts_RY*N131+Pts_RTD*O131+Pts_R2*P131+Pts_Res*Q131+Pts_ReY*R131+Pts_ReTD*S131+Pts_Re2*T131+Pts_FL*U131+Pts_FTD*V131</f>
        <v>4.8</v>
      </c>
      <c r="D131" s="7" t="s">
        <v>288</v>
      </c>
      <c r="E131" s="10" t="s">
        <v>92</v>
      </c>
      <c r="F131" s="9">
        <v>3.0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3.0</v>
      </c>
      <c r="R131" s="7">
        <v>33.0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Blake Corum</v>
      </c>
      <c r="B132" s="7" t="str">
        <f>IFERROR(__xludf.DUMMYFUNCTION("INDEX(IFNA(REGEXEXTRACT(D132, ""([^ ]+)$"")))"),"LA")</f>
        <v>LA</v>
      </c>
      <c r="C132" s="7">
        <f>Pts_PA*G132+Pts_PC*H132+Pts_PY*I132+Pts_PTD*J132+Pts_PI*K132+Pts_P2*L132+Pts_RA*M132+Pts_RY*N132+Pts_RTD*O132+Pts_R2*P132+Pts_Res*Q132+Pts_ReY*R132+Pts_ReTD*S132+Pts_Re2*T132+Pts_FL*U132+Pts_FTD*V132</f>
        <v>3.4</v>
      </c>
      <c r="D132" s="7" t="s">
        <v>375</v>
      </c>
      <c r="E132" s="10" t="s">
        <v>342</v>
      </c>
      <c r="F132" s="9">
        <v>3.0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8.0</v>
      </c>
      <c r="N132" s="7">
        <v>34.0</v>
      </c>
      <c r="O132" s="7">
        <v>0.0</v>
      </c>
      <c r="P132" s="11">
        <v>0.0</v>
      </c>
      <c r="Q132" s="10">
        <v>0.0</v>
      </c>
      <c r="R132" s="7">
        <v>0.0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Evan Engram</v>
      </c>
      <c r="B133" s="7" t="str">
        <f>IFERROR(__xludf.DUMMYFUNCTION("INDEX(IFNA(REGEXEXTRACT(D133, ""([^ ]+)$"")))"),"JAX")</f>
        <v>JAX</v>
      </c>
      <c r="C133" s="7">
        <f>Pts_PA*G133+Pts_PC*H133+Pts_PY*I133+Pts_PTD*J133+Pts_PI*K133+Pts_P2*L133+Pts_RA*M133+Pts_RY*N133+Pts_RTD*O133+Pts_R2*P133+Pts_Res*Q133+Pts_ReY*R133+Pts_ReTD*S133+Pts_Re2*T133+Pts_FL*U133+Pts_FTD*V133</f>
        <v>5.3</v>
      </c>
      <c r="D133" s="7" t="s">
        <v>293</v>
      </c>
      <c r="E133" s="10" t="s">
        <v>345</v>
      </c>
      <c r="F133" s="9">
        <v>3.0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0.0</v>
      </c>
      <c r="N133" s="7">
        <v>0.0</v>
      </c>
      <c r="O133" s="7">
        <v>0.0</v>
      </c>
      <c r="P133" s="11">
        <v>0.0</v>
      </c>
      <c r="Q133" s="10">
        <v>4.0</v>
      </c>
      <c r="R133" s="7">
        <v>33.0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Jake Ferguson</v>
      </c>
      <c r="B134" s="7" t="str">
        <f>IFERROR(__xludf.DUMMYFUNCTION("INDEX(IFNA(REGEXEXTRACT(D134, ""([^ ]+)$"")))"),"DAL")</f>
        <v>DAL</v>
      </c>
      <c r="C134" s="7">
        <f>Pts_PA*G134+Pts_PC*H134+Pts_PY*I134+Pts_PTD*J134+Pts_PI*K134+Pts_P2*L134+Pts_RA*M134+Pts_RY*N134+Pts_RTD*O134+Pts_R2*P134+Pts_Res*Q134+Pts_ReY*R134+Pts_ReTD*S134+Pts_Re2*T134+Pts_FL*U134+Pts_FTD*V134</f>
        <v>4.7</v>
      </c>
      <c r="D134" s="7" t="s">
        <v>240</v>
      </c>
      <c r="E134" s="10" t="s">
        <v>348</v>
      </c>
      <c r="F134" s="9">
        <v>3.0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3.0</v>
      </c>
      <c r="R134" s="7">
        <v>32.0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Jerome Ford</v>
      </c>
      <c r="B135" s="7" t="str">
        <f>IFERROR(__xludf.DUMMYFUNCTION("INDEX(IFNA(REGEXEXTRACT(D135, ""([^ ]+)$"")))"),"CLE")</f>
        <v>CLE</v>
      </c>
      <c r="C135" s="7">
        <f>Pts_PA*G135+Pts_PC*H135+Pts_PY*I135+Pts_PTD*J135+Pts_PI*K135+Pts_P2*L135+Pts_RA*M135+Pts_RY*N135+Pts_RTD*O135+Pts_R2*P135+Pts_Res*Q135+Pts_ReY*R135+Pts_ReTD*S135+Pts_Re2*T135+Pts_FL*U135+Pts_FTD*V135</f>
        <v>6.2</v>
      </c>
      <c r="D135" s="7" t="s">
        <v>88</v>
      </c>
      <c r="E135" s="10" t="s">
        <v>425</v>
      </c>
      <c r="F135" s="9">
        <v>3.0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10.0</v>
      </c>
      <c r="N135" s="7">
        <v>28.0</v>
      </c>
      <c r="O135" s="7">
        <v>0.0</v>
      </c>
      <c r="P135" s="11">
        <v>0.0</v>
      </c>
      <c r="Q135" s="10">
        <v>3.0</v>
      </c>
      <c r="R135" s="7">
        <v>19.0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Xavier Legette</v>
      </c>
      <c r="B136" s="7" t="str">
        <f>IFERROR(__xludf.DUMMYFUNCTION("INDEX(IFNA(REGEXEXTRACT(D136, ""([^ ]+)$"")))"),"CAR")</f>
        <v>CAR</v>
      </c>
      <c r="C136" s="7">
        <f>Pts_PA*G136+Pts_PC*H136+Pts_PY*I136+Pts_PTD*J136+Pts_PI*K136+Pts_P2*L136+Pts_RA*M136+Pts_RY*N136+Pts_RTD*O136+Pts_R2*P136+Pts_Res*Q136+Pts_ReY*R136+Pts_ReTD*S136+Pts_Re2*T136+Pts_FL*U136+Pts_FTD*V136</f>
        <v>4.9</v>
      </c>
      <c r="D136" s="7" t="s">
        <v>196</v>
      </c>
      <c r="E136" s="10" t="s">
        <v>27</v>
      </c>
      <c r="F136" s="9">
        <v>3.0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2.0</v>
      </c>
      <c r="R136" s="7">
        <v>39.0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Kenny McIntosh</v>
      </c>
      <c r="B137" s="7" t="str">
        <f>IFERROR(__xludf.DUMMYFUNCTION("INDEX(IFNA(REGEXEXTRACT(D137, ""([^ ]+)$"")))"),"SEA")</f>
        <v>SEA</v>
      </c>
      <c r="C137" s="7">
        <f>Pts_PA*G137+Pts_PC*H137+Pts_PY*I137+Pts_PTD*J137+Pts_PI*K137+Pts_P2*L137+Pts_RA*M137+Pts_RY*N137+Pts_RTD*O137+Pts_R2*P137+Pts_Res*Q137+Pts_ReY*R137+Pts_ReTD*S137+Pts_Re2*T137+Pts_FL*U137+Pts_FTD*V137</f>
        <v>5.5</v>
      </c>
      <c r="D137" s="7" t="s">
        <v>443</v>
      </c>
      <c r="E137" s="10" t="s">
        <v>359</v>
      </c>
      <c r="F137" s="9">
        <v>3.0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7.0</v>
      </c>
      <c r="N137" s="7">
        <v>38.0</v>
      </c>
      <c r="O137" s="7">
        <v>0.0</v>
      </c>
      <c r="P137" s="11">
        <v>0.0</v>
      </c>
      <c r="Q137" s="10">
        <v>2.0</v>
      </c>
      <c r="R137" s="7">
        <v>7.0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Scott Miller</v>
      </c>
      <c r="B138" s="7" t="str">
        <f>IFERROR(__xludf.DUMMYFUNCTION("INDEX(IFNA(REGEXEXTRACT(D138, ""([^ ]+)$"")))"),"PIT")</f>
        <v>PIT</v>
      </c>
      <c r="C138" s="7">
        <f>Pts_PA*G138+Pts_PC*H138+Pts_PY*I138+Pts_PTD*J138+Pts_PI*K138+Pts_P2*L138+Pts_RA*M138+Pts_RY*N138+Pts_RTD*O138+Pts_R2*P138+Pts_Res*Q138+Pts_ReY*R138+Pts_ReTD*S138+Pts_Re2*T138+Pts_FL*U138+Pts_FTD*V138</f>
        <v>5.3</v>
      </c>
      <c r="D138" s="7" t="s">
        <v>433</v>
      </c>
      <c r="E138" s="10" t="s">
        <v>357</v>
      </c>
      <c r="F138" s="9">
        <v>3.0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3.0</v>
      </c>
      <c r="R138" s="7">
        <v>38.0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Elijah Moore</v>
      </c>
      <c r="B139" s="7" t="str">
        <f>IFERROR(__xludf.DUMMYFUNCTION("INDEX(IFNA(REGEXEXTRACT(D139, ""([^ ]+)$"")))"),"CLE")</f>
        <v>CLE</v>
      </c>
      <c r="C139" s="7">
        <f>Pts_PA*G139+Pts_PC*H139+Pts_PY*I139+Pts_PTD*J139+Pts_PI*K139+Pts_P2*L139+Pts_RA*M139+Pts_RY*N139+Pts_RTD*O139+Pts_R2*P139+Pts_Res*Q139+Pts_ReY*R139+Pts_ReTD*S139+Pts_Re2*T139+Pts_FL*U139+Pts_FTD*V139</f>
        <v>4.9</v>
      </c>
      <c r="D139" s="7" t="s">
        <v>315</v>
      </c>
      <c r="E139" s="10" t="s">
        <v>425</v>
      </c>
      <c r="F139" s="9">
        <v>3.0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3.0</v>
      </c>
      <c r="R139" s="7">
        <v>34.0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Wan'Dale Robinson</v>
      </c>
      <c r="B140" s="7" t="str">
        <f>IFERROR(__xludf.DUMMYFUNCTION("INDEX(IFNA(REGEXEXTRACT(D140, ""([^ ]+)$"")))"),"NYG")</f>
        <v>NYG</v>
      </c>
      <c r="C140" s="7">
        <f>Pts_PA*G140+Pts_PC*H140+Pts_PY*I140+Pts_PTD*J140+Pts_PI*K140+Pts_P2*L140+Pts_RA*M140+Pts_RY*N140+Pts_RTD*O140+Pts_R2*P140+Pts_Res*Q140+Pts_ReY*R140+Pts_ReTD*S140+Pts_Re2*T140+Pts_FL*U140+Pts_FTD*V140</f>
        <v>5.8</v>
      </c>
      <c r="D140" s="7" t="s">
        <v>169</v>
      </c>
      <c r="E140" s="10" t="s">
        <v>350</v>
      </c>
      <c r="F140" s="9">
        <v>3.0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4.0</v>
      </c>
      <c r="R140" s="7">
        <v>38.0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Deebo Samuel</v>
      </c>
      <c r="B141" s="7" t="str">
        <f>IFERROR(__xludf.DUMMYFUNCTION("INDEX(IFNA(REGEXEXTRACT(D141, ""([^ ]+)$"")))"),"SF")</f>
        <v>SF</v>
      </c>
      <c r="C141" s="7">
        <f>Pts_PA*G141+Pts_PC*H141+Pts_PY*I141+Pts_PTD*J141+Pts_PI*K141+Pts_P2*L141+Pts_RA*M141+Pts_RY*N141+Pts_RTD*O141+Pts_R2*P141+Pts_Res*Q141+Pts_ReY*R141+Pts_ReTD*S141+Pts_Re2*T141+Pts_FL*U141+Pts_FTD*V141</f>
        <v>4.5</v>
      </c>
      <c r="D141" s="7" t="s">
        <v>86</v>
      </c>
      <c r="E141" s="10" t="s">
        <v>343</v>
      </c>
      <c r="F141" s="9">
        <v>3.0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5.0</v>
      </c>
      <c r="N141" s="7">
        <v>13.0</v>
      </c>
      <c r="O141" s="7">
        <v>0.0</v>
      </c>
      <c r="P141" s="11">
        <v>0.0</v>
      </c>
      <c r="Q141" s="10">
        <v>2.0</v>
      </c>
      <c r="R141" s="7">
        <v>22.0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JuJu Smith-Schuster</v>
      </c>
      <c r="B142" s="7" t="str">
        <f>IFERROR(__xludf.DUMMYFUNCTION("INDEX(IFNA(REGEXEXTRACT(D142, ""([^ ]+)$"")))"),"KC")</f>
        <v>KC</v>
      </c>
      <c r="C142" s="7">
        <f>Pts_PA*G142+Pts_PC*H142+Pts_PY*I142+Pts_PTD*J142+Pts_PI*K142+Pts_P2*L142+Pts_RA*M142+Pts_RY*N142+Pts_RTD*O142+Pts_R2*P142+Pts_Res*Q142+Pts_ReY*R142+Pts_ReTD*S142+Pts_Re2*T142+Pts_FL*U142+Pts_FTD*V142</f>
        <v>4.1</v>
      </c>
      <c r="D142" s="7" t="s">
        <v>427</v>
      </c>
      <c r="E142" s="10" t="s">
        <v>361</v>
      </c>
      <c r="F142" s="9">
        <v>3.0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0.0</v>
      </c>
      <c r="N142" s="7">
        <v>0.0</v>
      </c>
      <c r="O142" s="7">
        <v>0.0</v>
      </c>
      <c r="P142" s="11">
        <v>0.0</v>
      </c>
      <c r="Q142" s="10">
        <v>2.0</v>
      </c>
      <c r="R142" s="7">
        <v>31.0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D'Andre Swift</v>
      </c>
      <c r="B143" s="7" t="str">
        <f>IFERROR(__xludf.DUMMYFUNCTION("INDEX(IFNA(REGEXEXTRACT(D143, ""([^ ]+)$"")))"),"CHI")</f>
        <v>CHI</v>
      </c>
      <c r="C143" s="7">
        <f>Pts_PA*G143+Pts_PC*H143+Pts_PY*I143+Pts_PTD*J143+Pts_PI*K143+Pts_P2*L143+Pts_RA*M143+Pts_RY*N143+Pts_RTD*O143+Pts_R2*P143+Pts_Res*Q143+Pts_ReY*R143+Pts_ReTD*S143+Pts_Re2*T143+Pts_FL*U143+Pts_FTD*V143</f>
        <v>4.5</v>
      </c>
      <c r="D143" s="7" t="s">
        <v>170</v>
      </c>
      <c r="E143" s="10" t="s">
        <v>39</v>
      </c>
      <c r="F143" s="9">
        <v>3.0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14.0</v>
      </c>
      <c r="N143" s="7">
        <v>38.0</v>
      </c>
      <c r="O143" s="7">
        <v>0.0</v>
      </c>
      <c r="P143" s="11">
        <v>0.0</v>
      </c>
      <c r="Q143" s="10">
        <v>1.0</v>
      </c>
      <c r="R143" s="7">
        <v>2.0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Kimani Vidal</v>
      </c>
      <c r="B144" s="7" t="str">
        <f>IFERROR(__xludf.DUMMYFUNCTION("INDEX(IFNA(REGEXEXTRACT(D144, ""([^ ]+)$"")))"),"LAC")</f>
        <v>LAC</v>
      </c>
      <c r="C144" s="7">
        <f>Pts_PA*G144+Pts_PC*H144+Pts_PY*I144+Pts_PTD*J144+Pts_PI*K144+Pts_P2*L144+Pts_RA*M144+Pts_RY*N144+Pts_RTD*O144+Pts_R2*P144+Pts_Res*Q144+Pts_ReY*R144+Pts_ReTD*S144+Pts_Re2*T144+Pts_FL*U144+Pts_FTD*V144</f>
        <v>3.4</v>
      </c>
      <c r="D144" s="7" t="s">
        <v>502</v>
      </c>
      <c r="E144" s="10" t="s">
        <v>33</v>
      </c>
      <c r="F144" s="9">
        <v>3.0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8.0</v>
      </c>
      <c r="N144" s="7">
        <v>34.0</v>
      </c>
      <c r="O144" s="7">
        <v>0.0</v>
      </c>
      <c r="P144" s="11">
        <v>0.0</v>
      </c>
      <c r="Q144" s="10">
        <v>0.0</v>
      </c>
      <c r="R144" s="7">
        <v>0.0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Josh Whyle</v>
      </c>
      <c r="B145" s="7" t="str">
        <f>IFERROR(__xludf.DUMMYFUNCTION("INDEX(IFNA(REGEXEXTRACT(D145, ""([^ ]+)$"")))"),"TEN")</f>
        <v>TEN</v>
      </c>
      <c r="C145" s="7">
        <f>Pts_PA*G145+Pts_PC*H145+Pts_PY*I145+Pts_PTD*J145+Pts_PI*K145+Pts_P2*L145+Pts_RA*M145+Pts_RY*N145+Pts_RTD*O145+Pts_R2*P145+Pts_Res*Q145+Pts_ReY*R145+Pts_ReTD*S145+Pts_Re2*T145+Pts_FL*U145+Pts_FTD*V145</f>
        <v>4.1</v>
      </c>
      <c r="D145" s="7" t="s">
        <v>396</v>
      </c>
      <c r="E145" s="10" t="s">
        <v>44</v>
      </c>
      <c r="F145" s="9">
        <v>3.0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2.0</v>
      </c>
      <c r="R145" s="7">
        <v>31.0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Mike Williams</v>
      </c>
      <c r="B146" s="7" t="str">
        <f>IFERROR(__xludf.DUMMYFUNCTION("INDEX(IFNA(REGEXEXTRACT(D146, ""([^ ]+)$"")))"),"PIT")</f>
        <v>PIT</v>
      </c>
      <c r="C146" s="7">
        <f>Pts_PA*G146+Pts_PC*H146+Pts_PY*I146+Pts_PTD*J146+Pts_PI*K146+Pts_P2*L146+Pts_RA*M146+Pts_RY*N146+Pts_RTD*O146+Pts_R2*P146+Pts_Res*Q146+Pts_ReY*R146+Pts_ReTD*S146+Pts_Re2*T146+Pts_FL*U146+Pts_FTD*V146</f>
        <v>5.1</v>
      </c>
      <c r="D146" s="7" t="s">
        <v>397</v>
      </c>
      <c r="E146" s="10" t="s">
        <v>357</v>
      </c>
      <c r="F146" s="9">
        <v>3.0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0.0</v>
      </c>
      <c r="N146" s="7">
        <v>0.0</v>
      </c>
      <c r="O146" s="7">
        <v>0.0</v>
      </c>
      <c r="P146" s="11">
        <v>0.0</v>
      </c>
      <c r="Q146" s="10">
        <v>3.0</v>
      </c>
      <c r="R146" s="7">
        <v>36.0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James Cook</v>
      </c>
      <c r="B147" s="7" t="str">
        <f>IFERROR(__xludf.DUMMYFUNCTION("INDEX(IFNA(REGEXEXTRACT(D147, ""([^ ]+)$"")))"),"BUF")</f>
        <v>BUF</v>
      </c>
      <c r="C147" s="7">
        <f>Pts_PA*G147+Pts_PC*H147+Pts_PY*I147+Pts_PTD*J147+Pts_PI*K147+Pts_P2*L147+Pts_RA*M147+Pts_RY*N147+Pts_RTD*O147+Pts_R2*P147+Pts_Res*Q147+Pts_ReY*R147+Pts_ReTD*S147+Pts_Re2*T147+Pts_FL*U147+Pts_FTD*V147</f>
        <v>3.9</v>
      </c>
      <c r="D147" s="7" t="s">
        <v>104</v>
      </c>
      <c r="E147" s="10" t="s">
        <v>419</v>
      </c>
      <c r="F147" s="9">
        <v>2.0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6.0</v>
      </c>
      <c r="N147" s="7">
        <v>20.0</v>
      </c>
      <c r="O147" s="7">
        <v>0.0</v>
      </c>
      <c r="P147" s="11">
        <v>0.0</v>
      </c>
      <c r="Q147" s="10">
        <v>2.0</v>
      </c>
      <c r="R147" s="7">
        <v>9.0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Kenny Gainwell</v>
      </c>
      <c r="B148" s="7" t="str">
        <f>IFERROR(__xludf.DUMMYFUNCTION("INDEX(IFNA(REGEXEXTRACT(D148, ""([^ ]+)$"")))"),"PHI")</f>
        <v>PHI</v>
      </c>
      <c r="C148" s="7">
        <f>Pts_PA*G148+Pts_PC*H148+Pts_PY*I148+Pts_PTD*J148+Pts_PI*K148+Pts_P2*L148+Pts_RA*M148+Pts_RY*N148+Pts_RTD*O148+Pts_R2*P148+Pts_Res*Q148+Pts_ReY*R148+Pts_ReTD*S148+Pts_Re2*T148+Pts_FL*U148+Pts_FTD*V148</f>
        <v>4.3</v>
      </c>
      <c r="D148" s="7" t="s">
        <v>241</v>
      </c>
      <c r="E148" s="10" t="s">
        <v>29</v>
      </c>
      <c r="F148" s="9">
        <v>2.0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3.0</v>
      </c>
      <c r="N148" s="7">
        <v>26.0</v>
      </c>
      <c r="O148" s="7">
        <v>0.0</v>
      </c>
      <c r="P148" s="11">
        <v>0.0</v>
      </c>
      <c r="Q148" s="10">
        <v>2.0</v>
      </c>
      <c r="R148" s="7">
        <v>7.0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Mike Gesicki</v>
      </c>
      <c r="B149" s="7" t="str">
        <f>IFERROR(__xludf.DUMMYFUNCTION("INDEX(IFNA(REGEXEXTRACT(D149, ""([^ ]+)$"")))"),"CIN")</f>
        <v>CIN</v>
      </c>
      <c r="C149" s="7">
        <f>Pts_PA*G149+Pts_PC*H149+Pts_PY*I149+Pts_PTD*J149+Pts_PI*K149+Pts_P2*L149+Pts_RA*M149+Pts_RY*N149+Pts_RTD*O149+Pts_R2*P149+Pts_Res*Q149+Pts_ReY*R149+Pts_ReTD*S149+Pts_Re2*T149+Pts_FL*U149+Pts_FTD*V149</f>
        <v>3.9</v>
      </c>
      <c r="D149" s="7" t="s">
        <v>242</v>
      </c>
      <c r="E149" s="10" t="s">
        <v>338</v>
      </c>
      <c r="F149" s="9">
        <v>2.0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3.0</v>
      </c>
      <c r="R149" s="7">
        <v>24.0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Noah Gray</v>
      </c>
      <c r="B150" s="7" t="str">
        <f>IFERROR(__xludf.DUMMYFUNCTION("INDEX(IFNA(REGEXEXTRACT(D150, ""([^ ]+)$"")))"),"KC")</f>
        <v>KC</v>
      </c>
      <c r="C150" s="7">
        <f>Pts_PA*G150+Pts_PC*H150+Pts_PY*I150+Pts_PTD*J150+Pts_PI*K150+Pts_P2*L150+Pts_RA*M150+Pts_RY*N150+Pts_RTD*O150+Pts_R2*P150+Pts_Res*Q150+Pts_ReY*R150+Pts_ReTD*S150+Pts_Re2*T150+Pts_FL*U150+Pts_FTD*V150</f>
        <v>4.6</v>
      </c>
      <c r="D150" s="7" t="s">
        <v>188</v>
      </c>
      <c r="E150" s="10" t="s">
        <v>361</v>
      </c>
      <c r="F150" s="9">
        <v>2.0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4.0</v>
      </c>
      <c r="R150" s="7">
        <v>26.0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Tee Higgins</v>
      </c>
      <c r="B151" s="7" t="str">
        <f>IFERROR(__xludf.DUMMYFUNCTION("INDEX(IFNA(REGEXEXTRACT(D151, ""([^ ]+)$"")))"),"CIN")</f>
        <v>CIN</v>
      </c>
      <c r="C151" s="7">
        <f>Pts_PA*G151+Pts_PC*H151+Pts_PY*I151+Pts_PTD*J151+Pts_PI*K151+Pts_P2*L151+Pts_RA*M151+Pts_RY*N151+Pts_RTD*O151+Pts_R2*P151+Pts_Res*Q151+Pts_ReY*R151+Pts_ReTD*S151+Pts_Re2*T151+Pts_FL*U151+Pts_FTD*V151</f>
        <v>3.3</v>
      </c>
      <c r="D151" s="7" t="s">
        <v>432</v>
      </c>
      <c r="E151" s="10" t="s">
        <v>338</v>
      </c>
      <c r="F151" s="9">
        <v>2.0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0.0</v>
      </c>
      <c r="N151" s="7">
        <v>0.0</v>
      </c>
      <c r="O151" s="7">
        <v>0.0</v>
      </c>
      <c r="P151" s="11">
        <v>0.0</v>
      </c>
      <c r="Q151" s="10">
        <v>2.0</v>
      </c>
      <c r="R151" s="7">
        <v>23.0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Kareem Hunt</v>
      </c>
      <c r="B152" s="7" t="str">
        <f>IFERROR(__xludf.DUMMYFUNCTION("INDEX(IFNA(REGEXEXTRACT(D152, ""([^ ]+)$"")))"),"KC")</f>
        <v>KC</v>
      </c>
      <c r="C152" s="7">
        <f>Pts_PA*G152+Pts_PC*H152+Pts_PY*I152+Pts_PTD*J152+Pts_PI*K152+Pts_P2*L152+Pts_RA*M152+Pts_RY*N152+Pts_RTD*O152+Pts_R2*P152+Pts_Res*Q152+Pts_ReY*R152+Pts_ReTD*S152+Pts_Re2*T152+Pts_FL*U152+Pts_FTD*V152</f>
        <v>3.4</v>
      </c>
      <c r="D152" s="7" t="s">
        <v>466</v>
      </c>
      <c r="E152" s="10" t="s">
        <v>361</v>
      </c>
      <c r="F152" s="9">
        <v>2.0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5.0</v>
      </c>
      <c r="N152" s="7">
        <v>16.0</v>
      </c>
      <c r="O152" s="7">
        <v>0.0</v>
      </c>
      <c r="P152" s="11">
        <v>0.0</v>
      </c>
      <c r="Q152" s="10">
        <v>1.0</v>
      </c>
      <c r="R152" s="7">
        <v>13.0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David Moore</v>
      </c>
      <c r="B153" s="7" t="str">
        <f>IFERROR(__xludf.DUMMYFUNCTION("INDEX(IFNA(REGEXEXTRACT(D153, ""([^ ]+)$"")))"),"CAR")</f>
        <v>CAR</v>
      </c>
      <c r="C153" s="7">
        <f>Pts_PA*G153+Pts_PC*H153+Pts_PY*I153+Pts_PTD*J153+Pts_PI*K153+Pts_P2*L153+Pts_RA*M153+Pts_RY*N153+Pts_RTD*O153+Pts_R2*P153+Pts_Res*Q153+Pts_ReY*R153+Pts_ReTD*S153+Pts_Re2*T153+Pts_FL*U153+Pts_FTD*V153</f>
        <v>3.5</v>
      </c>
      <c r="D153" s="7" t="s">
        <v>258</v>
      </c>
      <c r="E153" s="10" t="s">
        <v>27</v>
      </c>
      <c r="F153" s="9">
        <v>2.0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0.0</v>
      </c>
      <c r="N153" s="7">
        <v>0.0</v>
      </c>
      <c r="O153" s="7">
        <v>0.0</v>
      </c>
      <c r="P153" s="11">
        <v>0.0</v>
      </c>
      <c r="Q153" s="10">
        <v>2.0</v>
      </c>
      <c r="R153" s="7">
        <v>25.0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Josh Oliver</v>
      </c>
      <c r="B154" s="7" t="str">
        <f>IFERROR(__xludf.DUMMYFUNCTION("INDEX(IFNA(REGEXEXTRACT(D154, ""([^ ]+)$"")))"),"MIN")</f>
        <v>MIN</v>
      </c>
      <c r="C154" s="7">
        <f>Pts_PA*G154+Pts_PC*H154+Pts_PY*I154+Pts_PTD*J154+Pts_PI*K154+Pts_P2*L154+Pts_RA*M154+Pts_RY*N154+Pts_RTD*O154+Pts_R2*P154+Pts_Res*Q154+Pts_ReY*R154+Pts_ReTD*S154+Pts_Re2*T154+Pts_FL*U154+Pts_FTD*V154</f>
        <v>3.1</v>
      </c>
      <c r="D154" s="7" t="s">
        <v>220</v>
      </c>
      <c r="E154" s="10" t="s">
        <v>339</v>
      </c>
      <c r="F154" s="9">
        <v>2.0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0.0</v>
      </c>
      <c r="N154" s="7">
        <v>0.0</v>
      </c>
      <c r="O154" s="7">
        <v>0.0</v>
      </c>
      <c r="P154" s="11">
        <v>0.0</v>
      </c>
      <c r="Q154" s="10">
        <v>1.0</v>
      </c>
      <c r="R154" s="7">
        <v>26.0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Luke Schoonmaker</v>
      </c>
      <c r="B155" s="7" t="str">
        <f>IFERROR(__xludf.DUMMYFUNCTION("INDEX(IFNA(REGEXEXTRACT(D155, ""([^ ]+)$"")))"),"DAL")</f>
        <v>DAL</v>
      </c>
      <c r="C155" s="7">
        <f>Pts_PA*G155+Pts_PC*H155+Pts_PY*I155+Pts_PTD*J155+Pts_PI*K155+Pts_P2*L155+Pts_RA*M155+Pts_RY*N155+Pts_RTD*O155+Pts_R2*P155+Pts_Res*Q155+Pts_ReY*R155+Pts_ReTD*S155+Pts_Re2*T155+Pts_FL*U155+Pts_FTD*V155</f>
        <v>3.2</v>
      </c>
      <c r="D155" s="7" t="s">
        <v>369</v>
      </c>
      <c r="E155" s="10" t="s">
        <v>348</v>
      </c>
      <c r="F155" s="9">
        <v>2.0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0.0</v>
      </c>
      <c r="N155" s="7">
        <v>0.0</v>
      </c>
      <c r="O155" s="7">
        <v>0.0</v>
      </c>
      <c r="P155" s="11">
        <v>0.0</v>
      </c>
      <c r="Q155" s="10">
        <v>2.0</v>
      </c>
      <c r="R155" s="7">
        <v>22.0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Darius Slayton</v>
      </c>
      <c r="B156" s="7" t="str">
        <f>IFERROR(__xludf.DUMMYFUNCTION("INDEX(IFNA(REGEXEXTRACT(D156, ""([^ ]+)$"")))"),"NYG")</f>
        <v>NYG</v>
      </c>
      <c r="C156" s="7">
        <f>Pts_PA*G156+Pts_PC*H156+Pts_PY*I156+Pts_PTD*J156+Pts_PI*K156+Pts_P2*L156+Pts_RA*M156+Pts_RY*N156+Pts_RTD*O156+Pts_R2*P156+Pts_Res*Q156+Pts_ReY*R156+Pts_ReTD*S156+Pts_Re2*T156+Pts_FL*U156+Pts_FTD*V156</f>
        <v>3.7</v>
      </c>
      <c r="D156" s="7" t="s">
        <v>223</v>
      </c>
      <c r="E156" s="10" t="s">
        <v>350</v>
      </c>
      <c r="F156" s="9">
        <v>2.0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2.0</v>
      </c>
      <c r="R156" s="7">
        <v>27.0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Tyjae Spears</v>
      </c>
      <c r="B157" s="7" t="str">
        <f>IFERROR(__xludf.DUMMYFUNCTION("INDEX(IFNA(REGEXEXTRACT(D157, ""([^ ]+)$"")))"),"TEN")</f>
        <v>TEN</v>
      </c>
      <c r="C157" s="7">
        <f>Pts_PA*G157+Pts_PC*H157+Pts_PY*I157+Pts_PTD*J157+Pts_PI*K157+Pts_P2*L157+Pts_RA*M157+Pts_RY*N157+Pts_RTD*O157+Pts_R2*P157+Pts_Res*Q157+Pts_ReY*R157+Pts_ReTD*S157+Pts_Re2*T157+Pts_FL*U157+Pts_FTD*V157</f>
        <v>2.8</v>
      </c>
      <c r="D157" s="7" t="s">
        <v>201</v>
      </c>
      <c r="E157" s="10" t="s">
        <v>44</v>
      </c>
      <c r="F157" s="9">
        <v>2.0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6.0</v>
      </c>
      <c r="N157" s="7">
        <v>21.0</v>
      </c>
      <c r="O157" s="7">
        <v>0.0</v>
      </c>
      <c r="P157" s="11">
        <v>0.0</v>
      </c>
      <c r="Q157" s="10">
        <v>1.0</v>
      </c>
      <c r="R157" s="7">
        <v>2.0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Brenton Strange</v>
      </c>
      <c r="B158" s="7" t="str">
        <f>IFERROR(__xludf.DUMMYFUNCTION("INDEX(IFNA(REGEXEXTRACT(D158, ""([^ ]+)$"")))"),"JAX")</f>
        <v>JAX</v>
      </c>
      <c r="C158" s="7">
        <f>Pts_PA*G158+Pts_PC*H158+Pts_PY*I158+Pts_PTD*J158+Pts_PI*K158+Pts_P2*L158+Pts_RA*M158+Pts_RY*N158+Pts_RTD*O158+Pts_R2*P158+Pts_Res*Q158+Pts_ReY*R158+Pts_ReTD*S158+Pts_Re2*T158+Pts_FL*U158+Pts_FTD*V158</f>
        <v>2.6</v>
      </c>
      <c r="D158" s="7" t="s">
        <v>363</v>
      </c>
      <c r="E158" s="10" t="s">
        <v>345</v>
      </c>
      <c r="F158" s="9">
        <v>2.0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0.0</v>
      </c>
      <c r="N158" s="7">
        <v>0.0</v>
      </c>
      <c r="O158" s="7">
        <v>0.0</v>
      </c>
      <c r="P158" s="11">
        <v>0.0</v>
      </c>
      <c r="Q158" s="10">
        <v>1.0</v>
      </c>
      <c r="R158" s="7">
        <v>21.0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KaVontae Turpin</v>
      </c>
      <c r="B159" s="7" t="str">
        <f>IFERROR(__xludf.DUMMYFUNCTION("INDEX(IFNA(REGEXEXTRACT(D159, ""([^ ]+)$"")))"),"DAL")</f>
        <v>DAL</v>
      </c>
      <c r="C159" s="7">
        <f>Pts_PA*G159+Pts_PC*H159+Pts_PY*I159+Pts_PTD*J159+Pts_PI*K159+Pts_P2*L159+Pts_RA*M159+Pts_RY*N159+Pts_RTD*O159+Pts_R2*P159+Pts_Res*Q159+Pts_ReY*R159+Pts_ReTD*S159+Pts_Re2*T159+Pts_FL*U159+Pts_FTD*V159</f>
        <v>3.6</v>
      </c>
      <c r="D159" s="7" t="s">
        <v>414</v>
      </c>
      <c r="E159" s="10" t="s">
        <v>348</v>
      </c>
      <c r="F159" s="9">
        <v>2.0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2.0</v>
      </c>
      <c r="N159" s="7">
        <v>15.0</v>
      </c>
      <c r="O159" s="7">
        <v>0.0</v>
      </c>
      <c r="P159" s="11">
        <v>0.0</v>
      </c>
      <c r="Q159" s="10">
        <v>1.0</v>
      </c>
      <c r="R159" s="7">
        <v>16.0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Jordan Akins</v>
      </c>
      <c r="B160" s="7" t="str">
        <f>IFERROR(__xludf.DUMMYFUNCTION("INDEX(IFNA(REGEXEXTRACT(D160, ""([^ ]+)$"")))"),"CLE")</f>
        <v>CLE</v>
      </c>
      <c r="C160" s="7">
        <f>Pts_PA*G160+Pts_PC*H160+Pts_PY*I160+Pts_PTD*J160+Pts_PI*K160+Pts_P2*L160+Pts_RA*M160+Pts_RY*N160+Pts_RTD*O160+Pts_R2*P160+Pts_Res*Q160+Pts_ReY*R160+Pts_ReTD*S160+Pts_Re2*T160+Pts_FL*U160+Pts_FTD*V160</f>
        <v>1.9</v>
      </c>
      <c r="D160" s="7" t="s">
        <v>207</v>
      </c>
      <c r="E160" s="10" t="s">
        <v>425</v>
      </c>
      <c r="F160" s="9">
        <v>1.0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1.0</v>
      </c>
      <c r="R160" s="7">
        <v>14.0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AJ Barner</v>
      </c>
      <c r="B161" s="7" t="str">
        <f>IFERROR(__xludf.DUMMYFUNCTION("INDEX(IFNA(REGEXEXTRACT(D161, ""([^ ]+)$"")))"),"SEA")</f>
        <v>SEA</v>
      </c>
      <c r="C161" s="7">
        <f>Pts_PA*G161+Pts_PC*H161+Pts_PY*I161+Pts_PTD*J161+Pts_PI*K161+Pts_P2*L161+Pts_RA*M161+Pts_RY*N161+Pts_RTD*O161+Pts_R2*P161+Pts_Res*Q161+Pts_ReY*R161+Pts_ReTD*S161+Pts_Re2*T161+Pts_FL*U161+Pts_FTD*V161</f>
        <v>1.8</v>
      </c>
      <c r="D161" s="7" t="s">
        <v>436</v>
      </c>
      <c r="E161" s="10" t="s">
        <v>359</v>
      </c>
      <c r="F161" s="9">
        <v>1.0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1.0</v>
      </c>
      <c r="R161" s="7">
        <v>13.0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Trey Benson</v>
      </c>
      <c r="B162" s="7" t="str">
        <f>IFERROR(__xludf.DUMMYFUNCTION("INDEX(IFNA(REGEXEXTRACT(D162, ""([^ ]+)$"")))"),"ARI")</f>
        <v>ARI</v>
      </c>
      <c r="C162" s="7">
        <f>Pts_PA*G162+Pts_PC*H162+Pts_PY*I162+Pts_PTD*J162+Pts_PI*K162+Pts_P2*L162+Pts_RA*M162+Pts_RY*N162+Pts_RTD*O162+Pts_R2*P162+Pts_Res*Q162+Pts_ReY*R162+Pts_ReTD*S162+Pts_Re2*T162+Pts_FL*U162+Pts_FTD*V162</f>
        <v>2.4</v>
      </c>
      <c r="D162" s="7" t="s">
        <v>230</v>
      </c>
      <c r="E162" s="10" t="s">
        <v>353</v>
      </c>
      <c r="F162" s="9">
        <v>1.0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2.0</v>
      </c>
      <c r="N162" s="7">
        <v>15.0</v>
      </c>
      <c r="O162" s="7">
        <v>0.0</v>
      </c>
      <c r="P162" s="11">
        <v>0.0</v>
      </c>
      <c r="Q162" s="10">
        <v>1.0</v>
      </c>
      <c r="R162" s="7">
        <v>4.0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Emari Demercado</v>
      </c>
      <c r="B163" s="7" t="str">
        <f>IFERROR(__xludf.DUMMYFUNCTION("INDEX(IFNA(REGEXEXTRACT(D163, ""([^ ]+)$"")))"),"ARI")</f>
        <v>ARI</v>
      </c>
      <c r="C163" s="7">
        <f>Pts_PA*G163+Pts_PC*H163+Pts_PY*I163+Pts_PTD*J163+Pts_PI*K163+Pts_P2*L163+Pts_RA*M163+Pts_RY*N163+Pts_RTD*O163+Pts_R2*P163+Pts_Res*Q163+Pts_ReY*R163+Pts_ReTD*S163+Pts_Re2*T163+Pts_FL*U163+Pts_FTD*V163</f>
        <v>3.5</v>
      </c>
      <c r="D163" s="7" t="s">
        <v>212</v>
      </c>
      <c r="E163" s="10" t="s">
        <v>353</v>
      </c>
      <c r="F163" s="9">
        <v>1.0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0.0</v>
      </c>
      <c r="N163" s="7">
        <v>0.0</v>
      </c>
      <c r="O163" s="7">
        <v>0.0</v>
      </c>
      <c r="P163" s="11">
        <v>0.0</v>
      </c>
      <c r="Q163" s="10">
        <v>4.0</v>
      </c>
      <c r="R163" s="7">
        <v>15.0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Will Dissly</v>
      </c>
      <c r="B164" s="7" t="str">
        <f>IFERROR(__xludf.DUMMYFUNCTION("INDEX(IFNA(REGEXEXTRACT(D164, ""([^ ]+)$"")))"),"LAC")</f>
        <v>LAC</v>
      </c>
      <c r="C164" s="7">
        <f>Pts_PA*G164+Pts_PC*H164+Pts_PY*I164+Pts_PTD*J164+Pts_PI*K164+Pts_P2*L164+Pts_RA*M164+Pts_RY*N164+Pts_RTD*O164+Pts_R2*P164+Pts_Res*Q164+Pts_ReY*R164+Pts_ReTD*S164+Pts_Re2*T164+Pts_FL*U164+Pts_FTD*V164</f>
        <v>2.9</v>
      </c>
      <c r="D164" s="7" t="s">
        <v>235</v>
      </c>
      <c r="E164" s="10" t="s">
        <v>33</v>
      </c>
      <c r="F164" s="9">
        <v>1.0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0.0</v>
      </c>
      <c r="N164" s="7">
        <v>0.0</v>
      </c>
      <c r="O164" s="7">
        <v>0.0</v>
      </c>
      <c r="P164" s="11">
        <v>0.0</v>
      </c>
      <c r="Q164" s="10">
        <v>2.0</v>
      </c>
      <c r="R164" s="7">
        <v>19.0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Noah Fant</v>
      </c>
      <c r="B165" s="7" t="str">
        <f>IFERROR(__xludf.DUMMYFUNCTION("INDEX(IFNA(REGEXEXTRACT(D165, ""([^ ]+)$"")))"),"SEA")</f>
        <v>SEA</v>
      </c>
      <c r="C165" s="7">
        <f>Pts_PA*G165+Pts_PC*H165+Pts_PY*I165+Pts_PTD*J165+Pts_PI*K165+Pts_P2*L165+Pts_RA*M165+Pts_RY*N165+Pts_RTD*O165+Pts_R2*P165+Pts_Res*Q165+Pts_ReY*R165+Pts_ReTD*S165+Pts_Re2*T165+Pts_FL*U165+Pts_FTD*V165</f>
        <v>3.3</v>
      </c>
      <c r="D165" s="7" t="s">
        <v>239</v>
      </c>
      <c r="E165" s="10" t="s">
        <v>359</v>
      </c>
      <c r="F165" s="9">
        <v>1.0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0.0</v>
      </c>
      <c r="N165" s="7">
        <v>0.0</v>
      </c>
      <c r="O165" s="7">
        <v>0.0</v>
      </c>
      <c r="P165" s="11">
        <v>0.0</v>
      </c>
      <c r="Q165" s="10">
        <v>3.0</v>
      </c>
      <c r="R165" s="7">
        <v>18.0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Taylor Heinicke</v>
      </c>
      <c r="B166" s="7" t="str">
        <f>IFERROR(__xludf.DUMMYFUNCTION("INDEX(IFNA(REGEXEXTRACT(D166, ""([^ ]+)$"")))"),"LAC")</f>
        <v>LAC</v>
      </c>
      <c r="C166" s="7">
        <f>Pts_PA*G166+Pts_PC*H166+Pts_PY*I166+Pts_PTD*J166+Pts_PI*K166+Pts_P2*L166+Pts_RA*M166+Pts_RY*N166+Pts_RTD*O166+Pts_R2*P166+Pts_Res*Q166+Pts_ReY*R166+Pts_ReTD*S166+Pts_Re2*T166+Pts_FL*U166+Pts_FTD*V166</f>
        <v>1.2</v>
      </c>
      <c r="D166" s="7" t="s">
        <v>456</v>
      </c>
      <c r="E166" s="10" t="s">
        <v>33</v>
      </c>
      <c r="F166" s="9">
        <v>1.0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1.0</v>
      </c>
      <c r="N166" s="7">
        <v>12.0</v>
      </c>
      <c r="O166" s="7">
        <v>0.0</v>
      </c>
      <c r="P166" s="11">
        <v>0.0</v>
      </c>
      <c r="Q166" s="10">
        <v>0.0</v>
      </c>
      <c r="R166" s="7">
        <v>0.0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Julian Hill</v>
      </c>
      <c r="B167" s="7" t="str">
        <f>IFERROR(__xludf.DUMMYFUNCTION("INDEX(IFNA(REGEXEXTRACT(D167, ""([^ ]+)$"")))"),"MIA")</f>
        <v>MIA</v>
      </c>
      <c r="C167" s="7">
        <f>Pts_PA*G167+Pts_PC*H167+Pts_PY*I167+Pts_PTD*J167+Pts_PI*K167+Pts_P2*L167+Pts_RA*M167+Pts_RY*N167+Pts_RTD*O167+Pts_R2*P167+Pts_Res*Q167+Pts_ReY*R167+Pts_ReTD*S167+Pts_Re2*T167+Pts_FL*U167+Pts_FTD*V167</f>
        <v>1.9</v>
      </c>
      <c r="D167" s="7" t="s">
        <v>301</v>
      </c>
      <c r="E167" s="10" t="s">
        <v>42</v>
      </c>
      <c r="F167" s="9">
        <v>1.0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1.0</v>
      </c>
      <c r="R167" s="7">
        <v>14.0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Dallin Holker</v>
      </c>
      <c r="B168" s="7" t="str">
        <f>IFERROR(__xludf.DUMMYFUNCTION("INDEX(IFNA(REGEXEXTRACT(D168, ""([^ ]+)$"")))"),"NO")</f>
        <v>NO</v>
      </c>
      <c r="C168" s="7">
        <f>Pts_PA*G168+Pts_PC*H168+Pts_PY*I168+Pts_PTD*J168+Pts_PI*K168+Pts_P2*L168+Pts_RA*M168+Pts_RY*N168+Pts_RTD*O168+Pts_R2*P168+Pts_Res*Q168+Pts_ReY*R168+Pts_ReTD*S168+Pts_Re2*T168+Pts_FL*U168+Pts_FTD*V168</f>
        <v>1.5</v>
      </c>
      <c r="D168" s="7" t="s">
        <v>598</v>
      </c>
      <c r="E168" s="10" t="s">
        <v>53</v>
      </c>
      <c r="F168" s="9">
        <v>1.0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0.0</v>
      </c>
      <c r="N168" s="7">
        <v>0.0</v>
      </c>
      <c r="O168" s="7">
        <v>0.0</v>
      </c>
      <c r="P168" s="11">
        <v>0.0</v>
      </c>
      <c r="Q168" s="10">
        <v>1.0</v>
      </c>
      <c r="R168" s="7">
        <v>10.0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Travis Homer</v>
      </c>
      <c r="B169" s="7" t="str">
        <f>IFERROR(__xludf.DUMMYFUNCTION("INDEX(IFNA(REGEXEXTRACT(D169, ""([^ ]+)$"")))"),"CHI")</f>
        <v>CHI</v>
      </c>
      <c r="C169" s="7">
        <f>Pts_PA*G169+Pts_PC*H169+Pts_PY*I169+Pts_PTD*J169+Pts_PI*K169+Pts_P2*L169+Pts_RA*M169+Pts_RY*N169+Pts_RTD*O169+Pts_R2*P169+Pts_Res*Q169+Pts_ReY*R169+Pts_ReTD*S169+Pts_Re2*T169+Pts_FL*U169+Pts_FTD*V169</f>
        <v>2.6</v>
      </c>
      <c r="D169" s="7" t="s">
        <v>246</v>
      </c>
      <c r="E169" s="10" t="s">
        <v>39</v>
      </c>
      <c r="F169" s="9">
        <v>1.0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0.0</v>
      </c>
      <c r="N169" s="7">
        <v>0.0</v>
      </c>
      <c r="O169" s="7">
        <v>0.0</v>
      </c>
      <c r="P169" s="11">
        <v>0.0</v>
      </c>
      <c r="Q169" s="10">
        <v>3.0</v>
      </c>
      <c r="R169" s="7">
        <v>11.0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Tanner Hudson</v>
      </c>
      <c r="B170" s="7" t="str">
        <f>IFERROR(__xludf.DUMMYFUNCTION("INDEX(IFNA(REGEXEXTRACT(D170, ""([^ ]+)$"")))"),"CIN")</f>
        <v>CIN</v>
      </c>
      <c r="C170" s="7">
        <f>Pts_PA*G170+Pts_PC*H170+Pts_PY*I170+Pts_PTD*J170+Pts_PI*K170+Pts_P2*L170+Pts_RA*M170+Pts_RY*N170+Pts_RTD*O170+Pts_R2*P170+Pts_Res*Q170+Pts_ReY*R170+Pts_ReTD*S170+Pts_Re2*T170+Pts_FL*U170+Pts_FTD*V170</f>
        <v>2.4</v>
      </c>
      <c r="D170" s="7" t="s">
        <v>303</v>
      </c>
      <c r="E170" s="10" t="s">
        <v>338</v>
      </c>
      <c r="F170" s="9">
        <v>1.0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0.0</v>
      </c>
      <c r="N170" s="7">
        <v>0.0</v>
      </c>
      <c r="O170" s="7">
        <v>0.0</v>
      </c>
      <c r="P170" s="11">
        <v>0.0</v>
      </c>
      <c r="Q170" s="10">
        <v>1.0</v>
      </c>
      <c r="R170" s="7">
        <v>19.0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Mar'Keise Irving</v>
      </c>
      <c r="B171" s="7" t="str">
        <f>IFERROR(__xludf.DUMMYFUNCTION("INDEX(IFNA(REGEXEXTRACT(D171, ""([^ ]+)$"")))"),"TB")</f>
        <v>TB</v>
      </c>
      <c r="C171" s="7">
        <f>Pts_PA*G171+Pts_PC*H171+Pts_PY*I171+Pts_PTD*J171+Pts_PI*K171+Pts_P2*L171+Pts_RA*M171+Pts_RY*N171+Pts_RTD*O171+Pts_R2*P171+Pts_Res*Q171+Pts_ReY*R171+Pts_ReTD*S171+Pts_Re2*T171+Pts_FL*U171+Pts_FTD*V171</f>
        <v>2.3</v>
      </c>
      <c r="D171" s="7" t="s">
        <v>143</v>
      </c>
      <c r="E171" s="10" t="s">
        <v>46</v>
      </c>
      <c r="F171" s="9">
        <v>1.0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4.0</v>
      </c>
      <c r="N171" s="7">
        <v>3.0</v>
      </c>
      <c r="O171" s="7">
        <v>0.0</v>
      </c>
      <c r="P171" s="11">
        <v>0.0</v>
      </c>
      <c r="Q171" s="10">
        <v>1.0</v>
      </c>
      <c r="R171" s="7">
        <v>15.0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Zay Jones</v>
      </c>
      <c r="B172" s="7" t="str">
        <f>IFERROR(__xludf.DUMMYFUNCTION("INDEX(IFNA(REGEXEXTRACT(D172, ""([^ ]+)$"")))"),"ARI")</f>
        <v>ARI</v>
      </c>
      <c r="C172" s="7">
        <f>Pts_PA*G172+Pts_PC*H172+Pts_PY*I172+Pts_PTD*J172+Pts_PI*K172+Pts_P2*L172+Pts_RA*M172+Pts_RY*N172+Pts_RTD*O172+Pts_R2*P172+Pts_Res*Q172+Pts_ReY*R172+Pts_ReTD*S172+Pts_Re2*T172+Pts_FL*U172+Pts_FTD*V172</f>
        <v>1.8</v>
      </c>
      <c r="D172" s="7" t="s">
        <v>556</v>
      </c>
      <c r="E172" s="10" t="s">
        <v>353</v>
      </c>
      <c r="F172" s="9">
        <v>1.0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1.0</v>
      </c>
      <c r="R172" s="7">
        <v>13.0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Allen Lazard</v>
      </c>
      <c r="B173" s="7" t="str">
        <f>IFERROR(__xludf.DUMMYFUNCTION("INDEX(IFNA(REGEXEXTRACT(D173, ""([^ ]+)$"")))"),"NYJ")</f>
        <v>NYJ</v>
      </c>
      <c r="C173" s="7">
        <f>Pts_PA*G173+Pts_PC*H173+Pts_PY*I173+Pts_PTD*J173+Pts_PI*K173+Pts_P2*L173+Pts_RA*M173+Pts_RY*N173+Pts_RTD*O173+Pts_R2*P173+Pts_Res*Q173+Pts_ReY*R173+Pts_ReTD*S173+Pts_Re2*T173+Pts_FL*U173+Pts_FTD*V173</f>
        <v>2.3</v>
      </c>
      <c r="D173" s="7" t="s">
        <v>38</v>
      </c>
      <c r="E173" s="10" t="s">
        <v>92</v>
      </c>
      <c r="F173" s="9">
        <v>1.0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1.0</v>
      </c>
      <c r="R173" s="7">
        <v>18.0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Bryce Oliver</v>
      </c>
      <c r="B174" s="7" t="str">
        <f>IFERROR(__xludf.DUMMYFUNCTION("INDEX(IFNA(REGEXEXTRACT(D174, ""([^ ]+)$"")))"),"TEN")</f>
        <v>TEN</v>
      </c>
      <c r="C174" s="7">
        <f>Pts_PA*G174+Pts_PC*H174+Pts_PY*I174+Pts_PTD*J174+Pts_PI*K174+Pts_P2*L174+Pts_RA*M174+Pts_RY*N174+Pts_RTD*O174+Pts_R2*P174+Pts_Res*Q174+Pts_ReY*R174+Pts_ReTD*S174+Pts_Re2*T174+Pts_FL*U174+Pts_FTD*V174</f>
        <v>2.1</v>
      </c>
      <c r="D174" s="7" t="s">
        <v>558</v>
      </c>
      <c r="E174" s="10" t="s">
        <v>44</v>
      </c>
      <c r="F174" s="9">
        <v>1.0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1.0</v>
      </c>
      <c r="R174" s="7">
        <v>16.0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Colby Parkinson</v>
      </c>
      <c r="B175" s="7" t="str">
        <f>IFERROR(__xludf.DUMMYFUNCTION("INDEX(IFNA(REGEXEXTRACT(D175, ""([^ ]+)$"")))"),"LA")</f>
        <v>LA</v>
      </c>
      <c r="C175" s="7">
        <f>Pts_PA*G175+Pts_PC*H175+Pts_PY*I175+Pts_PTD*J175+Pts_PI*K175+Pts_P2*L175+Pts_RA*M175+Pts_RY*N175+Pts_RTD*O175+Pts_R2*P175+Pts_Res*Q175+Pts_ReY*R175+Pts_ReTD*S175+Pts_Re2*T175+Pts_FL*U175+Pts_FTD*V175</f>
        <v>1.6</v>
      </c>
      <c r="D175" s="7" t="s">
        <v>179</v>
      </c>
      <c r="E175" s="10" t="s">
        <v>342</v>
      </c>
      <c r="F175" s="9">
        <v>1.0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0.0</v>
      </c>
      <c r="N175" s="7">
        <v>0.0</v>
      </c>
      <c r="O175" s="7">
        <v>0.0</v>
      </c>
      <c r="P175" s="11">
        <v>0.0</v>
      </c>
      <c r="Q175" s="10">
        <v>1.0</v>
      </c>
      <c r="R175" s="7">
        <v>11.0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Samaje Perine</v>
      </c>
      <c r="B176" s="7" t="str">
        <f>IFERROR(__xludf.DUMMYFUNCTION("INDEX(IFNA(REGEXEXTRACT(D176, ""([^ ]+)$"")))"),"KC")</f>
        <v>KC</v>
      </c>
      <c r="C176" s="7">
        <f>Pts_PA*G176+Pts_PC*H176+Pts_PY*I176+Pts_PTD*J176+Pts_PI*K176+Pts_P2*L176+Pts_RA*M176+Pts_RY*N176+Pts_RTD*O176+Pts_R2*P176+Pts_Res*Q176+Pts_ReY*R176+Pts_ReTD*S176+Pts_Re2*T176+Pts_FL*U176+Pts_FTD*V176</f>
        <v>2.4</v>
      </c>
      <c r="D176" s="7" t="s">
        <v>266</v>
      </c>
      <c r="E176" s="10" t="s">
        <v>361</v>
      </c>
      <c r="F176" s="9">
        <v>1.0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1.0</v>
      </c>
      <c r="N176" s="7">
        <v>3.0</v>
      </c>
      <c r="O176" s="7">
        <v>0.0</v>
      </c>
      <c r="P176" s="11">
        <v>0.0</v>
      </c>
      <c r="Q176" s="10">
        <v>1.0</v>
      </c>
      <c r="R176" s="7">
        <v>16.0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Kyle Pitts</v>
      </c>
      <c r="B177" s="7" t="str">
        <f>IFERROR(__xludf.DUMMYFUNCTION("INDEX(IFNA(REGEXEXTRACT(D177, ""([^ ]+)$"")))"),"ATL")</f>
        <v>ATL</v>
      </c>
      <c r="C177" s="7">
        <f>Pts_PA*G177+Pts_PC*H177+Pts_PY*I177+Pts_PTD*J177+Pts_PI*K177+Pts_P2*L177+Pts_RA*M177+Pts_RY*N177+Pts_RTD*O177+Pts_R2*P177+Pts_Res*Q177+Pts_ReY*R177+Pts_ReTD*S177+Pts_Re2*T177+Pts_FL*U177+Pts_FTD*V177</f>
        <v>1.9</v>
      </c>
      <c r="D177" s="7" t="s">
        <v>137</v>
      </c>
      <c r="E177" s="10" t="s">
        <v>349</v>
      </c>
      <c r="F177" s="9">
        <v>1.0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1.0</v>
      </c>
      <c r="R177" s="7">
        <v>14.0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James Proche</v>
      </c>
      <c r="B178" s="7" t="str">
        <f>IFERROR(__xludf.DUMMYFUNCTION("INDEX(IFNA(REGEXEXTRACT(D178, ""([^ ]+)$"")))"),"CLE")</f>
        <v>CLE</v>
      </c>
      <c r="C178" s="7">
        <f>Pts_PA*G178+Pts_PC*H178+Pts_PY*I178+Pts_PTD*J178+Pts_PI*K178+Pts_P2*L178+Pts_RA*M178+Pts_RY*N178+Pts_RTD*O178+Pts_R2*P178+Pts_Res*Q178+Pts_ReY*R178+Pts_ReTD*S178+Pts_Re2*T178+Pts_FL*U178+Pts_FTD*V178</f>
        <v>2.8</v>
      </c>
      <c r="D178" s="7" t="s">
        <v>477</v>
      </c>
      <c r="E178" s="10" t="s">
        <v>425</v>
      </c>
      <c r="F178" s="9">
        <v>1.0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0.0</v>
      </c>
      <c r="N178" s="7">
        <v>0.0</v>
      </c>
      <c r="O178" s="7">
        <v>0.0</v>
      </c>
      <c r="P178" s="11">
        <v>0.0</v>
      </c>
      <c r="Q178" s="10">
        <v>2.0</v>
      </c>
      <c r="R178" s="7">
        <v>18.0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Tip Reiman</v>
      </c>
      <c r="B179" s="7" t="str">
        <f>IFERROR(__xludf.DUMMYFUNCTION("INDEX(IFNA(REGEXEXTRACT(D179, ""([^ ]+)$"")))"),"ARI")</f>
        <v>ARI</v>
      </c>
      <c r="C179" s="7">
        <f>Pts_PA*G179+Pts_PC*H179+Pts_PY*I179+Pts_PTD*J179+Pts_PI*K179+Pts_P2*L179+Pts_RA*M179+Pts_RY*N179+Pts_RTD*O179+Pts_R2*P179+Pts_Res*Q179+Pts_ReY*R179+Pts_ReTD*S179+Pts_Re2*T179+Pts_FL*U179+Pts_FTD*V179</f>
        <v>1.9</v>
      </c>
      <c r="D179" s="7" t="s">
        <v>497</v>
      </c>
      <c r="E179" s="10" t="s">
        <v>353</v>
      </c>
      <c r="F179" s="9">
        <v>1.0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1.0</v>
      </c>
      <c r="R179" s="7">
        <v>14.0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Drew Sample</v>
      </c>
      <c r="B180" s="7" t="str">
        <f>IFERROR(__xludf.DUMMYFUNCTION("INDEX(IFNA(REGEXEXTRACT(D180, ""([^ ]+)$"")))"),"CIN")</f>
        <v>CIN</v>
      </c>
      <c r="C180" s="7">
        <f>Pts_PA*G180+Pts_PC*H180+Pts_PY*I180+Pts_PTD*J180+Pts_PI*K180+Pts_P2*L180+Pts_RA*M180+Pts_RY*N180+Pts_RTD*O180+Pts_R2*P180+Pts_Res*Q180+Pts_ReY*R180+Pts_ReTD*S180+Pts_Re2*T180+Pts_FL*U180+Pts_FTD*V180</f>
        <v>2.3</v>
      </c>
      <c r="D180" s="7" t="s">
        <v>378</v>
      </c>
      <c r="E180" s="10" t="s">
        <v>338</v>
      </c>
      <c r="F180" s="9">
        <v>1.0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0.0</v>
      </c>
      <c r="N180" s="7">
        <v>0.0</v>
      </c>
      <c r="O180" s="7">
        <v>0.0</v>
      </c>
      <c r="P180" s="11">
        <v>0.0</v>
      </c>
      <c r="Q180" s="10">
        <v>2.0</v>
      </c>
      <c r="R180" s="7">
        <v>13.0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Curtis Samuel</v>
      </c>
      <c r="B181" s="7" t="str">
        <f>IFERROR(__xludf.DUMMYFUNCTION("INDEX(IFNA(REGEXEXTRACT(D181, ""([^ ]+)$"")))"),"BUF")</f>
        <v>BUF</v>
      </c>
      <c r="C181" s="7">
        <f>Pts_PA*G181+Pts_PC*H181+Pts_PY*I181+Pts_PTD*J181+Pts_PI*K181+Pts_P2*L181+Pts_RA*M181+Pts_RY*N181+Pts_RTD*O181+Pts_R2*P181+Pts_Res*Q181+Pts_ReY*R181+Pts_ReTD*S181+Pts_Re2*T181+Pts_FL*U181+Pts_FTD*V181</f>
        <v>2.6</v>
      </c>
      <c r="D181" s="7" t="s">
        <v>270</v>
      </c>
      <c r="E181" s="10" t="s">
        <v>419</v>
      </c>
      <c r="F181" s="9">
        <v>1.0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1.0</v>
      </c>
      <c r="N181" s="7">
        <v>1.0</v>
      </c>
      <c r="O181" s="7">
        <v>0.0</v>
      </c>
      <c r="P181" s="11">
        <v>0.0</v>
      </c>
      <c r="Q181" s="10">
        <v>2.0</v>
      </c>
      <c r="R181" s="7">
        <v>15.0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Parker Washington</v>
      </c>
      <c r="B182" s="7" t="str">
        <f>IFERROR(__xludf.DUMMYFUNCTION("INDEX(IFNA(REGEXEXTRACT(D182, ""([^ ]+)$"")))"),"JAX")</f>
        <v>JAX</v>
      </c>
      <c r="C182" s="7">
        <f>Pts_PA*G182+Pts_PC*H182+Pts_PY*I182+Pts_PTD*J182+Pts_PI*K182+Pts_P2*L182+Pts_RA*M182+Pts_RY*N182+Pts_RTD*O182+Pts_R2*P182+Pts_Res*Q182+Pts_ReY*R182+Pts_ReTD*S182+Pts_Re2*T182+Pts_FL*U182+Pts_FTD*V182</f>
        <v>2.5</v>
      </c>
      <c r="D182" s="7" t="s">
        <v>332</v>
      </c>
      <c r="E182" s="10" t="s">
        <v>345</v>
      </c>
      <c r="F182" s="9">
        <v>1.0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2.0</v>
      </c>
      <c r="R182" s="7">
        <v>15.0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Nick Westbrook</v>
      </c>
      <c r="B183" s="7" t="str">
        <f>IFERROR(__xludf.DUMMYFUNCTION("INDEX(IFNA(REGEXEXTRACT(D183, ""([^ ]+)$"")))"),"TEN")</f>
        <v>TEN</v>
      </c>
      <c r="C183" s="7">
        <f>Pts_PA*G183+Pts_PC*H183+Pts_PY*I183+Pts_PTD*J183+Pts_PI*K183+Pts_P2*L183+Pts_RA*M183+Pts_RY*N183+Pts_RTD*O183+Pts_R2*P183+Pts_Res*Q183+Pts_ReY*R183+Pts_ReTD*S183+Pts_Re2*T183+Pts_FL*U183+Pts_FTD*V183</f>
        <v>2.4</v>
      </c>
      <c r="D183" s="7" t="s">
        <v>505</v>
      </c>
      <c r="E183" s="10" t="s">
        <v>44</v>
      </c>
      <c r="F183" s="9">
        <v>1.0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0.0</v>
      </c>
      <c r="N183" s="7">
        <v>0.0</v>
      </c>
      <c r="O183" s="7">
        <v>0.0</v>
      </c>
      <c r="P183" s="11">
        <v>0.0</v>
      </c>
      <c r="Q183" s="10">
        <v>1.0</v>
      </c>
      <c r="R183" s="7">
        <v>19.0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Jamaal Williams</v>
      </c>
      <c r="B184" s="7" t="str">
        <f>IFERROR(__xludf.DUMMYFUNCTION("INDEX(IFNA(REGEXEXTRACT(D184, ""([^ ]+)$"")))"),"NO")</f>
        <v>NO</v>
      </c>
      <c r="C184" s="7">
        <f>Pts_PA*G184+Pts_PC*H184+Pts_PY*I184+Pts_PTD*J184+Pts_PI*K184+Pts_P2*L184+Pts_RA*M184+Pts_RY*N184+Pts_RTD*O184+Pts_R2*P184+Pts_Res*Q184+Pts_ReY*R184+Pts_ReTD*S184+Pts_Re2*T184+Pts_FL*U184+Pts_FTD*V184</f>
        <v>2.5</v>
      </c>
      <c r="D184" s="7" t="s">
        <v>123</v>
      </c>
      <c r="E184" s="10" t="s">
        <v>53</v>
      </c>
      <c r="F184" s="9">
        <v>1.0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3.0</v>
      </c>
      <c r="N184" s="7">
        <v>5.0</v>
      </c>
      <c r="O184" s="7">
        <v>0.0</v>
      </c>
      <c r="P184" s="11">
        <v>0.0</v>
      </c>
      <c r="Q184" s="10">
        <v>2.0</v>
      </c>
      <c r="R184" s="7">
        <v>10.0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Cedrick Wilson</v>
      </c>
      <c r="B185" s="7" t="str">
        <f>IFERROR(__xludf.DUMMYFUNCTION("INDEX(IFNA(REGEXEXTRACT(D185, ""([^ ]+)$"")))"),"NO")</f>
        <v>NO</v>
      </c>
      <c r="C185" s="7">
        <f>Pts_PA*G185+Pts_PC*H185+Pts_PY*I185+Pts_PTD*J185+Pts_PI*K185+Pts_P2*L185+Pts_RA*M185+Pts_RY*N185+Pts_RTD*O185+Pts_R2*P185+Pts_Res*Q185+Pts_ReY*R185+Pts_ReTD*S185+Pts_Re2*T185+Pts_FL*U185+Pts_FTD*V185</f>
        <v>2.3</v>
      </c>
      <c r="D185" s="7" t="s">
        <v>337</v>
      </c>
      <c r="E185" s="10" t="s">
        <v>53</v>
      </c>
      <c r="F185" s="9">
        <v>1.0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1.0</v>
      </c>
      <c r="R185" s="7">
        <v>18.0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Charlie Woerner</v>
      </c>
      <c r="B186" s="7" t="str">
        <f>IFERROR(__xludf.DUMMYFUNCTION("INDEX(IFNA(REGEXEXTRACT(D186, ""([^ ]+)$"")))"),"ATL")</f>
        <v>ATL</v>
      </c>
      <c r="C186" s="7">
        <f>Pts_PA*G186+Pts_PC*H186+Pts_PY*I186+Pts_PTD*J186+Pts_PI*K186+Pts_P2*L186+Pts_RA*M186+Pts_RY*N186+Pts_RTD*O186+Pts_R2*P186+Pts_Res*Q186+Pts_ReY*R186+Pts_ReTD*S186+Pts_Re2*T186+Pts_FL*U186+Pts_FTD*V186</f>
        <v>1.6</v>
      </c>
      <c r="D186" s="7" t="s">
        <v>334</v>
      </c>
      <c r="E186" s="10" t="s">
        <v>349</v>
      </c>
      <c r="F186" s="9">
        <v>1.0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1.0</v>
      </c>
      <c r="R186" s="7">
        <v>11.0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Michael Woods</v>
      </c>
      <c r="B187" s="7" t="str">
        <f>IFERROR(__xludf.DUMMYFUNCTION("INDEX(IFNA(REGEXEXTRACT(D187, ""([^ ]+)$"")))"),"CLE")</f>
        <v>CLE</v>
      </c>
      <c r="C187" s="7">
        <f>Pts_PA*G187+Pts_PC*H187+Pts_PY*I187+Pts_PTD*J187+Pts_PI*K187+Pts_P2*L187+Pts_RA*M187+Pts_RY*N187+Pts_RTD*O187+Pts_R2*P187+Pts_Res*Q187+Pts_ReY*R187+Pts_ReTD*S187+Pts_Re2*T187+Pts_FL*U187+Pts_FTD*V187</f>
        <v>1.7</v>
      </c>
      <c r="D187" s="7" t="s">
        <v>562</v>
      </c>
      <c r="E187" s="10" t="s">
        <v>425</v>
      </c>
      <c r="F187" s="9">
        <v>1.0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1.0</v>
      </c>
      <c r="R187" s="7">
        <v>12.0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Ameer Abdullah</v>
      </c>
      <c r="B188" s="7" t="str">
        <f>IFERROR(__xludf.DUMMYFUNCTION("INDEX(IFNA(REGEXEXTRACT(D188, ""([^ ]+)$"")))"),"LV")</f>
        <v>LV</v>
      </c>
      <c r="C188" s="7">
        <f>Pts_PA*G188+Pts_PC*H188+Pts_PY*I188+Pts_PTD*J188+Pts_PI*K188+Pts_P2*L188+Pts_RA*M188+Pts_RY*N188+Pts_RTD*O188+Pts_R2*P188+Pts_Res*Q188+Pts_ReY*R188+Pts_ReTD*S188+Pts_Re2*T188+Pts_FL*U188+Pts_FTD*V188</f>
        <v>0.3</v>
      </c>
      <c r="D188" s="7" t="s">
        <v>398</v>
      </c>
      <c r="E188" s="10" t="s">
        <v>31</v>
      </c>
      <c r="F188" s="9">
        <v>0.0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1.0</v>
      </c>
      <c r="N188" s="7">
        <v>1.0</v>
      </c>
      <c r="O188" s="7">
        <v>0.0</v>
      </c>
      <c r="P188" s="11">
        <v>0.0</v>
      </c>
      <c r="Q188" s="10">
        <v>1.0</v>
      </c>
      <c r="R188" s="7">
        <v>-3.0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Calvin Austin</v>
      </c>
      <c r="B189" s="7" t="str">
        <f>IFERROR(__xludf.DUMMYFUNCTION("INDEX(IFNA(REGEXEXTRACT(D189, ""([^ ]+)$"")))"),"PIT")</f>
        <v>PIT</v>
      </c>
      <c r="C189" s="7">
        <f>Pts_PA*G189+Pts_PC*H189+Pts_PY*I189+Pts_PTD*J189+Pts_PI*K189+Pts_P2*L189+Pts_RA*M189+Pts_RY*N189+Pts_RTD*O189+Pts_R2*P189+Pts_Res*Q189+Pts_ReY*R189+Pts_ReTD*S189+Pts_Re2*T189+Pts_FL*U189+Pts_FTD*V189</f>
        <v>0.9</v>
      </c>
      <c r="D189" s="7" t="s">
        <v>282</v>
      </c>
      <c r="E189" s="10" t="s">
        <v>357</v>
      </c>
      <c r="F189" s="9">
        <v>0.0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1.0</v>
      </c>
      <c r="R189" s="7">
        <v>4.0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Kevin Austin</v>
      </c>
      <c r="B190" s="7" t="str">
        <f>IFERROR(__xludf.DUMMYFUNCTION("INDEX(IFNA(REGEXEXTRACT(D190, ""([^ ]+)$"")))"),"NO")</f>
        <v>NO</v>
      </c>
      <c r="C190" s="7">
        <f>Pts_PA*G190+Pts_PC*H190+Pts_PY*I190+Pts_PTD*J190+Pts_PI*K190+Pts_P2*L190+Pts_RA*M190+Pts_RY*N190+Pts_RTD*O190+Pts_R2*P190+Pts_Res*Q190+Pts_ReY*R190+Pts_ReTD*S190+Pts_Re2*T190+Pts_FL*U190+Pts_FTD*V190</f>
        <v>1</v>
      </c>
      <c r="D190" s="7" t="s">
        <v>553</v>
      </c>
      <c r="E190" s="10" t="s">
        <v>53</v>
      </c>
      <c r="F190" s="9">
        <v>0.0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1.0</v>
      </c>
      <c r="R190" s="7">
        <v>5.0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Tyson Bagent</v>
      </c>
      <c r="B191" s="7" t="str">
        <f>IFERROR(__xludf.DUMMYFUNCTION("INDEX(IFNA(REGEXEXTRACT(D191, ""([^ ]+)$"")))"),"CHI")</f>
        <v>CHI</v>
      </c>
      <c r="C191" s="7">
        <f>Pts_PA*G191+Pts_PC*H191+Pts_PY*I191+Pts_PTD*J191+Pts_PI*K191+Pts_P2*L191+Pts_RA*M191+Pts_RY*N191+Pts_RTD*O191+Pts_R2*P191+Pts_Res*Q191+Pts_ReY*R191+Pts_ReTD*S191+Pts_Re2*T191+Pts_FL*U191+Pts_FTD*V191</f>
        <v>0.24</v>
      </c>
      <c r="D191" s="7" t="s">
        <v>490</v>
      </c>
      <c r="E191" s="10" t="s">
        <v>39</v>
      </c>
      <c r="F191" s="9">
        <v>0.0</v>
      </c>
      <c r="G191" s="10">
        <v>1.0</v>
      </c>
      <c r="H191" s="7">
        <v>1.0</v>
      </c>
      <c r="I191" s="7">
        <v>6.0</v>
      </c>
      <c r="J191" s="7">
        <v>0.0</v>
      </c>
      <c r="K191" s="7">
        <v>0.0</v>
      </c>
      <c r="L191" s="11">
        <v>0.0</v>
      </c>
      <c r="M191" s="10">
        <v>0.0</v>
      </c>
      <c r="N191" s="7">
        <v>0.0</v>
      </c>
      <c r="O191" s="7">
        <v>0.0</v>
      </c>
      <c r="P191" s="11">
        <v>0.0</v>
      </c>
      <c r="Q191" s="10">
        <v>0.0</v>
      </c>
      <c r="R191" s="7">
        <v>0.0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Odell Beckham Jr.</v>
      </c>
      <c r="B192" s="7" t="str">
        <f>IFERROR(__xludf.DUMMYFUNCTION("INDEX(IFNA(REGEXEXTRACT(D192, ""([^ ]+)$"")))"),"MIA")</f>
        <v>MIA</v>
      </c>
      <c r="C192" s="7">
        <f>Pts_PA*G192+Pts_PC*H192+Pts_PY*I192+Pts_PTD*J192+Pts_PI*K192+Pts_P2*L192+Pts_RA*M192+Pts_RY*N192+Pts_RTD*O192+Pts_R2*P192+Pts_Res*Q192+Pts_ReY*R192+Pts_ReTD*S192+Pts_Re2*T192+Pts_FL*U192+Pts_FTD*V192</f>
        <v>0.6</v>
      </c>
      <c r="D192" s="7" t="s">
        <v>596</v>
      </c>
      <c r="E192" s="10" t="s">
        <v>42</v>
      </c>
      <c r="F192" s="9">
        <v>0.0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0.0</v>
      </c>
      <c r="N192" s="7">
        <v>0.0</v>
      </c>
      <c r="O192" s="7">
        <v>0.0</v>
      </c>
      <c r="P192" s="11">
        <v>0.0</v>
      </c>
      <c r="Q192" s="10">
        <v>1.0</v>
      </c>
      <c r="R192" s="7">
        <v>1.0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Tyler Boyd</v>
      </c>
      <c r="B193" s="7" t="str">
        <f>IFERROR(__xludf.DUMMYFUNCTION("INDEX(IFNA(REGEXEXTRACT(D193, ""([^ ]+)$"")))"),"TEN")</f>
        <v>TEN</v>
      </c>
      <c r="C193" s="7">
        <f>Pts_PA*G193+Pts_PC*H193+Pts_PY*I193+Pts_PTD*J193+Pts_PI*K193+Pts_P2*L193+Pts_RA*M193+Pts_RY*N193+Pts_RTD*O193+Pts_R2*P193+Pts_Res*Q193+Pts_ReY*R193+Pts_ReTD*S193+Pts_Re2*T193+Pts_FL*U193+Pts_FTD*V193</f>
        <v>1.2</v>
      </c>
      <c r="D193" s="7" t="s">
        <v>231</v>
      </c>
      <c r="E193" s="10" t="s">
        <v>44</v>
      </c>
      <c r="F193" s="9">
        <v>0.0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1.0</v>
      </c>
      <c r="R193" s="7">
        <v>7.0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Christopher Brooks</v>
      </c>
      <c r="B194" s="7" t="str">
        <f>IFERROR(__xludf.DUMMYFUNCTION("INDEX(IFNA(REGEXEXTRACT(D194, ""([^ ]+)$"")))"),"GB")</f>
        <v>GB</v>
      </c>
      <c r="C194" s="7">
        <f>Pts_PA*G194+Pts_PC*H194+Pts_PY*I194+Pts_PTD*J194+Pts_PI*K194+Pts_P2*L194+Pts_RA*M194+Pts_RY*N194+Pts_RTD*O194+Pts_R2*P194+Pts_Res*Q194+Pts_ReY*R194+Pts_ReTD*S194+Pts_Re2*T194+Pts_FL*U194+Pts_FTD*V194</f>
        <v>0.3</v>
      </c>
      <c r="D194" s="7" t="s">
        <v>450</v>
      </c>
      <c r="E194" s="10" t="s">
        <v>56</v>
      </c>
      <c r="F194" s="9">
        <v>0.0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1.0</v>
      </c>
      <c r="N194" s="7">
        <v>3.0</v>
      </c>
      <c r="O194" s="7">
        <v>0.0</v>
      </c>
      <c r="P194" s="11">
        <v>0.0</v>
      </c>
      <c r="Q194" s="10">
        <v>0.0</v>
      </c>
      <c r="R194" s="7">
        <v>0.0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Jonathon Brooks</v>
      </c>
      <c r="B195" s="7" t="str">
        <f>IFERROR(__xludf.DUMMYFUNCTION("INDEX(IFNA(REGEXEXTRACT(D195, ""([^ ]+)$"")))"),"CAR")</f>
        <v>CAR</v>
      </c>
      <c r="C195" s="7">
        <f>Pts_PA*G195+Pts_PC*H195+Pts_PY*I195+Pts_PTD*J195+Pts_PI*K195+Pts_P2*L195+Pts_RA*M195+Pts_RY*N195+Pts_RTD*O195+Pts_R2*P195+Pts_Res*Q195+Pts_ReY*R195+Pts_ReTD*S195+Pts_Re2*T195+Pts_FL*U195+Pts_FTD*V195</f>
        <v>-0.3</v>
      </c>
      <c r="D195" s="7" t="s">
        <v>591</v>
      </c>
      <c r="E195" s="10" t="s">
        <v>27</v>
      </c>
      <c r="F195" s="9">
        <v>0.0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1.0</v>
      </c>
      <c r="N195" s="7">
        <v>-3.0</v>
      </c>
      <c r="O195" s="7">
        <v>0.0</v>
      </c>
      <c r="P195" s="11">
        <v>0.0</v>
      </c>
      <c r="Q195" s="10">
        <v>0.0</v>
      </c>
      <c r="R195" s="7">
        <v>0.0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Pharaoh Brown</v>
      </c>
      <c r="B196" s="7" t="str">
        <f>IFERROR(__xludf.DUMMYFUNCTION("INDEX(IFNA(REGEXEXTRACT(D196, ""([^ ]+)$"")))"),"SEA")</f>
        <v>SEA</v>
      </c>
      <c r="C196" s="7">
        <f>Pts_PA*G196+Pts_PC*H196+Pts_PY*I196+Pts_PTD*J196+Pts_PI*K196+Pts_P2*L196+Pts_RA*M196+Pts_RY*N196+Pts_RTD*O196+Pts_R2*P196+Pts_Res*Q196+Pts_ReY*R196+Pts_ReTD*S196+Pts_Re2*T196+Pts_FL*U196+Pts_FTD*V196</f>
        <v>1.1</v>
      </c>
      <c r="D196" s="7" t="s">
        <v>451</v>
      </c>
      <c r="E196" s="10" t="s">
        <v>359</v>
      </c>
      <c r="F196" s="9">
        <v>0.0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0.0</v>
      </c>
      <c r="N196" s="7">
        <v>0.0</v>
      </c>
      <c r="O196" s="7">
        <v>0.0</v>
      </c>
      <c r="P196" s="11">
        <v>0.0</v>
      </c>
      <c r="Q196" s="10">
        <v>1.0</v>
      </c>
      <c r="R196" s="7">
        <v>6.0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D.J. Chark</v>
      </c>
      <c r="B197" s="7" t="str">
        <f>IFERROR(__xludf.DUMMYFUNCTION("INDEX(IFNA(REGEXEXTRACT(D197, ""([^ ]+)$"")))"),"LAC")</f>
        <v>LAC</v>
      </c>
      <c r="C197" s="7">
        <f>Pts_PA*G197+Pts_PC*H197+Pts_PY*I197+Pts_PTD*J197+Pts_PI*K197+Pts_P2*L197+Pts_RA*M197+Pts_RY*N197+Pts_RTD*O197+Pts_R2*P197+Pts_Res*Q197+Pts_ReY*R197+Pts_ReTD*S197+Pts_Re2*T197+Pts_FL*U197+Pts_FTD*V197</f>
        <v>1.4</v>
      </c>
      <c r="D197" s="7" t="s">
        <v>546</v>
      </c>
      <c r="E197" s="10" t="s">
        <v>33</v>
      </c>
      <c r="F197" s="9">
        <v>0.0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1.0</v>
      </c>
      <c r="R197" s="7">
        <v>9.0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Derius Davis</v>
      </c>
      <c r="B198" s="7" t="str">
        <f>IFERROR(__xludf.DUMMYFUNCTION("INDEX(IFNA(REGEXEXTRACT(D198, ""([^ ]+)$"")))"),"LAC")</f>
        <v>LAC</v>
      </c>
      <c r="C198" s="7">
        <f>Pts_PA*G198+Pts_PC*H198+Pts_PY*I198+Pts_PTD*J198+Pts_PI*K198+Pts_P2*L198+Pts_RA*M198+Pts_RY*N198+Pts_RTD*O198+Pts_R2*P198+Pts_Res*Q198+Pts_ReY*R198+Pts_ReTD*S198+Pts_Re2*T198+Pts_FL*U198+Pts_FTD*V198</f>
        <v>1.1</v>
      </c>
      <c r="D198" s="7" t="s">
        <v>291</v>
      </c>
      <c r="E198" s="10" t="s">
        <v>33</v>
      </c>
      <c r="F198" s="9">
        <v>0.0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1.0</v>
      </c>
      <c r="N198" s="7">
        <v>0.0</v>
      </c>
      <c r="O198" s="7">
        <v>0.0</v>
      </c>
      <c r="P198" s="11">
        <v>0.0</v>
      </c>
      <c r="Q198" s="10">
        <v>2.0</v>
      </c>
      <c r="R198" s="7">
        <v>1.0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Greg Dortch</v>
      </c>
      <c r="B199" s="7" t="str">
        <f>IFERROR(__xludf.DUMMYFUNCTION("INDEX(IFNA(REGEXEXTRACT(D199, ""([^ ]+)$"")))"),"ARI")</f>
        <v>ARI</v>
      </c>
      <c r="C199" s="7">
        <f>Pts_PA*G199+Pts_PC*H199+Pts_PY*I199+Pts_PTD*J199+Pts_PI*K199+Pts_P2*L199+Pts_RA*M199+Pts_RY*N199+Pts_RTD*O199+Pts_R2*P199+Pts_Res*Q199+Pts_ReY*R199+Pts_ReTD*S199+Pts_Re2*T199+Pts_FL*U199+Pts_FTD*V199</f>
        <v>1</v>
      </c>
      <c r="D199" s="7" t="s">
        <v>171</v>
      </c>
      <c r="E199" s="10" t="s">
        <v>353</v>
      </c>
      <c r="F199" s="9">
        <v>0.0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0.0</v>
      </c>
      <c r="N199" s="7">
        <v>0.0</v>
      </c>
      <c r="O199" s="7">
        <v>0.0</v>
      </c>
      <c r="P199" s="11">
        <v>0.0</v>
      </c>
      <c r="Q199" s="10">
        <v>1.0</v>
      </c>
      <c r="R199" s="7">
        <v>5.0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Jahan Dotson</v>
      </c>
      <c r="B200" s="7" t="str">
        <f>IFERROR(__xludf.DUMMYFUNCTION("INDEX(IFNA(REGEXEXTRACT(D200, ""([^ ]+)$"")))"),"PHI")</f>
        <v>PHI</v>
      </c>
      <c r="C200" s="7">
        <f>Pts_PA*G200+Pts_PC*H200+Pts_PY*I200+Pts_PTD*J200+Pts_PI*K200+Pts_P2*L200+Pts_RA*M200+Pts_RY*N200+Pts_RTD*O200+Pts_R2*P200+Pts_Res*Q200+Pts_ReY*R200+Pts_ReTD*S200+Pts_Re2*T200+Pts_FL*U200+Pts_FTD*V200</f>
        <v>1</v>
      </c>
      <c r="D200" s="7" t="s">
        <v>403</v>
      </c>
      <c r="E200" s="10" t="s">
        <v>29</v>
      </c>
      <c r="F200" s="9">
        <v>0.0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0.0</v>
      </c>
      <c r="N200" s="7">
        <v>0.0</v>
      </c>
      <c r="O200" s="7">
        <v>0.0</v>
      </c>
      <c r="P200" s="11">
        <v>0.0</v>
      </c>
      <c r="Q200" s="10">
        <v>1.0</v>
      </c>
      <c r="R200" s="7">
        <v>5.0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Devin Duvernay</v>
      </c>
      <c r="B201" s="7" t="str">
        <f>IFERROR(__xludf.DUMMYFUNCTION("INDEX(IFNA(REGEXEXTRACT(D201, ""([^ ]+)$"")))"),"JAX")</f>
        <v>JAX</v>
      </c>
      <c r="C201" s="7">
        <f>Pts_PA*G201+Pts_PC*H201+Pts_PY*I201+Pts_PTD*J201+Pts_PI*K201+Pts_P2*L201+Pts_RA*M201+Pts_RY*N201+Pts_RTD*O201+Pts_R2*P201+Pts_Res*Q201+Pts_ReY*R201+Pts_ReTD*S201+Pts_Re2*T201+Pts_FL*U201+Pts_FTD*V201</f>
        <v>1.6</v>
      </c>
      <c r="D201" s="7" t="s">
        <v>292</v>
      </c>
      <c r="E201" s="10" t="s">
        <v>345</v>
      </c>
      <c r="F201" s="9">
        <v>0.0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1.0</v>
      </c>
      <c r="N201" s="7">
        <v>-7.0</v>
      </c>
      <c r="O201" s="7">
        <v>0.0</v>
      </c>
      <c r="P201" s="11">
        <v>0.0</v>
      </c>
      <c r="Q201" s="10">
        <v>3.0</v>
      </c>
      <c r="R201" s="7">
        <v>8.0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Ezekiel Elliott</v>
      </c>
      <c r="B202" s="7" t="str">
        <f>IFERROR(__xludf.DUMMYFUNCTION("INDEX(IFNA(REGEXEXTRACT(D202, ""([^ ]+)$"")))"),"LAC")</f>
        <v>LAC</v>
      </c>
      <c r="C202" s="7">
        <f>Pts_PA*G202+Pts_PC*H202+Pts_PY*I202+Pts_PTD*J202+Pts_PI*K202+Pts_P2*L202+Pts_RA*M202+Pts_RY*N202+Pts_RTD*O202+Pts_R2*P202+Pts_Res*Q202+Pts_ReY*R202+Pts_ReTD*S202+Pts_Re2*T202+Pts_FL*U202+Pts_FTD*V202</f>
        <v>1.1</v>
      </c>
      <c r="D202" s="7" t="s">
        <v>106</v>
      </c>
      <c r="E202" s="10" t="s">
        <v>338</v>
      </c>
      <c r="F202" s="9">
        <v>0.0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2.0</v>
      </c>
      <c r="N202" s="7">
        <v>4.0</v>
      </c>
      <c r="O202" s="7">
        <v>0.0</v>
      </c>
      <c r="P202" s="11">
        <v>0.0</v>
      </c>
      <c r="Q202" s="10">
        <v>1.0</v>
      </c>
      <c r="R202" s="7">
        <v>2.0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Darrynton Evans</v>
      </c>
      <c r="B203" s="7" t="str">
        <f>IFERROR(__xludf.DUMMYFUNCTION("INDEX(IFNA(REGEXEXTRACT(D203, ""([^ ]+)$"")))"),"CHI")</f>
        <v>CHI</v>
      </c>
      <c r="C203" s="7">
        <f>Pts_PA*G203+Pts_PC*H203+Pts_PY*I203+Pts_PTD*J203+Pts_PI*K203+Pts_P2*L203+Pts_RA*M203+Pts_RY*N203+Pts_RTD*O203+Pts_R2*P203+Pts_Res*Q203+Pts_ReY*R203+Pts_ReTD*S203+Pts_Re2*T203+Pts_FL*U203+Pts_FTD*V203</f>
        <v>0.3</v>
      </c>
      <c r="D203" s="7" t="s">
        <v>599</v>
      </c>
      <c r="E203" s="10" t="s">
        <v>39</v>
      </c>
      <c r="F203" s="9">
        <v>0.0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3.0</v>
      </c>
      <c r="N203" s="7">
        <v>3.0</v>
      </c>
      <c r="O203" s="7">
        <v>0.0</v>
      </c>
      <c r="P203" s="11">
        <v>0.0</v>
      </c>
      <c r="Q203" s="10">
        <v>0.0</v>
      </c>
      <c r="R203" s="7">
        <v>0.0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Tucker Fisk</v>
      </c>
      <c r="B204" s="7" t="str">
        <f>IFERROR(__xludf.DUMMYFUNCTION("INDEX(IFNA(REGEXEXTRACT(D204, ""([^ ]+)$"")))"),"LAC")</f>
        <v>LAC</v>
      </c>
      <c r="C204" s="7">
        <f>Pts_PA*G204+Pts_PC*H204+Pts_PY*I204+Pts_PTD*J204+Pts_PI*K204+Pts_P2*L204+Pts_RA*M204+Pts_RY*N204+Pts_RTD*O204+Pts_R2*P204+Pts_Res*Q204+Pts_ReY*R204+Pts_ReTD*S204+Pts_Re2*T204+Pts_FL*U204+Pts_FTD*V204</f>
        <v>0.5</v>
      </c>
      <c r="D204" s="7" t="s">
        <v>555</v>
      </c>
      <c r="E204" s="10" t="s">
        <v>33</v>
      </c>
      <c r="F204" s="9">
        <v>0.0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1.0</v>
      </c>
      <c r="R204" s="7">
        <v>0.0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Jake Haener</v>
      </c>
      <c r="B205" s="7" t="str">
        <f>IFERROR(__xludf.DUMMYFUNCTION("INDEX(IFNA(REGEXEXTRACT(D205, ""([^ ]+)$"")))"),"NO")</f>
        <v>NO</v>
      </c>
      <c r="C205" s="7">
        <f>Pts_PA*G205+Pts_PC*H205+Pts_PY*I205+Pts_PTD*J205+Pts_PI*K205+Pts_P2*L205+Pts_RA*M205+Pts_RY*N205+Pts_RTD*O205+Pts_R2*P205+Pts_Res*Q205+Pts_ReY*R205+Pts_ReTD*S205+Pts_Re2*T205+Pts_FL*U205+Pts_FTD*V205</f>
        <v>-0.1</v>
      </c>
      <c r="D205" s="7" t="s">
        <v>297</v>
      </c>
      <c r="E205" s="10" t="s">
        <v>53</v>
      </c>
      <c r="F205" s="9">
        <v>0.0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1.0</v>
      </c>
      <c r="N205" s="7">
        <v>-1.0</v>
      </c>
      <c r="O205" s="7">
        <v>0.0</v>
      </c>
      <c r="P205" s="11">
        <v>0.0</v>
      </c>
      <c r="Q205" s="10">
        <v>0.0</v>
      </c>
      <c r="R205" s="7">
        <v>0.0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Khalil Herbert</v>
      </c>
      <c r="B206" s="7" t="str">
        <f>IFERROR(__xludf.DUMMYFUNCTION("INDEX(IFNA(REGEXEXTRACT(D206, ""([^ ]+)$"")))"),"CIN")</f>
        <v>CIN</v>
      </c>
      <c r="C206" s="7">
        <f>Pts_PA*G206+Pts_PC*H206+Pts_PY*I206+Pts_PTD*J206+Pts_PI*K206+Pts_P2*L206+Pts_RA*M206+Pts_RY*N206+Pts_RTD*O206+Pts_R2*P206+Pts_Res*Q206+Pts_ReY*R206+Pts_ReTD*S206+Pts_Re2*T206+Pts_FL*U206+Pts_FTD*V206</f>
        <v>1.6</v>
      </c>
      <c r="D206" s="7" t="s">
        <v>300</v>
      </c>
      <c r="E206" s="10" t="s">
        <v>338</v>
      </c>
      <c r="F206" s="9">
        <v>0.0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2.0</v>
      </c>
      <c r="N206" s="7">
        <v>4.0</v>
      </c>
      <c r="O206" s="7">
        <v>0.0</v>
      </c>
      <c r="P206" s="11">
        <v>0.0</v>
      </c>
      <c r="Q206" s="10">
        <v>1.0</v>
      </c>
      <c r="R206" s="7">
        <v>7.0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George Holani</v>
      </c>
      <c r="B207" s="7" t="str">
        <f>IFERROR(__xludf.DUMMYFUNCTION("INDEX(IFNA(REGEXEXTRACT(D207, ""([^ ]+)$"")))"),"SEA")</f>
        <v>SEA</v>
      </c>
      <c r="C207" s="7">
        <f>Pts_PA*G207+Pts_PC*H207+Pts_PY*I207+Pts_PTD*J207+Pts_PI*K207+Pts_P2*L207+Pts_RA*M207+Pts_RY*N207+Pts_RTD*O207+Pts_R2*P207+Pts_Res*Q207+Pts_ReY*R207+Pts_ReTD*S207+Pts_Re2*T207+Pts_FL*U207+Pts_FTD*V207</f>
        <v>0.4</v>
      </c>
      <c r="D207" s="7" t="s">
        <v>549</v>
      </c>
      <c r="E207" s="10" t="s">
        <v>359</v>
      </c>
      <c r="F207" s="9">
        <v>0.0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0.0</v>
      </c>
      <c r="N207" s="7">
        <v>0.0</v>
      </c>
      <c r="O207" s="7">
        <v>0.0</v>
      </c>
      <c r="P207" s="11">
        <v>0.0</v>
      </c>
      <c r="Q207" s="10">
        <v>1.0</v>
      </c>
      <c r="R207" s="7">
        <v>-1.0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Collin Johnson</v>
      </c>
      <c r="B208" s="7" t="str">
        <f>IFERROR(__xludf.DUMMYFUNCTION("INDEX(IFNA(REGEXEXTRACT(D208, ""([^ ]+)$"")))"),"CHI")</f>
        <v>CHI</v>
      </c>
      <c r="C208" s="7">
        <f>Pts_PA*G208+Pts_PC*H208+Pts_PY*I208+Pts_PTD*J208+Pts_PI*K208+Pts_P2*L208+Pts_RA*M208+Pts_RY*N208+Pts_RTD*O208+Pts_R2*P208+Pts_Res*Q208+Pts_ReY*R208+Pts_ReTD*S208+Pts_Re2*T208+Pts_FL*U208+Pts_FTD*V208</f>
        <v>1.1</v>
      </c>
      <c r="D208" s="7" t="s">
        <v>600</v>
      </c>
      <c r="E208" s="10" t="s">
        <v>39</v>
      </c>
      <c r="F208" s="9">
        <v>0.0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1.0</v>
      </c>
      <c r="R208" s="7">
        <v>6.0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Kyle Juszczyk</v>
      </c>
      <c r="B209" s="7" t="str">
        <f>IFERROR(__xludf.DUMMYFUNCTION("INDEX(IFNA(REGEXEXTRACT(D209, ""([^ ]+)$"")))"),"SF")</f>
        <v>SF</v>
      </c>
      <c r="C209" s="7">
        <f>Pts_PA*G209+Pts_PC*H209+Pts_PY*I209+Pts_PTD*J209+Pts_PI*K209+Pts_P2*L209+Pts_RA*M209+Pts_RY*N209+Pts_RTD*O209+Pts_R2*P209+Pts_Res*Q209+Pts_ReY*R209+Pts_ReTD*S209+Pts_Re2*T209+Pts_FL*U209+Pts_FTD*V209</f>
        <v>0.8</v>
      </c>
      <c r="D209" s="7" t="s">
        <v>174</v>
      </c>
      <c r="E209" s="10" t="s">
        <v>343</v>
      </c>
      <c r="F209" s="9">
        <v>0.0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1.0</v>
      </c>
      <c r="R209" s="7">
        <v>3.0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Dawson Knox</v>
      </c>
      <c r="B210" s="7" t="str">
        <f>IFERROR(__xludf.DUMMYFUNCTION("INDEX(IFNA(REGEXEXTRACT(D210, ""([^ ]+)$"")))"),"BUF")</f>
        <v>BUF</v>
      </c>
      <c r="C210" s="7">
        <f>Pts_PA*G210+Pts_PC*H210+Pts_PY*I210+Pts_PTD*J210+Pts_PI*K210+Pts_P2*L210+Pts_RA*M210+Pts_RY*N210+Pts_RTD*O210+Pts_R2*P210+Pts_Res*Q210+Pts_ReY*R210+Pts_ReTD*S210+Pts_Re2*T210+Pts_FL*U210+Pts_FTD*V210</f>
        <v>1</v>
      </c>
      <c r="D210" s="7" t="s">
        <v>218</v>
      </c>
      <c r="E210" s="10" t="s">
        <v>419</v>
      </c>
      <c r="F210" s="9">
        <v>0.0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1.0</v>
      </c>
      <c r="R210" s="7">
        <v>5.0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Hunter Luepke</v>
      </c>
      <c r="B211" s="7" t="str">
        <f>IFERROR(__xludf.DUMMYFUNCTION("INDEX(IFNA(REGEXEXTRACT(D211, ""([^ ]+)$"")))"),"DAL")</f>
        <v>DAL</v>
      </c>
      <c r="C211" s="7">
        <f>Pts_PA*G211+Pts_PC*H211+Pts_PY*I211+Pts_PTD*J211+Pts_PI*K211+Pts_P2*L211+Pts_RA*M211+Pts_RY*N211+Pts_RTD*O211+Pts_R2*P211+Pts_Res*Q211+Pts_ReY*R211+Pts_ReTD*S211+Pts_Re2*T211+Pts_FL*U211+Pts_FTD*V211</f>
        <v>1</v>
      </c>
      <c r="D211" s="7" t="s">
        <v>252</v>
      </c>
      <c r="E211" s="10" t="s">
        <v>348</v>
      </c>
      <c r="F211" s="9">
        <v>0.0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0.0</v>
      </c>
      <c r="N211" s="7">
        <v>0.0</v>
      </c>
      <c r="O211" s="7">
        <v>0.0</v>
      </c>
      <c r="P211" s="11">
        <v>0.0</v>
      </c>
      <c r="Q211" s="10">
        <v>1.0</v>
      </c>
      <c r="R211" s="7">
        <v>5.0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Terrace Marshall</v>
      </c>
      <c r="B212" s="7" t="str">
        <f>IFERROR(__xludf.DUMMYFUNCTION("INDEX(IFNA(REGEXEXTRACT(D212, ""([^ ]+)$"")))"),"LV")</f>
        <v>LV</v>
      </c>
      <c r="C212" s="7">
        <f>Pts_PA*G212+Pts_PC*H212+Pts_PY*I212+Pts_PTD*J212+Pts_PI*K212+Pts_P2*L212+Pts_RA*M212+Pts_RY*N212+Pts_RTD*O212+Pts_R2*P212+Pts_Res*Q212+Pts_ReY*R212+Pts_ReTD*S212+Pts_Re2*T212+Pts_FL*U212+Pts_FTD*V212</f>
        <v>1.1</v>
      </c>
      <c r="D212" s="7" t="s">
        <v>557</v>
      </c>
      <c r="E212" s="10" t="s">
        <v>31</v>
      </c>
      <c r="F212" s="9">
        <v>0.0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1.0</v>
      </c>
      <c r="R212" s="7">
        <v>6.0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Nick Mullens</v>
      </c>
      <c r="B213" s="7" t="str">
        <f>IFERROR(__xludf.DUMMYFUNCTION("INDEX(IFNA(REGEXEXTRACT(D213, ""([^ ]+)$"")))"),"MIN")</f>
        <v>MIN</v>
      </c>
      <c r="C213" s="7">
        <f>Pts_PA*G213+Pts_PC*H213+Pts_PY*I213+Pts_PTD*J213+Pts_PI*K213+Pts_P2*L213+Pts_RA*M213+Pts_RY*N213+Pts_RTD*O213+Pts_R2*P213+Pts_Res*Q213+Pts_ReY*R213+Pts_ReTD*S213+Pts_Re2*T213+Pts_FL*U213+Pts_FTD*V213</f>
        <v>-0.2</v>
      </c>
      <c r="D213" s="7" t="s">
        <v>459</v>
      </c>
      <c r="E213" s="10" t="s">
        <v>339</v>
      </c>
      <c r="F213" s="9">
        <v>0.0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2.0</v>
      </c>
      <c r="N213" s="7">
        <v>-2.0</v>
      </c>
      <c r="O213" s="7">
        <v>0.0</v>
      </c>
      <c r="P213" s="11">
        <v>0.0</v>
      </c>
      <c r="Q213" s="10">
        <v>0.0</v>
      </c>
      <c r="R213" s="7">
        <v>0.0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Chigoziem Okonkwo</v>
      </c>
      <c r="B214" s="7" t="str">
        <f>IFERROR(__xludf.DUMMYFUNCTION("INDEX(IFNA(REGEXEXTRACT(D214, ""([^ ]+)$"")))"),"TEN")</f>
        <v>TEN</v>
      </c>
      <c r="C214" s="7">
        <f>Pts_PA*G214+Pts_PC*H214+Pts_PY*I214+Pts_PTD*J214+Pts_PI*K214+Pts_P2*L214+Pts_RA*M214+Pts_RY*N214+Pts_RTD*O214+Pts_R2*P214+Pts_Res*Q214+Pts_ReY*R214+Pts_ReTD*S214+Pts_Re2*T214+Pts_FL*U214+Pts_FTD*V214</f>
        <v>2.3</v>
      </c>
      <c r="D214" s="7" t="s">
        <v>146</v>
      </c>
      <c r="E214" s="10" t="s">
        <v>44</v>
      </c>
      <c r="F214" s="9">
        <v>0.0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3.0</v>
      </c>
      <c r="R214" s="7">
        <v>8.0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Ricky Pearsall</v>
      </c>
      <c r="B215" s="7" t="str">
        <f>IFERROR(__xludf.DUMMYFUNCTION("INDEX(IFNA(REGEXEXTRACT(D215, ""([^ ]+)$"")))"),"SF")</f>
        <v>SF</v>
      </c>
      <c r="C215" s="7">
        <f>Pts_PA*G215+Pts_PC*H215+Pts_PY*I215+Pts_PTD*J215+Pts_PI*K215+Pts_P2*L215+Pts_RA*M215+Pts_RY*N215+Pts_RTD*O215+Pts_R2*P215+Pts_Res*Q215+Pts_ReY*R215+Pts_ReTD*S215+Pts_Re2*T215+Pts_FL*U215+Pts_FTD*V215</f>
        <v>1</v>
      </c>
      <c r="D215" s="7" t="s">
        <v>528</v>
      </c>
      <c r="E215" s="10" t="s">
        <v>343</v>
      </c>
      <c r="F215" s="9">
        <v>0.0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1.0</v>
      </c>
      <c r="R215" s="7">
        <v>5.0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MyCole Pruitt</v>
      </c>
      <c r="B216" s="7" t="str">
        <f>IFERROR(__xludf.DUMMYFUNCTION("INDEX(IFNA(REGEXEXTRACT(D216, ""([^ ]+)$"")))"),"PIT")</f>
        <v>PIT</v>
      </c>
      <c r="C216" s="7">
        <f>Pts_PA*G216+Pts_PC*H216+Pts_PY*I216+Pts_PTD*J216+Pts_PI*K216+Pts_P2*L216+Pts_RA*M216+Pts_RY*N216+Pts_RTD*O216+Pts_R2*P216+Pts_Res*Q216+Pts_ReY*R216+Pts_ReTD*S216+Pts_Re2*T216+Pts_FL*U216+Pts_FTD*V216</f>
        <v>0.4</v>
      </c>
      <c r="D216" s="7" t="s">
        <v>319</v>
      </c>
      <c r="E216" s="10" t="s">
        <v>357</v>
      </c>
      <c r="F216" s="9">
        <v>0.0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1.0</v>
      </c>
      <c r="R216" s="7">
        <v>-1.0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Jalen Reagor</v>
      </c>
      <c r="B217" s="7" t="str">
        <f>IFERROR(__xludf.DUMMYFUNCTION("INDEX(IFNA(REGEXEXTRACT(D217, ""([^ ]+)$"")))"),"LAC")</f>
        <v>LAC</v>
      </c>
      <c r="C217" s="7">
        <f>Pts_PA*G217+Pts_PC*H217+Pts_PY*I217+Pts_PTD*J217+Pts_PI*K217+Pts_P2*L217+Pts_RA*M217+Pts_RY*N217+Pts_RTD*O217+Pts_R2*P217+Pts_Res*Q217+Pts_ReY*R217+Pts_ReTD*S217+Pts_Re2*T217+Pts_FL*U217+Pts_FTD*V217</f>
        <v>0.9</v>
      </c>
      <c r="D217" s="7" t="s">
        <v>526</v>
      </c>
      <c r="E217" s="10" t="s">
        <v>33</v>
      </c>
      <c r="F217" s="9">
        <v>0.0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1.0</v>
      </c>
      <c r="R217" s="7">
        <v>4.0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Eric Saubert</v>
      </c>
      <c r="B218" s="7" t="str">
        <f>IFERROR(__xludf.DUMMYFUNCTION("INDEX(IFNA(REGEXEXTRACT(D218, ""([^ ]+)$"")))"),"SF")</f>
        <v>SF</v>
      </c>
      <c r="C218" s="7">
        <f>Pts_PA*G218+Pts_PC*H218+Pts_PY*I218+Pts_PTD*J218+Pts_PI*K218+Pts_P2*L218+Pts_RA*M218+Pts_RY*N218+Pts_RTD*O218+Pts_R2*P218+Pts_Res*Q218+Pts_ReY*R218+Pts_ReTD*S218+Pts_Re2*T218+Pts_FL*U218+Pts_FTD*V218</f>
        <v>0.9</v>
      </c>
      <c r="D218" s="7" t="s">
        <v>379</v>
      </c>
      <c r="E218" s="10" t="s">
        <v>343</v>
      </c>
      <c r="F218" s="9">
        <v>0.0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0.0</v>
      </c>
      <c r="N218" s="7">
        <v>0.0</v>
      </c>
      <c r="O218" s="7">
        <v>0.0</v>
      </c>
      <c r="P218" s="11">
        <v>0.0</v>
      </c>
      <c r="Q218" s="10">
        <v>1.0</v>
      </c>
      <c r="R218" s="7">
        <v>4.0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Ben Sims</v>
      </c>
      <c r="B219" s="7" t="str">
        <f>IFERROR(__xludf.DUMMYFUNCTION("INDEX(IFNA(REGEXEXTRACT(D219, ""([^ ]+)$"")))"),"GB")</f>
        <v>GB</v>
      </c>
      <c r="C219" s="7">
        <f>Pts_PA*G219+Pts_PC*H219+Pts_PY*I219+Pts_PTD*J219+Pts_PI*K219+Pts_P2*L219+Pts_RA*M219+Pts_RY*N219+Pts_RTD*O219+Pts_R2*P219+Pts_Res*Q219+Pts_ReY*R219+Pts_ReTD*S219+Pts_Re2*T219+Pts_FL*U219+Pts_FTD*V219</f>
        <v>0.7</v>
      </c>
      <c r="D219" s="7" t="s">
        <v>508</v>
      </c>
      <c r="E219" s="10" t="s">
        <v>56</v>
      </c>
      <c r="F219" s="9">
        <v>0.0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0.0</v>
      </c>
      <c r="N219" s="7">
        <v>0.0</v>
      </c>
      <c r="O219" s="7">
        <v>0.0</v>
      </c>
      <c r="P219" s="11">
        <v>0.0</v>
      </c>
      <c r="Q219" s="10">
        <v>1.0</v>
      </c>
      <c r="R219" s="7">
        <v>2.0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Devin Singletary</v>
      </c>
      <c r="B220" s="7" t="str">
        <f>IFERROR(__xludf.DUMMYFUNCTION("INDEX(IFNA(REGEXEXTRACT(D220, ""([^ ]+)$"")))"),"NYG")</f>
        <v>NYG</v>
      </c>
      <c r="C220" s="7">
        <f>Pts_PA*G220+Pts_PC*H220+Pts_PY*I220+Pts_PTD*J220+Pts_PI*K220+Pts_P2*L220+Pts_RA*M220+Pts_RY*N220+Pts_RTD*O220+Pts_R2*P220+Pts_Res*Q220+Pts_ReY*R220+Pts_ReTD*S220+Pts_Re2*T220+Pts_FL*U220+Pts_FTD*V220</f>
        <v>0.8</v>
      </c>
      <c r="D220" s="7" t="s">
        <v>182</v>
      </c>
      <c r="E220" s="10" t="s">
        <v>350</v>
      </c>
      <c r="F220" s="9">
        <v>0.0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2.0</v>
      </c>
      <c r="N220" s="7">
        <v>8.0</v>
      </c>
      <c r="O220" s="7">
        <v>0.0</v>
      </c>
      <c r="P220" s="11">
        <v>0.0</v>
      </c>
      <c r="Q220" s="10">
        <v>0.0</v>
      </c>
      <c r="R220" s="7">
        <v>0.0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Pierre Strong</v>
      </c>
      <c r="B221" s="7" t="str">
        <f>IFERROR(__xludf.DUMMYFUNCTION("INDEX(IFNA(REGEXEXTRACT(D221, ""([^ ]+)$"")))"),"CLE")</f>
        <v>CLE</v>
      </c>
      <c r="C221" s="7">
        <f>Pts_PA*G221+Pts_PC*H221+Pts_PY*I221+Pts_PTD*J221+Pts_PI*K221+Pts_P2*L221+Pts_RA*M221+Pts_RY*N221+Pts_RTD*O221+Pts_R2*P221+Pts_Res*Q221+Pts_ReY*R221+Pts_ReTD*S221+Pts_Re2*T221+Pts_FL*U221+Pts_FTD*V221</f>
        <v>1.9</v>
      </c>
      <c r="D221" s="7" t="s">
        <v>202</v>
      </c>
      <c r="E221" s="10" t="s">
        <v>425</v>
      </c>
      <c r="F221" s="9">
        <v>0.0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2.0</v>
      </c>
      <c r="R221" s="7">
        <v>9.0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Deven Thompkins</v>
      </c>
      <c r="B222" s="7" t="str">
        <f>IFERROR(__xludf.DUMMYFUNCTION("INDEX(IFNA(REGEXEXTRACT(D222, ""([^ ]+)$"")))"),"CAR")</f>
        <v>CAR</v>
      </c>
      <c r="C222" s="7">
        <f>Pts_PA*G222+Pts_PC*H222+Pts_PY*I222+Pts_PTD*J222+Pts_PI*K222+Pts_P2*L222+Pts_RA*M222+Pts_RY*N222+Pts_RTD*O222+Pts_R2*P222+Pts_Res*Q222+Pts_ReY*R222+Pts_ReTD*S222+Pts_Re2*T222+Pts_FL*U222+Pts_FTD*V222</f>
        <v>1.2</v>
      </c>
      <c r="D222" s="7" t="s">
        <v>575</v>
      </c>
      <c r="E222" s="10" t="s">
        <v>27</v>
      </c>
      <c r="F222" s="9">
        <v>0.0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7.0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Tre Tucker</v>
      </c>
      <c r="B223" s="7" t="str">
        <f>IFERROR(__xludf.DUMMYFUNCTION("INDEX(IFNA(REGEXEXTRACT(D223, ""([^ ]+)$"")))"),"LV")</f>
        <v>LV</v>
      </c>
      <c r="C223" s="7">
        <f>Pts_PA*G223+Pts_PC*H223+Pts_PY*I223+Pts_PTD*J223+Pts_PI*K223+Pts_P2*L223+Pts_RA*M223+Pts_RY*N223+Pts_RTD*O223+Pts_R2*P223+Pts_Res*Q223+Pts_ReY*R223+Pts_ReTD*S223+Pts_Re2*T223+Pts_FL*U223+Pts_FTD*V223</f>
        <v>1.7</v>
      </c>
      <c r="D223" s="7" t="s">
        <v>225</v>
      </c>
      <c r="E223" s="10" t="s">
        <v>31</v>
      </c>
      <c r="F223" s="9">
        <v>0.0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0.0</v>
      </c>
      <c r="N223" s="7">
        <v>0.0</v>
      </c>
      <c r="O223" s="7">
        <v>0.0</v>
      </c>
      <c r="P223" s="11">
        <v>0.0</v>
      </c>
      <c r="Q223" s="10">
        <v>2.0</v>
      </c>
      <c r="R223" s="7">
        <v>7.0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Nick Vannett</v>
      </c>
      <c r="B224" s="7" t="str">
        <f>IFERROR(__xludf.DUMMYFUNCTION("INDEX(IFNA(REGEXEXTRACT(D224, ""([^ ]+)$"")))"),"TEN")</f>
        <v>TEN</v>
      </c>
      <c r="C224" s="7">
        <f>Pts_PA*G224+Pts_PC*H224+Pts_PY*I224+Pts_PTD*J224+Pts_PI*K224+Pts_P2*L224+Pts_RA*M224+Pts_RY*N224+Pts_RTD*O224+Pts_R2*P224+Pts_Res*Q224+Pts_ReY*R224+Pts_ReTD*S224+Pts_Re2*T224+Pts_FL*U224+Pts_FTD*V224</f>
        <v>0.9</v>
      </c>
      <c r="D224" s="7" t="s">
        <v>276</v>
      </c>
      <c r="E224" s="10" t="s">
        <v>44</v>
      </c>
      <c r="F224" s="9">
        <v>0.0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1.0</v>
      </c>
      <c r="R224" s="7">
        <v>4.0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Ke'Shawn Vaughn</v>
      </c>
      <c r="B225" s="7" t="str">
        <f>IFERROR(__xludf.DUMMYFUNCTION("INDEX(IFNA(REGEXEXTRACT(D225, ""([^ ]+)$"")))"),"SF")</f>
        <v>SF</v>
      </c>
      <c r="C225" s="7">
        <f>Pts_PA*G225+Pts_PC*H225+Pts_PY*I225+Pts_PTD*J225+Pts_PI*K225+Pts_P2*L225+Pts_RA*M225+Pts_RY*N225+Pts_RTD*O225+Pts_R2*P225+Pts_Res*Q225+Pts_ReY*R225+Pts_ReTD*S225+Pts_Re2*T225+Pts_FL*U225+Pts_FTD*V225</f>
        <v>0.4</v>
      </c>
      <c r="D225" s="7" t="s">
        <v>601</v>
      </c>
      <c r="E225" s="10" t="s">
        <v>343</v>
      </c>
      <c r="F225" s="9">
        <v>0.0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2.0</v>
      </c>
      <c r="N225" s="7">
        <v>4.0</v>
      </c>
      <c r="O225" s="7">
        <v>0.0</v>
      </c>
      <c r="P225" s="11">
        <v>0.0</v>
      </c>
      <c r="Q225" s="10">
        <v>0.0</v>
      </c>
      <c r="R225" s="7">
        <v>0.0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Emanuel Wilson</v>
      </c>
      <c r="B226" s="7" t="str">
        <f>IFERROR(__xludf.DUMMYFUNCTION("INDEX(IFNA(REGEXEXTRACT(D226, ""([^ ]+)$"")))"),"GB")</f>
        <v>GB</v>
      </c>
      <c r="C226" s="7">
        <f>Pts_PA*G226+Pts_PC*H226+Pts_PY*I226+Pts_PTD*J226+Pts_PI*K226+Pts_P2*L226+Pts_RA*M226+Pts_RY*N226+Pts_RTD*O226+Pts_R2*P226+Pts_Res*Q226+Pts_ReY*R226+Pts_ReTD*S226+Pts_Re2*T226+Pts_FL*U226+Pts_FTD*V226</f>
        <v>0.7</v>
      </c>
      <c r="D226" s="7" t="s">
        <v>184</v>
      </c>
      <c r="E226" s="10" t="s">
        <v>56</v>
      </c>
      <c r="F226" s="9">
        <v>0.0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1.0</v>
      </c>
      <c r="N226" s="7">
        <v>7.0</v>
      </c>
      <c r="O226" s="7">
        <v>0.0</v>
      </c>
      <c r="P226" s="11">
        <v>0.0</v>
      </c>
      <c r="Q226" s="10">
        <v>0.0</v>
      </c>
      <c r="R226" s="7">
        <v>0.0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Jeffery Wilson</v>
      </c>
      <c r="B227" s="7" t="str">
        <f>IFERROR(__xludf.DUMMYFUNCTION("INDEX(IFNA(REGEXEXTRACT(D227, ""([^ ]+)$"")))"),"MIA")</f>
        <v>MIA</v>
      </c>
      <c r="C227" s="7">
        <f>Pts_PA*G227+Pts_PC*H227+Pts_PY*I227+Pts_PTD*J227+Pts_PI*K227+Pts_P2*L227+Pts_RA*M227+Pts_RY*N227+Pts_RTD*O227+Pts_R2*P227+Pts_Res*Q227+Pts_ReY*R227+Pts_ReTD*S227+Pts_Re2*T227+Pts_FL*U227+Pts_FTD*V227</f>
        <v>1.6</v>
      </c>
      <c r="D227" s="7" t="s">
        <v>228</v>
      </c>
      <c r="E227" s="10" t="s">
        <v>42</v>
      </c>
      <c r="F227" s="9">
        <v>0.0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1.0</v>
      </c>
      <c r="N227" s="7">
        <v>4.0</v>
      </c>
      <c r="O227" s="7">
        <v>0.0</v>
      </c>
      <c r="P227" s="11">
        <v>0.0</v>
      </c>
      <c r="Q227" s="10">
        <v>1.0</v>
      </c>
      <c r="R227" s="7">
        <v>7.0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Jaylen Wright</v>
      </c>
      <c r="B228" s="7" t="str">
        <f>IFERROR(__xludf.DUMMYFUNCTION("INDEX(IFNA(REGEXEXTRACT(D228, ""([^ ]+)$"")))"),"MIA")</f>
        <v>MIA</v>
      </c>
      <c r="C228" s="7">
        <f>Pts_PA*G228+Pts_PC*H228+Pts_PY*I228+Pts_PTD*J228+Pts_PI*K228+Pts_P2*L228+Pts_RA*M228+Pts_RY*N228+Pts_RTD*O228+Pts_R2*P228+Pts_Res*Q228+Pts_ReY*R228+Pts_ReTD*S228+Pts_Re2*T228+Pts_FL*U228+Pts_FTD*V228</f>
        <v>2.3</v>
      </c>
      <c r="D228" s="7" t="s">
        <v>417</v>
      </c>
      <c r="E228" s="10" t="s">
        <v>42</v>
      </c>
      <c r="F228" s="9">
        <v>0.0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2.0</v>
      </c>
      <c r="N228" s="7">
        <v>7.0</v>
      </c>
      <c r="O228" s="7">
        <v>0.0</v>
      </c>
      <c r="P228" s="11">
        <v>0.0</v>
      </c>
      <c r="Q228" s="10">
        <v>2.0</v>
      </c>
      <c r="R228" s="7">
        <v>6.0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Cordarrelle Patterson</v>
      </c>
      <c r="B229" s="7" t="str">
        <f>IFERROR(__xludf.DUMMYFUNCTION("INDEX(IFNA(REGEXEXTRACT(D229, ""([^ ]+)$"")))"),"PIT")</f>
        <v>PIT</v>
      </c>
      <c r="C229" s="7">
        <f>Pts_PA*G229+Pts_PC*H229+Pts_PY*I229+Pts_PTD*J229+Pts_PI*K229+Pts_P2*L229+Pts_RA*M229+Pts_RY*N229+Pts_RTD*O229+Pts_R2*P229+Pts_Res*Q229+Pts_ReY*R229+Pts_ReTD*S229+Pts_Re2*T229+Pts_FL*U229+Pts_FTD*V229</f>
        <v>-1.4</v>
      </c>
      <c r="D229" s="7" t="s">
        <v>265</v>
      </c>
      <c r="E229" s="10" t="s">
        <v>357</v>
      </c>
      <c r="F229" s="9">
        <v>-1.0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4.0</v>
      </c>
      <c r="N229" s="7">
        <v>3.0</v>
      </c>
      <c r="O229" s="7">
        <v>0.0</v>
      </c>
      <c r="P229" s="11">
        <v>0.0</v>
      </c>
      <c r="Q229" s="10">
        <v>1.0</v>
      </c>
      <c r="R229" s="7">
        <v>-2.0</v>
      </c>
      <c r="S229" s="7">
        <v>0.0</v>
      </c>
      <c r="T229" s="11">
        <v>0.0</v>
      </c>
      <c r="U229" s="10">
        <v>1.0</v>
      </c>
      <c r="V229" s="11">
        <v>0.0</v>
      </c>
    </row>
    <row r="230">
      <c r="A230" s="7" t="str">
        <f t="shared" si="1"/>
        <v>Kadarius Toney</v>
      </c>
      <c r="B230" s="7" t="str">
        <f>IFERROR(__xludf.DUMMYFUNCTION("INDEX(IFNA(REGEXEXTRACT(D230, ""([^ ]+)$"")))"),"CLE")</f>
        <v>CLE</v>
      </c>
      <c r="C230" s="7">
        <f>Pts_PA*G230+Pts_PC*H230+Pts_PY*I230+Pts_PTD*J230+Pts_PI*K230+Pts_P2*L230+Pts_RA*M230+Pts_RY*N230+Pts_RTD*O230+Pts_R2*P230+Pts_Res*Q230+Pts_ReY*R230+Pts_ReTD*S230+Pts_Re2*T230+Pts_FL*U230+Pts_FTD*V230</f>
        <v>-2</v>
      </c>
      <c r="D230" s="7" t="s">
        <v>597</v>
      </c>
      <c r="E230" s="10" t="s">
        <v>425</v>
      </c>
      <c r="F230" s="9">
        <v>-1.0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0.0</v>
      </c>
      <c r="R230" s="7">
        <v>0.0</v>
      </c>
      <c r="S230" s="7">
        <v>0.0</v>
      </c>
      <c r="T230" s="11">
        <v>0.0</v>
      </c>
      <c r="U230" s="10">
        <v>1.0</v>
      </c>
      <c r="V230" s="11">
        <v>0.0</v>
      </c>
    </row>
    <row r="231">
      <c r="A231" s="7" t="str">
        <f t="shared" si="1"/>
        <v>Brandon Allen</v>
      </c>
      <c r="B231" s="7" t="str">
        <f>IFERROR(__xludf.DUMMYFUNCTION("INDEX(IFNA(REGEXEXTRACT(D231, ""([^ ]+)$"")))"),"SF")</f>
        <v>SF</v>
      </c>
      <c r="C231" s="7">
        <f>Pts_PA*G231+Pts_PC*H231+Pts_PY*I231+Pts_PTD*J231+Pts_PI*K231+Pts_P2*L231+Pts_RA*M231+Pts_RY*N231+Pts_RTD*O231+Pts_R2*P231+Pts_Res*Q231+Pts_ReY*R231+Pts_ReTD*S231+Pts_Re2*T231+Pts_FL*U231+Pts_FTD*V231</f>
        <v>-2</v>
      </c>
      <c r="D231" s="7" t="s">
        <v>281</v>
      </c>
      <c r="E231" s="10" t="s">
        <v>343</v>
      </c>
      <c r="F231" s="9">
        <v>-2.0</v>
      </c>
      <c r="G231" s="10">
        <v>1.0</v>
      </c>
      <c r="H231" s="7">
        <v>0.0</v>
      </c>
      <c r="I231" s="7">
        <v>0.0</v>
      </c>
      <c r="J231" s="7">
        <v>0.0</v>
      </c>
      <c r="K231" s="7">
        <v>1.0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0.0</v>
      </c>
      <c r="R231" s="7">
        <v>0.0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/>
      <c r="B232" s="7"/>
      <c r="C232" s="7"/>
      <c r="D232" s="7"/>
      <c r="E232" s="10"/>
      <c r="F232" s="9"/>
      <c r="G232" s="10"/>
      <c r="H232" s="7"/>
      <c r="I232" s="7"/>
      <c r="J232" s="7"/>
      <c r="K232" s="7"/>
      <c r="L232" s="11"/>
      <c r="M232" s="10"/>
      <c r="N232" s="7"/>
      <c r="O232" s="7"/>
      <c r="P232" s="11"/>
      <c r="Q232" s="10"/>
      <c r="R232" s="7"/>
      <c r="S232" s="7"/>
      <c r="T232" s="11"/>
      <c r="U232" s="10"/>
      <c r="V232" s="11"/>
    </row>
    <row r="233">
      <c r="A233" s="7"/>
      <c r="B233" s="7"/>
      <c r="C233" s="7"/>
      <c r="D233" s="7"/>
      <c r="E233" s="10"/>
      <c r="F233" s="9"/>
      <c r="G233" s="10"/>
      <c r="H233" s="7"/>
      <c r="I233" s="7"/>
      <c r="J233" s="7"/>
      <c r="K233" s="7"/>
      <c r="L233" s="11"/>
      <c r="M233" s="10"/>
      <c r="N233" s="7"/>
      <c r="O233" s="7"/>
      <c r="P233" s="11"/>
      <c r="Q233" s="10"/>
      <c r="R233" s="7"/>
      <c r="S233" s="7"/>
      <c r="T233" s="11"/>
      <c r="U233" s="10"/>
      <c r="V233" s="11"/>
    </row>
    <row r="234">
      <c r="A234" s="7"/>
      <c r="B234" s="7"/>
      <c r="C234" s="7"/>
      <c r="D234" s="7"/>
      <c r="E234" s="10"/>
      <c r="F234" s="9"/>
      <c r="G234" s="10"/>
      <c r="H234" s="7"/>
      <c r="I234" s="7"/>
      <c r="J234" s="7"/>
      <c r="K234" s="7"/>
      <c r="L234" s="11"/>
      <c r="M234" s="10"/>
      <c r="N234" s="7"/>
      <c r="O234" s="7"/>
      <c r="P234" s="11"/>
      <c r="Q234" s="10"/>
      <c r="R234" s="7"/>
      <c r="S234" s="7"/>
      <c r="T234" s="11"/>
      <c r="U234" s="10"/>
      <c r="V234" s="11"/>
    </row>
    <row r="235">
      <c r="A235" s="7"/>
      <c r="B235" s="7"/>
      <c r="C235" s="7"/>
      <c r="D235" s="7"/>
      <c r="E235" s="10"/>
      <c r="F235" s="9"/>
      <c r="G235" s="10"/>
      <c r="H235" s="7"/>
      <c r="I235" s="7"/>
      <c r="J235" s="7"/>
      <c r="K235" s="7"/>
      <c r="L235" s="11"/>
      <c r="M235" s="10"/>
      <c r="N235" s="7"/>
      <c r="O235" s="7"/>
      <c r="P235" s="11"/>
      <c r="Q235" s="10"/>
      <c r="R235" s="7"/>
      <c r="S235" s="7"/>
      <c r="T235" s="11"/>
      <c r="U235" s="10"/>
      <c r="V235" s="11"/>
    </row>
    <row r="236">
      <c r="A236" s="7"/>
      <c r="B236" s="7"/>
      <c r="C236" s="7"/>
      <c r="D236" s="7"/>
      <c r="E236" s="10"/>
      <c r="F236" s="9"/>
      <c r="G236" s="10"/>
      <c r="H236" s="7"/>
      <c r="I236" s="7"/>
      <c r="J236" s="7"/>
      <c r="K236" s="7"/>
      <c r="L236" s="11"/>
      <c r="M236" s="10"/>
      <c r="N236" s="7"/>
      <c r="O236" s="7"/>
      <c r="P236" s="11"/>
      <c r="Q236" s="10"/>
      <c r="R236" s="7"/>
      <c r="S236" s="7"/>
      <c r="T236" s="11"/>
      <c r="U236" s="10"/>
      <c r="V236" s="11"/>
    </row>
    <row r="237">
      <c r="A237" s="7"/>
      <c r="B237" s="7"/>
      <c r="C237" s="7"/>
      <c r="D237" s="7"/>
      <c r="E237" s="10"/>
      <c r="F237" s="9"/>
      <c r="G237" s="10"/>
      <c r="H237" s="7"/>
      <c r="I237" s="7"/>
      <c r="J237" s="7"/>
      <c r="K237" s="7"/>
      <c r="L237" s="11"/>
      <c r="M237" s="10"/>
      <c r="N237" s="7"/>
      <c r="O237" s="7"/>
      <c r="P237" s="11"/>
      <c r="Q237" s="10"/>
      <c r="R237" s="7"/>
      <c r="S237" s="7"/>
      <c r="T237" s="11"/>
      <c r="U237" s="10"/>
      <c r="V237" s="11"/>
    </row>
    <row r="238">
      <c r="A238" s="7"/>
      <c r="B238" s="7"/>
      <c r="C238" s="7"/>
      <c r="D238" s="7"/>
      <c r="E238" s="10"/>
      <c r="F238" s="9"/>
      <c r="G238" s="10"/>
      <c r="H238" s="7"/>
      <c r="I238" s="7"/>
      <c r="J238" s="7"/>
      <c r="K238" s="7"/>
      <c r="L238" s="11"/>
      <c r="M238" s="10"/>
      <c r="N238" s="7"/>
      <c r="O238" s="7"/>
      <c r="P238" s="11"/>
      <c r="Q238" s="10"/>
      <c r="R238" s="7"/>
      <c r="S238" s="7"/>
      <c r="T238" s="11"/>
      <c r="U238" s="10"/>
      <c r="V238" s="11"/>
    </row>
    <row r="239">
      <c r="A239" s="7"/>
      <c r="B239" s="7"/>
      <c r="C239" s="7"/>
      <c r="D239" s="7"/>
      <c r="E239" s="10"/>
      <c r="F239" s="9"/>
      <c r="G239" s="10"/>
      <c r="H239" s="7"/>
      <c r="I239" s="7"/>
      <c r="J239" s="7"/>
      <c r="K239" s="7"/>
      <c r="L239" s="11"/>
      <c r="M239" s="10"/>
      <c r="N239" s="7"/>
      <c r="O239" s="7"/>
      <c r="P239" s="11"/>
      <c r="Q239" s="10"/>
      <c r="R239" s="7"/>
      <c r="S239" s="7"/>
      <c r="T239" s="11"/>
      <c r="U239" s="10"/>
      <c r="V239" s="11"/>
    </row>
    <row r="240">
      <c r="A240" s="7"/>
      <c r="B240" s="7"/>
      <c r="C240" s="7"/>
      <c r="D240" s="7"/>
      <c r="E240" s="10"/>
      <c r="F240" s="9"/>
      <c r="G240" s="10"/>
      <c r="H240" s="7"/>
      <c r="I240" s="7"/>
      <c r="J240" s="7"/>
      <c r="K240" s="7"/>
      <c r="L240" s="11"/>
      <c r="M240" s="10"/>
      <c r="N240" s="7"/>
      <c r="O240" s="7"/>
      <c r="P240" s="11"/>
      <c r="Q240" s="10"/>
      <c r="R240" s="7"/>
      <c r="S240" s="7"/>
      <c r="T240" s="11"/>
      <c r="U240" s="10"/>
      <c r="V240" s="11"/>
    </row>
    <row r="241">
      <c r="A241" s="7"/>
      <c r="B241" s="7"/>
      <c r="C241" s="7"/>
      <c r="D241" s="7"/>
      <c r="E241" s="10"/>
      <c r="F241" s="9"/>
      <c r="G241" s="10"/>
      <c r="H241" s="7"/>
      <c r="I241" s="7"/>
      <c r="J241" s="7"/>
      <c r="K241" s="7"/>
      <c r="L241" s="11"/>
      <c r="M241" s="10"/>
      <c r="N241" s="7"/>
      <c r="O241" s="7"/>
      <c r="P241" s="11"/>
      <c r="Q241" s="10"/>
      <c r="R241" s="7"/>
      <c r="S241" s="7"/>
      <c r="T241" s="11"/>
      <c r="U241" s="10"/>
      <c r="V241" s="11"/>
    </row>
    <row r="242">
      <c r="A242" s="7"/>
      <c r="B242" s="7"/>
      <c r="C242" s="7"/>
      <c r="D242" s="7"/>
      <c r="E242" s="10"/>
      <c r="F242" s="9"/>
      <c r="G242" s="10"/>
      <c r="H242" s="7"/>
      <c r="I242" s="7"/>
      <c r="J242" s="7"/>
      <c r="K242" s="7"/>
      <c r="L242" s="11"/>
      <c r="M242" s="10"/>
      <c r="N242" s="7"/>
      <c r="O242" s="7"/>
      <c r="P242" s="11"/>
      <c r="Q242" s="10"/>
      <c r="R242" s="7"/>
      <c r="S242" s="7"/>
      <c r="T242" s="11"/>
      <c r="U242" s="10"/>
      <c r="V242" s="11"/>
    </row>
    <row r="243">
      <c r="A243" s="7"/>
      <c r="B243" s="7"/>
      <c r="C243" s="7"/>
      <c r="D243" s="7"/>
      <c r="E243" s="10"/>
      <c r="F243" s="9"/>
      <c r="G243" s="10"/>
      <c r="H243" s="7"/>
      <c r="I243" s="7"/>
      <c r="J243" s="7"/>
      <c r="K243" s="7"/>
      <c r="L243" s="11"/>
      <c r="M243" s="10"/>
      <c r="N243" s="7"/>
      <c r="O243" s="7"/>
      <c r="P243" s="11"/>
      <c r="Q243" s="10"/>
      <c r="R243" s="7"/>
      <c r="S243" s="7"/>
      <c r="T243" s="11"/>
      <c r="U243" s="10"/>
      <c r="V243" s="11"/>
    </row>
    <row r="244">
      <c r="A244" s="7"/>
      <c r="B244" s="7"/>
      <c r="C244" s="7"/>
      <c r="D244" s="7"/>
      <c r="E244" s="10"/>
      <c r="F244" s="9"/>
      <c r="G244" s="10"/>
      <c r="H244" s="7"/>
      <c r="I244" s="7"/>
      <c r="J244" s="7"/>
      <c r="K244" s="7"/>
      <c r="L244" s="11"/>
      <c r="M244" s="10"/>
      <c r="N244" s="7"/>
      <c r="O244" s="7"/>
      <c r="P244" s="11"/>
      <c r="Q244" s="10"/>
      <c r="R244" s="7"/>
      <c r="S244" s="7"/>
      <c r="T244" s="11"/>
      <c r="U244" s="10"/>
      <c r="V244" s="11"/>
    </row>
    <row r="245">
      <c r="A245" s="7"/>
      <c r="B245" s="7"/>
      <c r="C245" s="7"/>
      <c r="D245" s="7"/>
      <c r="E245" s="10"/>
      <c r="F245" s="9"/>
      <c r="G245" s="10"/>
      <c r="H245" s="7"/>
      <c r="I245" s="7"/>
      <c r="J245" s="7"/>
      <c r="K245" s="7"/>
      <c r="L245" s="11"/>
      <c r="M245" s="10"/>
      <c r="N245" s="7"/>
      <c r="O245" s="7"/>
      <c r="P245" s="11"/>
      <c r="Q245" s="10"/>
      <c r="R245" s="7"/>
      <c r="S245" s="7"/>
      <c r="T245" s="11"/>
      <c r="U245" s="10"/>
      <c r="V245" s="11"/>
    </row>
    <row r="246">
      <c r="A246" s="7"/>
      <c r="B246" s="7"/>
      <c r="C246" s="7"/>
      <c r="D246" s="7"/>
      <c r="E246" s="10"/>
      <c r="F246" s="9"/>
      <c r="G246" s="10"/>
      <c r="H246" s="7"/>
      <c r="I246" s="7"/>
      <c r="J246" s="7"/>
      <c r="K246" s="7"/>
      <c r="L246" s="11"/>
      <c r="M246" s="10"/>
      <c r="N246" s="7"/>
      <c r="O246" s="7"/>
      <c r="P246" s="11"/>
      <c r="Q246" s="10"/>
      <c r="R246" s="7"/>
      <c r="S246" s="7"/>
      <c r="T246" s="11"/>
      <c r="U246" s="10"/>
      <c r="V246" s="11"/>
    </row>
    <row r="247">
      <c r="A247" s="7"/>
      <c r="B247" s="7"/>
      <c r="C247" s="7"/>
      <c r="D247" s="7"/>
      <c r="E247" s="10"/>
      <c r="F247" s="9"/>
      <c r="G247" s="10"/>
      <c r="H247" s="7"/>
      <c r="I247" s="7"/>
      <c r="J247" s="7"/>
      <c r="K247" s="7"/>
      <c r="L247" s="11"/>
      <c r="M247" s="10"/>
      <c r="N247" s="7"/>
      <c r="O247" s="7"/>
      <c r="P247" s="11"/>
      <c r="Q247" s="10"/>
      <c r="R247" s="7"/>
      <c r="S247" s="7"/>
      <c r="T247" s="11"/>
      <c r="U247" s="10"/>
      <c r="V247" s="11"/>
    </row>
    <row r="248">
      <c r="A248" s="7"/>
      <c r="B248" s="7"/>
      <c r="C248" s="7"/>
      <c r="D248" s="7"/>
      <c r="E248" s="10"/>
      <c r="F248" s="9"/>
      <c r="G248" s="10"/>
      <c r="H248" s="7"/>
      <c r="I248" s="7"/>
      <c r="J248" s="7"/>
      <c r="K248" s="7"/>
      <c r="L248" s="11"/>
      <c r="M248" s="10"/>
      <c r="N248" s="7"/>
      <c r="O248" s="7"/>
      <c r="P248" s="11"/>
      <c r="Q248" s="10"/>
      <c r="R248" s="7"/>
      <c r="S248" s="7"/>
      <c r="T248" s="11"/>
      <c r="U248" s="10"/>
      <c r="V248" s="11"/>
    </row>
    <row r="249">
      <c r="A249" s="7"/>
      <c r="B249" s="7"/>
      <c r="C249" s="7"/>
      <c r="D249" s="7"/>
      <c r="E249" s="10"/>
      <c r="F249" s="9"/>
      <c r="G249" s="10"/>
      <c r="H249" s="7"/>
      <c r="I249" s="7"/>
      <c r="J249" s="7"/>
      <c r="K249" s="7"/>
      <c r="L249" s="11"/>
      <c r="M249" s="10"/>
      <c r="N249" s="7"/>
      <c r="O249" s="7"/>
      <c r="P249" s="11"/>
      <c r="Q249" s="10"/>
      <c r="R249" s="7"/>
      <c r="S249" s="7"/>
      <c r="T249" s="11"/>
      <c r="U249" s="10"/>
      <c r="V249" s="11"/>
    </row>
    <row r="250">
      <c r="A250" s="7"/>
      <c r="B250" s="7"/>
      <c r="C250" s="7"/>
      <c r="D250" s="7"/>
      <c r="E250" s="10"/>
      <c r="F250" s="9"/>
      <c r="G250" s="10"/>
      <c r="H250" s="7"/>
      <c r="I250" s="7"/>
      <c r="J250" s="7"/>
      <c r="K250" s="7"/>
      <c r="L250" s="11"/>
      <c r="M250" s="10"/>
      <c r="N250" s="7"/>
      <c r="O250" s="7"/>
      <c r="P250" s="11"/>
      <c r="Q250" s="10"/>
      <c r="R250" s="7"/>
      <c r="S250" s="7"/>
      <c r="T250" s="11"/>
      <c r="U250" s="10"/>
      <c r="V250" s="11"/>
    </row>
    <row r="251">
      <c r="A251" s="7"/>
      <c r="B251" s="7"/>
      <c r="C251" s="7"/>
      <c r="D251" s="7"/>
      <c r="E251" s="10"/>
      <c r="F251" s="9"/>
      <c r="G251" s="10"/>
      <c r="H251" s="7"/>
      <c r="I251" s="7"/>
      <c r="J251" s="7"/>
      <c r="K251" s="7"/>
      <c r="L251" s="11"/>
      <c r="M251" s="10"/>
      <c r="N251" s="7"/>
      <c r="O251" s="7"/>
      <c r="P251" s="11"/>
      <c r="Q251" s="10"/>
      <c r="R251" s="7"/>
      <c r="S251" s="7"/>
      <c r="T251" s="11"/>
      <c r="U251" s="10"/>
      <c r="V251" s="11"/>
    </row>
    <row r="252">
      <c r="A252" s="7"/>
      <c r="B252" s="7"/>
      <c r="C252" s="7"/>
      <c r="D252" s="7"/>
      <c r="E252" s="10"/>
      <c r="F252" s="9"/>
      <c r="G252" s="10"/>
      <c r="H252" s="7"/>
      <c r="I252" s="7"/>
      <c r="J252" s="7"/>
      <c r="K252" s="7"/>
      <c r="L252" s="11"/>
      <c r="M252" s="10"/>
      <c r="N252" s="7"/>
      <c r="O252" s="7"/>
      <c r="P252" s="11"/>
      <c r="Q252" s="10"/>
      <c r="R252" s="7"/>
      <c r="S252" s="7"/>
      <c r="T252" s="11"/>
      <c r="U252" s="10"/>
      <c r="V252" s="11"/>
    </row>
    <row r="253">
      <c r="A253" s="7"/>
      <c r="B253" s="7"/>
      <c r="C253" s="7"/>
      <c r="D253" s="7"/>
      <c r="E253" s="10"/>
      <c r="F253" s="9"/>
      <c r="G253" s="10"/>
      <c r="H253" s="7"/>
      <c r="I253" s="7"/>
      <c r="J253" s="7"/>
      <c r="K253" s="7"/>
      <c r="L253" s="11"/>
      <c r="M253" s="10"/>
      <c r="N253" s="7"/>
      <c r="O253" s="7"/>
      <c r="P253" s="11"/>
      <c r="Q253" s="10"/>
      <c r="R253" s="7"/>
      <c r="S253" s="7"/>
      <c r="T253" s="11"/>
      <c r="U253" s="10"/>
      <c r="V253" s="11"/>
    </row>
    <row r="254">
      <c r="A254" s="7"/>
      <c r="B254" s="7"/>
      <c r="C254" s="7"/>
      <c r="D254" s="7"/>
      <c r="E254" s="10"/>
      <c r="F254" s="9"/>
      <c r="G254" s="10"/>
      <c r="H254" s="7"/>
      <c r="I254" s="7"/>
      <c r="J254" s="7"/>
      <c r="K254" s="7"/>
      <c r="L254" s="11"/>
      <c r="M254" s="10"/>
      <c r="N254" s="7"/>
      <c r="O254" s="7"/>
      <c r="P254" s="11"/>
      <c r="Q254" s="10"/>
      <c r="R254" s="7"/>
      <c r="S254" s="7"/>
      <c r="T254" s="11"/>
      <c r="U254" s="10"/>
      <c r="V254" s="11"/>
    </row>
    <row r="255">
      <c r="A255" s="7"/>
      <c r="B255" s="7"/>
      <c r="C255" s="7"/>
      <c r="D255" s="7"/>
      <c r="E255" s="10"/>
      <c r="F255" s="9"/>
      <c r="G255" s="10"/>
      <c r="H255" s="7"/>
      <c r="I255" s="7"/>
      <c r="J255" s="7"/>
      <c r="K255" s="7"/>
      <c r="L255" s="11"/>
      <c r="M255" s="10"/>
      <c r="N255" s="7"/>
      <c r="O255" s="7"/>
      <c r="P255" s="11"/>
      <c r="Q255" s="10"/>
      <c r="R255" s="7"/>
      <c r="S255" s="7"/>
      <c r="T255" s="11"/>
      <c r="U255" s="10"/>
      <c r="V255" s="11"/>
    </row>
    <row r="256">
      <c r="A256" s="7"/>
      <c r="B256" s="7"/>
      <c r="C256" s="7"/>
      <c r="D256" s="7"/>
      <c r="E256" s="10"/>
      <c r="F256" s="9"/>
      <c r="G256" s="10"/>
      <c r="H256" s="7"/>
      <c r="I256" s="7"/>
      <c r="J256" s="7"/>
      <c r="K256" s="7"/>
      <c r="L256" s="11"/>
      <c r="M256" s="10"/>
      <c r="N256" s="7"/>
      <c r="O256" s="7"/>
      <c r="P256" s="11"/>
      <c r="Q256" s="10"/>
      <c r="R256" s="7"/>
      <c r="S256" s="7"/>
      <c r="T256" s="11"/>
      <c r="U256" s="10"/>
      <c r="V256" s="11"/>
    </row>
    <row r="257">
      <c r="A257" s="7"/>
      <c r="B257" s="7"/>
      <c r="C257" s="7"/>
      <c r="D257" s="7"/>
      <c r="E257" s="10"/>
      <c r="F257" s="9"/>
      <c r="G257" s="10"/>
      <c r="H257" s="7"/>
      <c r="I257" s="7"/>
      <c r="J257" s="7"/>
      <c r="K257" s="7"/>
      <c r="L257" s="11"/>
      <c r="M257" s="10"/>
      <c r="N257" s="7"/>
      <c r="O257" s="7"/>
      <c r="P257" s="11"/>
      <c r="Q257" s="10"/>
      <c r="R257" s="7"/>
      <c r="S257" s="7"/>
      <c r="T257" s="11"/>
      <c r="U257" s="10"/>
      <c r="V257" s="11"/>
    </row>
    <row r="258">
      <c r="A258" s="7"/>
      <c r="B258" s="7"/>
      <c r="C258" s="7"/>
      <c r="D258" s="7"/>
      <c r="E258" s="10"/>
      <c r="F258" s="9"/>
      <c r="G258" s="10"/>
      <c r="H258" s="7"/>
      <c r="I258" s="7"/>
      <c r="J258" s="7"/>
      <c r="K258" s="7"/>
      <c r="L258" s="11"/>
      <c r="M258" s="10"/>
      <c r="N258" s="7"/>
      <c r="O258" s="7"/>
      <c r="P258" s="11"/>
      <c r="Q258" s="10"/>
      <c r="R258" s="7"/>
      <c r="S258" s="7"/>
      <c r="T258" s="11"/>
      <c r="U258" s="10"/>
      <c r="V258" s="11"/>
    </row>
    <row r="259">
      <c r="A259" s="7"/>
      <c r="B259" s="7"/>
      <c r="C259" s="7"/>
      <c r="D259" s="7"/>
      <c r="E259" s="10"/>
      <c r="F259" s="9"/>
      <c r="G259" s="10"/>
      <c r="H259" s="7"/>
      <c r="I259" s="7"/>
      <c r="J259" s="7"/>
      <c r="K259" s="7"/>
      <c r="L259" s="11"/>
      <c r="M259" s="10"/>
      <c r="N259" s="7"/>
      <c r="O259" s="7"/>
      <c r="P259" s="11"/>
      <c r="Q259" s="10"/>
      <c r="R259" s="7"/>
      <c r="S259" s="7"/>
      <c r="T259" s="11"/>
      <c r="U259" s="10"/>
      <c r="V259" s="11"/>
    </row>
    <row r="260">
      <c r="A260" s="7"/>
      <c r="B260" s="7"/>
      <c r="C260" s="7"/>
      <c r="D260" s="7"/>
      <c r="E260" s="10"/>
      <c r="F260" s="9"/>
      <c r="G260" s="10"/>
      <c r="H260" s="7"/>
      <c r="I260" s="7"/>
      <c r="J260" s="7"/>
      <c r="K260" s="7"/>
      <c r="L260" s="11"/>
      <c r="M260" s="10"/>
      <c r="N260" s="7"/>
      <c r="O260" s="7"/>
      <c r="P260" s="11"/>
      <c r="Q260" s="10"/>
      <c r="R260" s="7"/>
      <c r="S260" s="7"/>
      <c r="T260" s="11"/>
      <c r="U260" s="10"/>
      <c r="V260" s="11"/>
    </row>
    <row r="261">
      <c r="A261" s="7"/>
      <c r="B261" s="7"/>
      <c r="C261" s="7"/>
      <c r="D261" s="7"/>
      <c r="E261" s="10"/>
      <c r="F261" s="9"/>
      <c r="G261" s="10"/>
      <c r="H261" s="7"/>
      <c r="I261" s="7"/>
      <c r="J261" s="7"/>
      <c r="K261" s="7"/>
      <c r="L261" s="11"/>
      <c r="M261" s="10"/>
      <c r="N261" s="7"/>
      <c r="O261" s="7"/>
      <c r="P261" s="11"/>
      <c r="Q261" s="10"/>
      <c r="R261" s="7"/>
      <c r="S261" s="7"/>
      <c r="T261" s="11"/>
      <c r="U261" s="10"/>
      <c r="V261" s="11"/>
    </row>
    <row r="262">
      <c r="A262" s="7"/>
      <c r="B262" s="7"/>
      <c r="C262" s="7"/>
      <c r="D262" s="7"/>
      <c r="E262" s="10"/>
      <c r="F262" s="9"/>
      <c r="G262" s="10"/>
      <c r="H262" s="7"/>
      <c r="I262" s="7"/>
      <c r="J262" s="7"/>
      <c r="K262" s="7"/>
      <c r="L262" s="11"/>
      <c r="M262" s="10"/>
      <c r="N262" s="7"/>
      <c r="O262" s="7"/>
      <c r="P262" s="11"/>
      <c r="Q262" s="10"/>
      <c r="R262" s="7"/>
      <c r="S262" s="7"/>
      <c r="T262" s="11"/>
      <c r="U262" s="10"/>
      <c r="V262" s="11"/>
    </row>
    <row r="263">
      <c r="A263" s="7"/>
      <c r="B263" s="7"/>
      <c r="C263" s="7"/>
      <c r="D263" s="7"/>
      <c r="E263" s="10"/>
      <c r="F263" s="9"/>
      <c r="G263" s="10"/>
      <c r="H263" s="7"/>
      <c r="I263" s="7"/>
      <c r="J263" s="7"/>
      <c r="K263" s="7"/>
      <c r="L263" s="11"/>
      <c r="M263" s="10"/>
      <c r="N263" s="7"/>
      <c r="O263" s="7"/>
      <c r="P263" s="11"/>
      <c r="Q263" s="10"/>
      <c r="R263" s="7"/>
      <c r="S263" s="7"/>
      <c r="T263" s="11"/>
      <c r="U263" s="10"/>
      <c r="V263" s="11"/>
    </row>
    <row r="264">
      <c r="A264" s="7"/>
      <c r="B264" s="7"/>
      <c r="C264" s="7"/>
      <c r="D264" s="7"/>
      <c r="E264" s="10"/>
      <c r="F264" s="9"/>
      <c r="G264" s="10"/>
      <c r="H264" s="7"/>
      <c r="I264" s="7"/>
      <c r="J264" s="7"/>
      <c r="K264" s="7"/>
      <c r="L264" s="11"/>
      <c r="M264" s="10"/>
      <c r="N264" s="7"/>
      <c r="O264" s="7"/>
      <c r="P264" s="11"/>
      <c r="Q264" s="10"/>
      <c r="R264" s="7"/>
      <c r="S264" s="7"/>
      <c r="T264" s="11"/>
      <c r="U264" s="10"/>
      <c r="V264" s="11"/>
    </row>
    <row r="265">
      <c r="A265" s="7"/>
      <c r="B265" s="7"/>
      <c r="C265" s="7"/>
      <c r="D265" s="7"/>
      <c r="E265" s="10"/>
      <c r="F265" s="9"/>
      <c r="G265" s="10"/>
      <c r="H265" s="7"/>
      <c r="I265" s="7"/>
      <c r="J265" s="7"/>
      <c r="K265" s="7"/>
      <c r="L265" s="11"/>
      <c r="M265" s="10"/>
      <c r="N265" s="7"/>
      <c r="O265" s="7"/>
      <c r="P265" s="11"/>
      <c r="Q265" s="10"/>
      <c r="R265" s="7"/>
      <c r="S265" s="7"/>
      <c r="T265" s="11"/>
      <c r="U265" s="10"/>
      <c r="V265" s="11"/>
    </row>
    <row r="266">
      <c r="A266" s="7"/>
      <c r="B266" s="7"/>
      <c r="C266" s="7"/>
      <c r="D266" s="7"/>
      <c r="E266" s="10"/>
      <c r="F266" s="9"/>
      <c r="G266" s="10"/>
      <c r="H266" s="7"/>
      <c r="I266" s="7"/>
      <c r="J266" s="7"/>
      <c r="K266" s="7"/>
      <c r="L266" s="11"/>
      <c r="M266" s="10"/>
      <c r="N266" s="7"/>
      <c r="O266" s="7"/>
      <c r="P266" s="11"/>
      <c r="Q266" s="10"/>
      <c r="R266" s="7"/>
      <c r="S266" s="7"/>
      <c r="T266" s="11"/>
      <c r="U266" s="10"/>
      <c r="V266" s="11"/>
    </row>
    <row r="267">
      <c r="A267" s="7"/>
      <c r="B267" s="7"/>
      <c r="C267" s="7"/>
      <c r="D267" s="7"/>
      <c r="E267" s="10"/>
      <c r="F267" s="9"/>
      <c r="G267" s="10"/>
      <c r="H267" s="7"/>
      <c r="I267" s="7"/>
      <c r="J267" s="7"/>
      <c r="K267" s="7"/>
      <c r="L267" s="11"/>
      <c r="M267" s="10"/>
      <c r="N267" s="7"/>
      <c r="O267" s="7"/>
      <c r="P267" s="11"/>
      <c r="Q267" s="10"/>
      <c r="R267" s="7"/>
      <c r="S267" s="7"/>
      <c r="T267" s="11"/>
      <c r="U267" s="10"/>
      <c r="V267" s="11"/>
    </row>
    <row r="268">
      <c r="A268" s="7"/>
      <c r="B268" s="7"/>
      <c r="C268" s="7"/>
      <c r="D268" s="7"/>
      <c r="E268" s="10"/>
      <c r="F268" s="9"/>
      <c r="G268" s="10"/>
      <c r="H268" s="7"/>
      <c r="I268" s="7"/>
      <c r="J268" s="7"/>
      <c r="K268" s="7"/>
      <c r="L268" s="11"/>
      <c r="M268" s="10"/>
      <c r="N268" s="7"/>
      <c r="O268" s="7"/>
      <c r="P268" s="11"/>
      <c r="Q268" s="10"/>
      <c r="R268" s="7"/>
      <c r="S268" s="7"/>
      <c r="T268" s="11"/>
      <c r="U268" s="10"/>
      <c r="V268" s="11"/>
    </row>
    <row r="269">
      <c r="A269" s="7"/>
      <c r="B269" s="7"/>
      <c r="C269" s="7"/>
      <c r="D269" s="7"/>
      <c r="E269" s="10"/>
      <c r="F269" s="9"/>
      <c r="G269" s="10"/>
      <c r="H269" s="7"/>
      <c r="I269" s="7"/>
      <c r="J269" s="7"/>
      <c r="K269" s="7"/>
      <c r="L269" s="11"/>
      <c r="M269" s="10"/>
      <c r="N269" s="7"/>
      <c r="O269" s="7"/>
      <c r="P269" s="11"/>
      <c r="Q269" s="10"/>
      <c r="R269" s="7"/>
      <c r="S269" s="7"/>
      <c r="T269" s="11"/>
      <c r="U269" s="10"/>
      <c r="V269" s="11"/>
    </row>
    <row r="270">
      <c r="A270" s="7"/>
      <c r="B270" s="7"/>
      <c r="C270" s="7"/>
      <c r="D270" s="7"/>
      <c r="E270" s="10"/>
      <c r="F270" s="9"/>
      <c r="G270" s="10"/>
      <c r="H270" s="7"/>
      <c r="I270" s="7"/>
      <c r="J270" s="7"/>
      <c r="K270" s="7"/>
      <c r="L270" s="11"/>
      <c r="M270" s="10"/>
      <c r="N270" s="7"/>
      <c r="O270" s="7"/>
      <c r="P270" s="11"/>
      <c r="Q270" s="10"/>
      <c r="R270" s="7"/>
      <c r="S270" s="7"/>
      <c r="T270" s="11"/>
      <c r="U270" s="10"/>
      <c r="V270" s="11"/>
    </row>
    <row r="271">
      <c r="A271" s="7"/>
      <c r="B271" s="7"/>
      <c r="C271" s="7"/>
      <c r="D271" s="7"/>
      <c r="E271" s="10"/>
      <c r="F271" s="9"/>
      <c r="G271" s="10"/>
      <c r="H271" s="7"/>
      <c r="I271" s="7"/>
      <c r="J271" s="7"/>
      <c r="K271" s="7"/>
      <c r="L271" s="11"/>
      <c r="M271" s="10"/>
      <c r="N271" s="7"/>
      <c r="O271" s="7"/>
      <c r="P271" s="11"/>
      <c r="Q271" s="10"/>
      <c r="R271" s="7"/>
      <c r="S271" s="7"/>
      <c r="T271" s="11"/>
      <c r="U271" s="10"/>
      <c r="V271" s="11"/>
    </row>
    <row r="272">
      <c r="A272" s="7"/>
      <c r="B272" s="7"/>
      <c r="C272" s="7"/>
      <c r="D272" s="7"/>
      <c r="E272" s="10"/>
      <c r="F272" s="9"/>
      <c r="G272" s="10"/>
      <c r="H272" s="7"/>
      <c r="I272" s="7"/>
      <c r="J272" s="7"/>
      <c r="K272" s="7"/>
      <c r="L272" s="11"/>
      <c r="M272" s="10"/>
      <c r="N272" s="7"/>
      <c r="O272" s="7"/>
      <c r="P272" s="11"/>
      <c r="Q272" s="10"/>
      <c r="R272" s="7"/>
      <c r="S272" s="7"/>
      <c r="T272" s="11"/>
      <c r="U272" s="10"/>
      <c r="V272" s="11"/>
    </row>
    <row r="273">
      <c r="A273" s="7"/>
      <c r="B273" s="7"/>
      <c r="C273" s="7"/>
      <c r="D273" s="7"/>
      <c r="E273" s="10"/>
      <c r="F273" s="9"/>
      <c r="G273" s="10"/>
      <c r="H273" s="7"/>
      <c r="I273" s="7"/>
      <c r="J273" s="7"/>
      <c r="K273" s="7"/>
      <c r="L273" s="11"/>
      <c r="M273" s="10"/>
      <c r="N273" s="7"/>
      <c r="O273" s="7"/>
      <c r="P273" s="11"/>
      <c r="Q273" s="10"/>
      <c r="R273" s="7"/>
      <c r="S273" s="7"/>
      <c r="T273" s="11"/>
      <c r="U273" s="10"/>
      <c r="V273" s="11"/>
    </row>
    <row r="274">
      <c r="A274" s="7"/>
      <c r="B274" s="7"/>
      <c r="C274" s="7"/>
      <c r="D274" s="7"/>
      <c r="E274" s="10"/>
      <c r="F274" s="9"/>
      <c r="G274" s="10"/>
      <c r="H274" s="7"/>
      <c r="I274" s="7"/>
      <c r="J274" s="7"/>
      <c r="K274" s="7"/>
      <c r="L274" s="11"/>
      <c r="M274" s="10"/>
      <c r="N274" s="7"/>
      <c r="O274" s="7"/>
      <c r="P274" s="11"/>
      <c r="Q274" s="10"/>
      <c r="R274" s="7"/>
      <c r="S274" s="7"/>
      <c r="T274" s="11"/>
      <c r="U274" s="10"/>
      <c r="V274" s="11"/>
    </row>
    <row r="275">
      <c r="A275" s="7"/>
      <c r="B275" s="7"/>
      <c r="C275" s="7"/>
      <c r="D275" s="7"/>
      <c r="E275" s="10"/>
      <c r="F275" s="9"/>
      <c r="G275" s="10"/>
      <c r="H275" s="7"/>
      <c r="I275" s="7"/>
      <c r="J275" s="7"/>
      <c r="K275" s="7"/>
      <c r="L275" s="11"/>
      <c r="M275" s="10"/>
      <c r="N275" s="7"/>
      <c r="O275" s="7"/>
      <c r="P275" s="11"/>
      <c r="Q275" s="10"/>
      <c r="R275" s="7"/>
      <c r="S275" s="7"/>
      <c r="T275" s="11"/>
      <c r="U275" s="10"/>
      <c r="V275" s="11"/>
    </row>
    <row r="276">
      <c r="A276" s="7"/>
      <c r="B276" s="7"/>
      <c r="C276" s="7"/>
      <c r="D276" s="7"/>
      <c r="E276" s="10"/>
      <c r="F276" s="9"/>
      <c r="G276" s="10"/>
      <c r="H276" s="7"/>
      <c r="I276" s="7"/>
      <c r="J276" s="7"/>
      <c r="K276" s="7"/>
      <c r="L276" s="11"/>
      <c r="M276" s="10"/>
      <c r="N276" s="7"/>
      <c r="O276" s="7"/>
      <c r="P276" s="11"/>
      <c r="Q276" s="10"/>
      <c r="R276" s="7"/>
      <c r="S276" s="7"/>
      <c r="T276" s="11"/>
      <c r="U276" s="10"/>
      <c r="V276" s="11"/>
    </row>
    <row r="277">
      <c r="A277" s="7"/>
      <c r="B277" s="7"/>
      <c r="C277" s="7"/>
      <c r="D277" s="7"/>
      <c r="E277" s="10"/>
      <c r="F277" s="9"/>
      <c r="G277" s="10"/>
      <c r="H277" s="7"/>
      <c r="I277" s="7"/>
      <c r="J277" s="7"/>
      <c r="K277" s="7"/>
      <c r="L277" s="11"/>
      <c r="M277" s="10"/>
      <c r="N277" s="7"/>
      <c r="O277" s="7"/>
      <c r="P277" s="11"/>
      <c r="Q277" s="10"/>
      <c r="R277" s="7"/>
      <c r="S277" s="7"/>
      <c r="T277" s="11"/>
      <c r="U277" s="10"/>
      <c r="V277" s="11"/>
    </row>
    <row r="278">
      <c r="A278" s="7"/>
      <c r="B278" s="7"/>
      <c r="C278" s="7"/>
      <c r="D278" s="7"/>
      <c r="E278" s="10"/>
      <c r="F278" s="9"/>
      <c r="G278" s="10"/>
      <c r="H278" s="7"/>
      <c r="I278" s="7"/>
      <c r="J278" s="7"/>
      <c r="K278" s="7"/>
      <c r="L278" s="11"/>
      <c r="M278" s="10"/>
      <c r="N278" s="7"/>
      <c r="O278" s="7"/>
      <c r="P278" s="11"/>
      <c r="Q278" s="10"/>
      <c r="R278" s="7"/>
      <c r="S278" s="7"/>
      <c r="T278" s="11"/>
      <c r="U278" s="10"/>
      <c r="V278" s="11"/>
    </row>
    <row r="279">
      <c r="A279" s="7"/>
      <c r="B279" s="7"/>
      <c r="C279" s="7"/>
      <c r="D279" s="7"/>
      <c r="E279" s="10"/>
      <c r="F279" s="9"/>
      <c r="G279" s="10"/>
      <c r="H279" s="7"/>
      <c r="I279" s="7"/>
      <c r="J279" s="7"/>
      <c r="K279" s="7"/>
      <c r="L279" s="11"/>
      <c r="M279" s="10"/>
      <c r="N279" s="7"/>
      <c r="O279" s="7"/>
      <c r="P279" s="11"/>
      <c r="Q279" s="10"/>
      <c r="R279" s="7"/>
      <c r="S279" s="7"/>
      <c r="T279" s="11"/>
      <c r="U279" s="10"/>
      <c r="V279" s="11"/>
    </row>
    <row r="280">
      <c r="A280" s="7"/>
      <c r="B280" s="7"/>
      <c r="C280" s="7"/>
      <c r="D280" s="7"/>
      <c r="E280" s="10"/>
      <c r="F280" s="9"/>
      <c r="G280" s="10"/>
      <c r="H280" s="7"/>
      <c r="I280" s="7"/>
      <c r="J280" s="7"/>
      <c r="K280" s="7"/>
      <c r="L280" s="11"/>
      <c r="M280" s="10"/>
      <c r="N280" s="7"/>
      <c r="O280" s="7"/>
      <c r="P280" s="11"/>
      <c r="Q280" s="10"/>
      <c r="R280" s="7"/>
      <c r="S280" s="7"/>
      <c r="T280" s="11"/>
      <c r="U280" s="10"/>
      <c r="V280" s="11"/>
    </row>
    <row r="281">
      <c r="A281" s="7"/>
      <c r="B281" s="7"/>
      <c r="C281" s="7"/>
      <c r="D281" s="7"/>
      <c r="E281" s="10"/>
      <c r="F281" s="9"/>
      <c r="G281" s="10"/>
      <c r="H281" s="7"/>
      <c r="I281" s="7"/>
      <c r="J281" s="7"/>
      <c r="K281" s="7"/>
      <c r="L281" s="11"/>
      <c r="M281" s="10"/>
      <c r="N281" s="7"/>
      <c r="O281" s="7"/>
      <c r="P281" s="11"/>
      <c r="Q281" s="10"/>
      <c r="R281" s="7"/>
      <c r="S281" s="7"/>
      <c r="T281" s="11"/>
      <c r="U281" s="10"/>
      <c r="V281" s="11"/>
    </row>
    <row r="282">
      <c r="A282" s="7"/>
      <c r="B282" s="7"/>
      <c r="C282" s="7"/>
      <c r="E282" s="14"/>
      <c r="F282" s="14"/>
      <c r="G282" s="14"/>
      <c r="H282" s="13"/>
      <c r="I282" s="13"/>
      <c r="J282" s="13"/>
      <c r="K282" s="13"/>
      <c r="L282" s="15"/>
      <c r="M282" s="14"/>
      <c r="N282" s="13"/>
      <c r="O282" s="13"/>
      <c r="P282" s="15"/>
      <c r="Q282" s="14"/>
      <c r="R282" s="13"/>
      <c r="S282" s="13"/>
      <c r="T282" s="15"/>
      <c r="U282" s="14"/>
      <c r="V282" s="15"/>
    </row>
    <row r="283">
      <c r="A283" s="7"/>
      <c r="B283" s="7"/>
      <c r="C283" s="7"/>
      <c r="E283" s="14"/>
      <c r="F283" s="14"/>
      <c r="G283" s="14"/>
      <c r="H283" s="13"/>
      <c r="I283" s="13"/>
      <c r="J283" s="13"/>
      <c r="K283" s="13"/>
      <c r="L283" s="15"/>
      <c r="M283" s="14"/>
      <c r="N283" s="13"/>
      <c r="O283" s="13"/>
      <c r="P283" s="15"/>
      <c r="Q283" s="14"/>
      <c r="R283" s="13"/>
      <c r="S283" s="13"/>
      <c r="T283" s="15"/>
      <c r="U283" s="14"/>
      <c r="V283" s="15"/>
    </row>
    <row r="284">
      <c r="A284" s="7"/>
      <c r="B284" s="7"/>
      <c r="C284" s="7"/>
      <c r="E284" s="14"/>
      <c r="F284" s="14"/>
      <c r="G284" s="14"/>
      <c r="H284" s="13"/>
      <c r="I284" s="13"/>
      <c r="J284" s="13"/>
      <c r="K284" s="13"/>
      <c r="L284" s="15"/>
      <c r="M284" s="14"/>
      <c r="N284" s="13"/>
      <c r="O284" s="13"/>
      <c r="P284" s="15"/>
      <c r="Q284" s="14"/>
      <c r="R284" s="13"/>
      <c r="S284" s="13"/>
      <c r="T284" s="15"/>
      <c r="U284" s="14"/>
      <c r="V284" s="15"/>
    </row>
    <row r="285">
      <c r="A285" s="7"/>
      <c r="B285" s="7"/>
      <c r="C285" s="7"/>
      <c r="E285" s="14"/>
      <c r="F285" s="14"/>
      <c r="G285" s="14"/>
      <c r="H285" s="13"/>
      <c r="I285" s="13"/>
      <c r="J285" s="13"/>
      <c r="K285" s="13"/>
      <c r="L285" s="15"/>
      <c r="M285" s="14"/>
      <c r="N285" s="13"/>
      <c r="O285" s="13"/>
      <c r="P285" s="15"/>
      <c r="Q285" s="14"/>
      <c r="R285" s="13"/>
      <c r="S285" s="13"/>
      <c r="T285" s="15"/>
      <c r="U285" s="14"/>
      <c r="V285" s="15"/>
    </row>
    <row r="286">
      <c r="A286" s="7"/>
      <c r="B286" s="7"/>
      <c r="C286" s="7"/>
      <c r="E286" s="14"/>
      <c r="F286" s="14"/>
      <c r="G286" s="14"/>
      <c r="H286" s="13"/>
      <c r="I286" s="13"/>
      <c r="J286" s="13"/>
      <c r="K286" s="13"/>
      <c r="L286" s="15"/>
      <c r="M286" s="14"/>
      <c r="N286" s="13"/>
      <c r="O286" s="13"/>
      <c r="P286" s="15"/>
      <c r="Q286" s="14"/>
      <c r="R286" s="13"/>
      <c r="S286" s="13"/>
      <c r="T286" s="15"/>
      <c r="U286" s="14"/>
      <c r="V286" s="15"/>
    </row>
    <row r="287">
      <c r="A287" s="7"/>
      <c r="B287" s="7"/>
      <c r="C287" s="7"/>
      <c r="E287" s="14"/>
      <c r="F287" s="14"/>
      <c r="G287" s="14"/>
      <c r="H287" s="13"/>
      <c r="I287" s="13"/>
      <c r="J287" s="13"/>
      <c r="K287" s="13"/>
      <c r="L287" s="15"/>
      <c r="M287" s="14"/>
      <c r="N287" s="13"/>
      <c r="O287" s="13"/>
      <c r="P287" s="15"/>
      <c r="Q287" s="14"/>
      <c r="R287" s="13"/>
      <c r="S287" s="13"/>
      <c r="T287" s="15"/>
      <c r="U287" s="14"/>
      <c r="V287" s="15"/>
    </row>
    <row r="288">
      <c r="A288" s="7"/>
      <c r="B288" s="7"/>
      <c r="C288" s="7"/>
      <c r="E288" s="14"/>
      <c r="F288" s="14"/>
      <c r="G288" s="14"/>
      <c r="H288" s="13"/>
      <c r="I288" s="13"/>
      <c r="J288" s="13"/>
      <c r="K288" s="13"/>
      <c r="L288" s="15"/>
      <c r="M288" s="14"/>
      <c r="N288" s="13"/>
      <c r="O288" s="13"/>
      <c r="P288" s="15"/>
      <c r="Q288" s="14"/>
      <c r="R288" s="13"/>
      <c r="S288" s="13"/>
      <c r="T288" s="15"/>
      <c r="U288" s="14"/>
      <c r="V288" s="15"/>
    </row>
    <row r="289">
      <c r="A289" s="7"/>
      <c r="B289" s="7"/>
      <c r="C289" s="7"/>
      <c r="E289" s="14"/>
      <c r="F289" s="14"/>
      <c r="G289" s="14"/>
      <c r="H289" s="13"/>
      <c r="I289" s="13"/>
      <c r="J289" s="13"/>
      <c r="K289" s="13"/>
      <c r="L289" s="15"/>
      <c r="M289" s="14"/>
      <c r="N289" s="13"/>
      <c r="O289" s="13"/>
      <c r="P289" s="15"/>
      <c r="Q289" s="14"/>
      <c r="R289" s="13"/>
      <c r="S289" s="13"/>
      <c r="T289" s="15"/>
      <c r="U289" s="14"/>
      <c r="V289" s="15"/>
    </row>
    <row r="290">
      <c r="A290" s="7"/>
      <c r="B290" s="7"/>
      <c r="C290" s="7"/>
      <c r="D290" s="13"/>
      <c r="E290" s="14"/>
      <c r="F290" s="14"/>
      <c r="G290" s="14"/>
      <c r="H290" s="13"/>
      <c r="I290" s="13"/>
      <c r="J290" s="13"/>
      <c r="K290" s="13"/>
      <c r="L290" s="15"/>
      <c r="M290" s="14"/>
      <c r="N290" s="13"/>
      <c r="O290" s="13"/>
      <c r="P290" s="15"/>
      <c r="Q290" s="14"/>
      <c r="R290" s="13"/>
      <c r="S290" s="13"/>
      <c r="T290" s="15"/>
      <c r="U290" s="14"/>
      <c r="V290" s="15"/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81"/>
  <mergeCells count="4">
    <mergeCell ref="G1:L1"/>
    <mergeCell ref="M1:P1"/>
    <mergeCell ref="Q1:T1"/>
    <mergeCell ref="U1:V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55" si="1">LEFT(D3,LEN(D3)-LEN(B3)-1)</f>
        <v>Ja'Marr Chase</v>
      </c>
      <c r="B3" s="7" t="str">
        <f>IFERROR(__xludf.DUMMYFUNCTION("INDEX(IFNA(REGEXEXTRACT(D3, ""([^ ]+)$"")))"),"CIN")</f>
        <v>CIN</v>
      </c>
      <c r="C3" s="7">
        <f>Pts_PA*G3+Pts_PC*H3+Pts_PY*I3+Pts_PTD*J3+Pts_PI*K3+Pts_P2*L3+Pts_RA*M3+Pts_RY*N3+Pts_RTD*O3+Pts_R2*P3+Pts_Res*Q3+Pts_ReY*R3+Pts_ReTD*S3+Pts_Re2*T3+Pts_FL*U3+Pts_FTD*V3</f>
        <v>49.9</v>
      </c>
      <c r="D3" s="17" t="s">
        <v>149</v>
      </c>
      <c r="E3" s="10" t="s">
        <v>347</v>
      </c>
      <c r="F3" s="9">
        <v>44.0</v>
      </c>
      <c r="G3" s="10">
        <v>0.0</v>
      </c>
      <c r="H3" s="7">
        <v>0.0</v>
      </c>
      <c r="I3" s="7">
        <v>0.0</v>
      </c>
      <c r="J3" s="7">
        <v>0.0</v>
      </c>
      <c r="K3" s="7">
        <v>0.0</v>
      </c>
      <c r="L3" s="11">
        <v>0.0</v>
      </c>
      <c r="M3" s="10">
        <v>0.0</v>
      </c>
      <c r="N3" s="7">
        <v>0.0</v>
      </c>
      <c r="O3" s="7">
        <v>0.0</v>
      </c>
      <c r="P3" s="11">
        <v>0.0</v>
      </c>
      <c r="Q3" s="10">
        <v>11.0</v>
      </c>
      <c r="R3" s="7">
        <v>264.0</v>
      </c>
      <c r="S3" s="7">
        <v>3.0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Joe Burrow</v>
      </c>
      <c r="B4" s="7" t="str">
        <f>IFERROR(__xludf.DUMMYFUNCTION("INDEX(IFNA(REGEXEXTRACT(D4, ""([^ ]+)$"")))"),"CIN")</f>
        <v>CIN</v>
      </c>
      <c r="C4" s="7">
        <f>Pts_PA*G4+Pts_PC*H4+Pts_PY*I4+Pts_PTD*J4+Pts_PI*K4+Pts_P2*L4+Pts_RA*M4+Pts_RY*N4+Pts_RTD*O4+Pts_R2*P4+Pts_Res*Q4+Pts_ReY*R4+Pts_ReTD*S4+Pts_Re2*T4+Pts_FL*U4+Pts_FTD*V4</f>
        <v>33.72</v>
      </c>
      <c r="D4" s="7" t="s">
        <v>141</v>
      </c>
      <c r="E4" s="10" t="s">
        <v>347</v>
      </c>
      <c r="F4" s="9">
        <v>41.0</v>
      </c>
      <c r="G4" s="10">
        <v>56.0</v>
      </c>
      <c r="H4" s="7">
        <v>34.0</v>
      </c>
      <c r="I4" s="7">
        <v>428.0</v>
      </c>
      <c r="J4" s="7">
        <v>4.0</v>
      </c>
      <c r="K4" s="7">
        <v>0.0</v>
      </c>
      <c r="L4" s="11">
        <v>0.0</v>
      </c>
      <c r="M4" s="10">
        <v>2.0</v>
      </c>
      <c r="N4" s="7">
        <v>6.0</v>
      </c>
      <c r="O4" s="7">
        <v>0.0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Lamar Jackson</v>
      </c>
      <c r="B5" s="7" t="str">
        <f>IFERROR(__xludf.DUMMYFUNCTION("INDEX(IFNA(REGEXEXTRACT(D5, ""([^ ]+)$"")))"),"BAL")</f>
        <v>BAL</v>
      </c>
      <c r="C5" s="7">
        <f>Pts_PA*G5+Pts_PC*H5+Pts_PY*I5+Pts_PTD*J5+Pts_PI*K5+Pts_P2*L5+Pts_RA*M5+Pts_RY*N5+Pts_RTD*O5+Pts_R2*P5+Pts_Res*Q5+Pts_ReY*R5+Pts_ReTD*S5+Pts_Re2*T5+Pts_FL*U5+Pts_FTD*V5</f>
        <v>32.9</v>
      </c>
      <c r="D5" s="7" t="s">
        <v>32</v>
      </c>
      <c r="E5" s="10" t="s">
        <v>348</v>
      </c>
      <c r="F5" s="9">
        <v>40.0</v>
      </c>
      <c r="G5" s="10">
        <v>33.0</v>
      </c>
      <c r="H5" s="7">
        <v>25.0</v>
      </c>
      <c r="I5" s="7">
        <v>290.0</v>
      </c>
      <c r="J5" s="7">
        <v>4.0</v>
      </c>
      <c r="K5" s="7">
        <v>0.0</v>
      </c>
      <c r="L5" s="11">
        <v>0.0</v>
      </c>
      <c r="M5" s="10">
        <v>7.0</v>
      </c>
      <c r="N5" s="7">
        <v>33.0</v>
      </c>
      <c r="O5" s="7">
        <v>0.0</v>
      </c>
      <c r="P5" s="11">
        <v>1.0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Jalen Hurts</v>
      </c>
      <c r="B6" s="7" t="str">
        <f>IFERROR(__xludf.DUMMYFUNCTION("INDEX(IFNA(REGEXEXTRACT(D6, ""([^ ]+)$"")))"),"PHI")</f>
        <v>PHI</v>
      </c>
      <c r="C6" s="7">
        <f>Pts_PA*G6+Pts_PC*H6+Pts_PY*I6+Pts_PTD*J6+Pts_PI*K6+Pts_P2*L6+Pts_RA*M6+Pts_RY*N6+Pts_RTD*O6+Pts_R2*P6+Pts_Res*Q6+Pts_ReY*R6+Pts_ReTD*S6+Pts_Re2*T6+Pts_FL*U6+Pts_FTD*V6</f>
        <v>29.68</v>
      </c>
      <c r="D6" s="7" t="s">
        <v>37</v>
      </c>
      <c r="E6" s="10" t="s">
        <v>338</v>
      </c>
      <c r="F6" s="9">
        <v>34.0</v>
      </c>
      <c r="G6" s="10">
        <v>20.0</v>
      </c>
      <c r="H6" s="7">
        <v>14.0</v>
      </c>
      <c r="I6" s="7">
        <v>202.0</v>
      </c>
      <c r="J6" s="7">
        <v>2.0</v>
      </c>
      <c r="K6" s="7">
        <v>1.0</v>
      </c>
      <c r="L6" s="11">
        <v>0.0</v>
      </c>
      <c r="M6" s="10">
        <v>7.0</v>
      </c>
      <c r="N6" s="7">
        <v>56.0</v>
      </c>
      <c r="O6" s="7">
        <v>2.0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1.0</v>
      </c>
      <c r="V6" s="11">
        <v>0.0</v>
      </c>
    </row>
    <row r="7">
      <c r="A7" s="7" t="str">
        <f t="shared" si="1"/>
        <v>Kyler Murray</v>
      </c>
      <c r="B7" s="7" t="str">
        <f>IFERROR(__xludf.DUMMYFUNCTION("INDEX(IFNA(REGEXEXTRACT(D7, ""([^ ]+)$"")))"),"ARI")</f>
        <v>ARI</v>
      </c>
      <c r="C7" s="7">
        <f>Pts_PA*G7+Pts_PC*H7+Pts_PY*I7+Pts_PTD*J7+Pts_PI*K7+Pts_P2*L7+Pts_RA*M7+Pts_RY*N7+Pts_RTD*O7+Pts_R2*P7+Pts_Res*Q7+Pts_ReY*R7+Pts_ReTD*S7+Pts_Re2*T7+Pts_FL*U7+Pts_FTD*V7</f>
        <v>28.74</v>
      </c>
      <c r="D7" s="7" t="s">
        <v>68</v>
      </c>
      <c r="E7" s="10" t="s">
        <v>42</v>
      </c>
      <c r="F7" s="9">
        <v>30.0</v>
      </c>
      <c r="G7" s="10">
        <v>24.0</v>
      </c>
      <c r="H7" s="7">
        <v>22.0</v>
      </c>
      <c r="I7" s="7">
        <v>266.0</v>
      </c>
      <c r="J7" s="7">
        <v>1.0</v>
      </c>
      <c r="K7" s="7">
        <v>0.0</v>
      </c>
      <c r="L7" s="11">
        <v>0.0</v>
      </c>
      <c r="M7" s="10">
        <v>3.0</v>
      </c>
      <c r="N7" s="7">
        <v>21.0</v>
      </c>
      <c r="O7" s="7">
        <v>2.0</v>
      </c>
      <c r="P7" s="11">
        <v>0.0</v>
      </c>
      <c r="Q7" s="10">
        <v>0.0</v>
      </c>
      <c r="R7" s="7">
        <v>0.0</v>
      </c>
      <c r="S7" s="7">
        <v>0.0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Brock Purdy</v>
      </c>
      <c r="B8" s="7" t="str">
        <f>IFERROR(__xludf.DUMMYFUNCTION("INDEX(IFNA(REGEXEXTRACT(D8, ""([^ ]+)$"")))"),"SF")</f>
        <v>SF</v>
      </c>
      <c r="C8" s="7">
        <f>Pts_PA*G8+Pts_PC*H8+Pts_PY*I8+Pts_PTD*J8+Pts_PI*K8+Pts_P2*L8+Pts_RA*M8+Pts_RY*N8+Pts_RTD*O8+Pts_R2*P8+Pts_Res*Q8+Pts_ReY*R8+Pts_ReTD*S8+Pts_Re2*T8+Pts_FL*U8+Pts_FTD*V8</f>
        <v>23.82</v>
      </c>
      <c r="D8" s="7" t="s">
        <v>113</v>
      </c>
      <c r="E8" s="10" t="s">
        <v>31</v>
      </c>
      <c r="F8" s="9">
        <v>27.0</v>
      </c>
      <c r="G8" s="10">
        <v>36.0</v>
      </c>
      <c r="H8" s="7">
        <v>25.0</v>
      </c>
      <c r="I8" s="7">
        <v>353.0</v>
      </c>
      <c r="J8" s="7">
        <v>2.0</v>
      </c>
      <c r="K8" s="7">
        <v>0.0</v>
      </c>
      <c r="L8" s="11">
        <v>0.0</v>
      </c>
      <c r="M8" s="10">
        <v>4.0</v>
      </c>
      <c r="N8" s="7">
        <v>17.0</v>
      </c>
      <c r="O8" s="7">
        <v>0.0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Bijan Robinson</v>
      </c>
      <c r="B9" s="7" t="str">
        <f>IFERROR(__xludf.DUMMYFUNCTION("INDEX(IFNA(REGEXEXTRACT(D9, ""([^ ]+)$"")))"),"ATL")</f>
        <v>ATL</v>
      </c>
      <c r="C9" s="7">
        <f>Pts_PA*G9+Pts_PC*H9+Pts_PY*I9+Pts_PTD*J9+Pts_PI*K9+Pts_P2*L9+Pts_RA*M9+Pts_RY*N9+Pts_RTD*O9+Pts_R2*P9+Pts_Res*Q9+Pts_ReY*R9+Pts_ReTD*S9+Pts_Re2*T9+Pts_FL*U9+Pts_FTD*V9</f>
        <v>27.9</v>
      </c>
      <c r="D9" s="7" t="s">
        <v>115</v>
      </c>
      <c r="E9" s="10" t="s">
        <v>129</v>
      </c>
      <c r="F9" s="9">
        <v>25.0</v>
      </c>
      <c r="G9" s="10">
        <v>0.0</v>
      </c>
      <c r="H9" s="7">
        <v>0.0</v>
      </c>
      <c r="I9" s="7">
        <v>0.0</v>
      </c>
      <c r="J9" s="7">
        <v>0.0</v>
      </c>
      <c r="K9" s="7">
        <v>0.0</v>
      </c>
      <c r="L9" s="11">
        <v>0.0</v>
      </c>
      <c r="M9" s="10">
        <v>20.0</v>
      </c>
      <c r="N9" s="7">
        <v>116.0</v>
      </c>
      <c r="O9" s="7">
        <v>2.0</v>
      </c>
      <c r="P9" s="11">
        <v>0.0</v>
      </c>
      <c r="Q9" s="10">
        <v>3.0</v>
      </c>
      <c r="R9" s="7">
        <v>28.0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Derek Carr</v>
      </c>
      <c r="B10" s="7" t="str">
        <f>IFERROR(__xludf.DUMMYFUNCTION("INDEX(IFNA(REGEXEXTRACT(D10, ""([^ ]+)$"")))"),"NO")</f>
        <v>NO</v>
      </c>
      <c r="C10" s="7">
        <f>Pts_PA*G10+Pts_PC*H10+Pts_PY*I10+Pts_PTD*J10+Pts_PI*K10+Pts_P2*L10+Pts_RA*M10+Pts_RY*N10+Pts_RTD*O10+Pts_R2*P10+Pts_Res*Q10+Pts_ReY*R10+Pts_ReTD*S10+Pts_Re2*T10+Pts_FL*U10+Pts_FTD*V10</f>
        <v>20.46</v>
      </c>
      <c r="D10" s="7" t="s">
        <v>28</v>
      </c>
      <c r="E10" s="10" t="s">
        <v>339</v>
      </c>
      <c r="F10" s="9">
        <v>23.0</v>
      </c>
      <c r="G10" s="10">
        <v>25.0</v>
      </c>
      <c r="H10" s="7">
        <v>16.0</v>
      </c>
      <c r="I10" s="7">
        <v>269.0</v>
      </c>
      <c r="J10" s="7">
        <v>2.0</v>
      </c>
      <c r="K10" s="7">
        <v>0.0</v>
      </c>
      <c r="L10" s="11">
        <v>0.0</v>
      </c>
      <c r="M10" s="10">
        <v>4.0</v>
      </c>
      <c r="N10" s="7">
        <v>17.0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Will Levis</v>
      </c>
      <c r="B11" s="7" t="str">
        <f>IFERROR(__xludf.DUMMYFUNCTION("INDEX(IFNA(REGEXEXTRACT(D11, ""([^ ]+)$"")))"),"TEN")</f>
        <v>TEN</v>
      </c>
      <c r="C11" s="7">
        <f>Pts_PA*G11+Pts_PC*H11+Pts_PY*I11+Pts_PTD*J11+Pts_PI*K11+Pts_P2*L11+Pts_RA*M11+Pts_RY*N11+Pts_RTD*O11+Pts_R2*P11+Pts_Res*Q11+Pts_ReY*R11+Pts_ReTD*S11+Pts_Re2*T11+Pts_FL*U11+Pts_FTD*V11</f>
        <v>19.1</v>
      </c>
      <c r="D11" s="7" t="s">
        <v>125</v>
      </c>
      <c r="E11" s="10" t="s">
        <v>82</v>
      </c>
      <c r="F11" s="9">
        <v>23.0</v>
      </c>
      <c r="G11" s="10">
        <v>23.0</v>
      </c>
      <c r="H11" s="7">
        <v>18.0</v>
      </c>
      <c r="I11" s="7">
        <v>175.0</v>
      </c>
      <c r="J11" s="7">
        <v>2.0</v>
      </c>
      <c r="K11" s="7">
        <v>0.0</v>
      </c>
      <c r="L11" s="11">
        <v>0.0</v>
      </c>
      <c r="M11" s="10">
        <v>5.0</v>
      </c>
      <c r="N11" s="7">
        <v>41.0</v>
      </c>
      <c r="O11" s="7">
        <v>0.0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Russell Wilson</v>
      </c>
      <c r="B12" s="7" t="str">
        <f>IFERROR(__xludf.DUMMYFUNCTION("INDEX(IFNA(REGEXEXTRACT(D12, ""([^ ]+)$"")))"),"PIT")</f>
        <v>PIT</v>
      </c>
      <c r="C12" s="7">
        <f>Pts_PA*G12+Pts_PC*H12+Pts_PY*I12+Pts_PTD*J12+Pts_PI*K12+Pts_P2*L12+Pts_RA*M12+Pts_RY*N12+Pts_RTD*O12+Pts_R2*P12+Pts_Res*Q12+Pts_ReY*R12+Pts_ReTD*S12+Pts_Re2*T12+Pts_FL*U12+Pts_FTD*V12</f>
        <v>18.1</v>
      </c>
      <c r="D12" s="7" t="s">
        <v>521</v>
      </c>
      <c r="E12" s="10" t="s">
        <v>341</v>
      </c>
      <c r="F12" s="9">
        <v>23.0</v>
      </c>
      <c r="G12" s="10">
        <v>28.0</v>
      </c>
      <c r="H12" s="7">
        <v>14.0</v>
      </c>
      <c r="I12" s="7">
        <v>195.0</v>
      </c>
      <c r="J12" s="7">
        <v>3.0</v>
      </c>
      <c r="K12" s="7">
        <v>1.0</v>
      </c>
      <c r="L12" s="11">
        <v>0.0</v>
      </c>
      <c r="M12" s="10">
        <v>4.0</v>
      </c>
      <c r="N12" s="7">
        <v>3.0</v>
      </c>
      <c r="O12" s="7">
        <v>0.0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Marquez Valdes-Scantling</v>
      </c>
      <c r="B13" s="7" t="str">
        <f>IFERROR(__xludf.DUMMYFUNCTION("INDEX(IFNA(REGEXEXTRACT(D13, ""([^ ]+)$"")))"),"NO")</f>
        <v>NO</v>
      </c>
      <c r="C13" s="7">
        <f>Pts_PA*G13+Pts_PC*H13+Pts_PY*I13+Pts_PTD*J13+Pts_PI*K13+Pts_P2*L13+Pts_RA*M13+Pts_RY*N13+Pts_RTD*O13+Pts_R2*P13+Pts_Res*Q13+Pts_ReY*R13+Pts_ReTD*S13+Pts_Re2*T13+Pts_FL*U13+Pts_FTD*V13</f>
        <v>24.4</v>
      </c>
      <c r="D13" s="7" t="s">
        <v>275</v>
      </c>
      <c r="E13" s="10" t="s">
        <v>339</v>
      </c>
      <c r="F13" s="9">
        <v>22.0</v>
      </c>
      <c r="G13" s="10">
        <v>0.0</v>
      </c>
      <c r="H13" s="7">
        <v>0.0</v>
      </c>
      <c r="I13" s="7">
        <v>0.0</v>
      </c>
      <c r="J13" s="7">
        <v>0.0</v>
      </c>
      <c r="K13" s="7">
        <v>0.0</v>
      </c>
      <c r="L13" s="11">
        <v>0.0</v>
      </c>
      <c r="M13" s="10">
        <v>0.0</v>
      </c>
      <c r="N13" s="7">
        <v>0.0</v>
      </c>
      <c r="O13" s="7">
        <v>0.0</v>
      </c>
      <c r="P13" s="11">
        <v>0.0</v>
      </c>
      <c r="Q13" s="10">
        <v>3.0</v>
      </c>
      <c r="R13" s="7">
        <v>109.0</v>
      </c>
      <c r="S13" s="7">
        <v>2.0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Justin Herbert</v>
      </c>
      <c r="B14" s="7" t="str">
        <f>IFERROR(__xludf.DUMMYFUNCTION("INDEX(IFNA(REGEXEXTRACT(D14, ""([^ ]+)$"")))"),"LAC")</f>
        <v>LAC</v>
      </c>
      <c r="C14" s="7">
        <f>Pts_PA*G14+Pts_PC*H14+Pts_PY*I14+Pts_PTD*J14+Pts_PI*K14+Pts_P2*L14+Pts_RA*M14+Pts_RY*N14+Pts_RTD*O14+Pts_R2*P14+Pts_Res*Q14+Pts_ReY*R14+Pts_ReTD*S14+Pts_Re2*T14+Pts_FL*U14+Pts_FTD*V14</f>
        <v>19.76</v>
      </c>
      <c r="D14" s="7" t="s">
        <v>97</v>
      </c>
      <c r="E14" s="10" t="s">
        <v>157</v>
      </c>
      <c r="F14" s="9">
        <v>21.0</v>
      </c>
      <c r="G14" s="10">
        <v>18.0</v>
      </c>
      <c r="H14" s="7">
        <v>14.0</v>
      </c>
      <c r="I14" s="7">
        <v>164.0</v>
      </c>
      <c r="J14" s="7">
        <v>1.0</v>
      </c>
      <c r="K14" s="7">
        <v>0.0</v>
      </c>
      <c r="L14" s="11">
        <v>0.0</v>
      </c>
      <c r="M14" s="10">
        <v>9.0</v>
      </c>
      <c r="N14" s="7">
        <v>32.0</v>
      </c>
      <c r="O14" s="7">
        <v>1.0</v>
      </c>
      <c r="P14" s="11">
        <v>0.0</v>
      </c>
      <c r="Q14" s="10">
        <v>0.0</v>
      </c>
      <c r="R14" s="7">
        <v>0.0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Chuba Hubbard</v>
      </c>
      <c r="B15" s="7" t="str">
        <f>IFERROR(__xludf.DUMMYFUNCTION("INDEX(IFNA(REGEXEXTRACT(D15, ""([^ ]+)$"")))"),"CAR")</f>
        <v>CAR</v>
      </c>
      <c r="C15" s="7">
        <f>Pts_PA*G15+Pts_PC*H15+Pts_PY*I15+Pts_PTD*J15+Pts_PI*K15+Pts_P2*L15+Pts_RA*M15+Pts_RY*N15+Pts_RTD*O15+Pts_R2*P15+Pts_Res*Q15+Pts_ReY*R15+Pts_ReTD*S15+Pts_Re2*T15+Pts_FL*U15+Pts_FTD*V15</f>
        <v>22.9</v>
      </c>
      <c r="D15" s="7" t="s">
        <v>247</v>
      </c>
      <c r="E15" s="10" t="s">
        <v>354</v>
      </c>
      <c r="F15" s="9">
        <v>21.0</v>
      </c>
      <c r="G15" s="10">
        <v>0.0</v>
      </c>
      <c r="H15" s="7">
        <v>0.0</v>
      </c>
      <c r="I15" s="7">
        <v>0.0</v>
      </c>
      <c r="J15" s="7">
        <v>0.0</v>
      </c>
      <c r="K15" s="7">
        <v>0.0</v>
      </c>
      <c r="L15" s="11">
        <v>0.0</v>
      </c>
      <c r="M15" s="10">
        <v>28.0</v>
      </c>
      <c r="N15" s="7">
        <v>153.0</v>
      </c>
      <c r="O15" s="7">
        <v>1.0</v>
      </c>
      <c r="P15" s="11">
        <v>0.0</v>
      </c>
      <c r="Q15" s="10">
        <v>4.0</v>
      </c>
      <c r="R15" s="7">
        <v>16.0</v>
      </c>
      <c r="S15" s="7">
        <v>0.0</v>
      </c>
      <c r="T15" s="11">
        <v>0.0</v>
      </c>
      <c r="U15" s="10">
        <v>1.0</v>
      </c>
      <c r="V15" s="11">
        <v>0.0</v>
      </c>
    </row>
    <row r="16">
      <c r="A16" s="7" t="str">
        <f t="shared" si="1"/>
        <v>Bo Nix</v>
      </c>
      <c r="B16" s="7" t="str">
        <f>IFERROR(__xludf.DUMMYFUNCTION("INDEX(IFNA(REGEXEXTRACT(D16, ""([^ ]+)$"")))"),"DEN")</f>
        <v>DEN</v>
      </c>
      <c r="C16" s="7">
        <f>Pts_PA*G16+Pts_PC*H16+Pts_PY*I16+Pts_PTD*J16+Pts_PI*K16+Pts_P2*L16+Pts_RA*M16+Pts_RY*N16+Pts_RTD*O16+Pts_R2*P16+Pts_Res*Q16+Pts_ReY*R16+Pts_ReTD*S16+Pts_Re2*T16+Pts_FL*U16+Pts_FTD*V16</f>
        <v>16.1</v>
      </c>
      <c r="D16" s="7" t="s">
        <v>111</v>
      </c>
      <c r="E16" s="10" t="s">
        <v>33</v>
      </c>
      <c r="F16" s="9">
        <v>20.0</v>
      </c>
      <c r="G16" s="10">
        <v>30.0</v>
      </c>
      <c r="H16" s="7">
        <v>22.0</v>
      </c>
      <c r="I16" s="7">
        <v>215.0</v>
      </c>
      <c r="J16" s="7">
        <v>2.0</v>
      </c>
      <c r="K16" s="7">
        <v>0.0</v>
      </c>
      <c r="L16" s="11">
        <v>0.0</v>
      </c>
      <c r="M16" s="10">
        <v>3.0</v>
      </c>
      <c r="N16" s="7">
        <v>-5.0</v>
      </c>
      <c r="O16" s="7">
        <v>0.0</v>
      </c>
      <c r="P16" s="11">
        <v>0.0</v>
      </c>
      <c r="Q16" s="10">
        <v>0.0</v>
      </c>
      <c r="R16" s="7">
        <v>0.0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Calvin Ridley</v>
      </c>
      <c r="B17" s="7" t="str">
        <f>IFERROR(__xludf.DUMMYFUNCTION("INDEX(IFNA(REGEXEXTRACT(D17, ""([^ ]+)$"")))"),"TEN")</f>
        <v>TEN</v>
      </c>
      <c r="C17" s="7">
        <f>Pts_PA*G17+Pts_PC*H17+Pts_PY*I17+Pts_PTD*J17+Pts_PI*K17+Pts_P2*L17+Pts_RA*M17+Pts_RY*N17+Pts_RTD*O17+Pts_R2*P17+Pts_Res*Q17+Pts_ReY*R17+Pts_ReTD*S17+Pts_Re2*T17+Pts_FL*U17+Pts_FTD*V17</f>
        <v>22.9</v>
      </c>
      <c r="D17" s="7" t="s">
        <v>168</v>
      </c>
      <c r="E17" s="10" t="s">
        <v>82</v>
      </c>
      <c r="F17" s="9">
        <v>20.0</v>
      </c>
      <c r="G17" s="10">
        <v>0.0</v>
      </c>
      <c r="H17" s="7">
        <v>0.0</v>
      </c>
      <c r="I17" s="7">
        <v>0.0</v>
      </c>
      <c r="J17" s="7">
        <v>0.0</v>
      </c>
      <c r="K17" s="7">
        <v>0.0</v>
      </c>
      <c r="L17" s="11">
        <v>0.0</v>
      </c>
      <c r="M17" s="10">
        <v>0.0</v>
      </c>
      <c r="N17" s="7">
        <v>0.0</v>
      </c>
      <c r="O17" s="7">
        <v>0.0</v>
      </c>
      <c r="P17" s="11">
        <v>0.0</v>
      </c>
      <c r="Q17" s="10">
        <v>5.0</v>
      </c>
      <c r="R17" s="7">
        <v>84.0</v>
      </c>
      <c r="S17" s="7">
        <v>2.0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Josh Allen</v>
      </c>
      <c r="B18" s="7" t="str">
        <f>IFERROR(__xludf.DUMMYFUNCTION("INDEX(IFNA(REGEXEXTRACT(D18, ""([^ ]+)$"")))"),"BUF")</f>
        <v>BUF</v>
      </c>
      <c r="C18" s="7">
        <f>Pts_PA*G18+Pts_PC*H18+Pts_PY*I18+Pts_PTD*J18+Pts_PI*K18+Pts_P2*L18+Pts_RA*M18+Pts_RY*N18+Pts_RTD*O18+Pts_R2*P18+Pts_Res*Q18+Pts_ReY*R18+Pts_ReTD*S18+Pts_Re2*T18+Pts_FL*U18+Pts_FTD*V18</f>
        <v>18.2</v>
      </c>
      <c r="D18" s="7" t="s">
        <v>20</v>
      </c>
      <c r="E18" s="10" t="s">
        <v>35</v>
      </c>
      <c r="F18" s="9">
        <v>18.0</v>
      </c>
      <c r="G18" s="10">
        <v>37.0</v>
      </c>
      <c r="H18" s="7">
        <v>22.0</v>
      </c>
      <c r="I18" s="7">
        <v>280.0</v>
      </c>
      <c r="J18" s="7">
        <v>0.0</v>
      </c>
      <c r="K18" s="7">
        <v>2.0</v>
      </c>
      <c r="L18" s="11">
        <v>0.0</v>
      </c>
      <c r="M18" s="10">
        <v>8.0</v>
      </c>
      <c r="N18" s="7">
        <v>50.0</v>
      </c>
      <c r="O18" s="7">
        <v>1.0</v>
      </c>
      <c r="P18" s="11">
        <v>0.0</v>
      </c>
      <c r="Q18" s="10">
        <v>0.0</v>
      </c>
      <c r="R18" s="7">
        <v>0.0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James Conner</v>
      </c>
      <c r="B19" s="7" t="str">
        <f>IFERROR(__xludf.DUMMYFUNCTION("INDEX(IFNA(REGEXEXTRACT(D19, ""([^ ]+)$"")))"),"ARI")</f>
        <v>ARI</v>
      </c>
      <c r="C19" s="7">
        <f>Pts_PA*G19+Pts_PC*H19+Pts_PY*I19+Pts_PTD*J19+Pts_PI*K19+Pts_P2*L19+Pts_RA*M19+Pts_RY*N19+Pts_RTD*O19+Pts_R2*P19+Pts_Res*Q19+Pts_ReY*R19+Pts_ReTD*S19+Pts_Re2*T19+Pts_FL*U19+Pts_FTD*V19</f>
        <v>19.8</v>
      </c>
      <c r="D19" s="7" t="s">
        <v>64</v>
      </c>
      <c r="E19" s="10" t="s">
        <v>42</v>
      </c>
      <c r="F19" s="9">
        <v>17.0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12.0</v>
      </c>
      <c r="N19" s="7">
        <v>33.0</v>
      </c>
      <c r="O19" s="7">
        <v>1.0</v>
      </c>
      <c r="P19" s="11">
        <v>0.0</v>
      </c>
      <c r="Q19" s="10">
        <v>5.0</v>
      </c>
      <c r="R19" s="7">
        <v>80.0</v>
      </c>
      <c r="S19" s="7">
        <v>0.0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Patrick Mahomes</v>
      </c>
      <c r="B20" s="7" t="str">
        <f>IFERROR(__xludf.DUMMYFUNCTION("INDEX(IFNA(REGEXEXTRACT(D20, ""([^ ]+)$"")))"),"KC")</f>
        <v>KC</v>
      </c>
      <c r="C20" s="7">
        <f>Pts_PA*G20+Pts_PC*H20+Pts_PY*I20+Pts_PTD*J20+Pts_PI*K20+Pts_P2*L20+Pts_RA*M20+Pts_RY*N20+Pts_RTD*O20+Pts_R2*P20+Pts_Res*Q20+Pts_ReY*R20+Pts_ReTD*S20+Pts_Re2*T20+Pts_FL*U20+Pts_FTD*V20</f>
        <v>16.54</v>
      </c>
      <c r="D20" s="7" t="s">
        <v>73</v>
      </c>
      <c r="E20" s="10" t="s">
        <v>49</v>
      </c>
      <c r="F20" s="9">
        <v>17.0</v>
      </c>
      <c r="G20" s="10">
        <v>42.0</v>
      </c>
      <c r="H20" s="7">
        <v>28.0</v>
      </c>
      <c r="I20" s="7">
        <v>266.0</v>
      </c>
      <c r="J20" s="7">
        <v>1.0</v>
      </c>
      <c r="K20" s="7">
        <v>0.0</v>
      </c>
      <c r="L20" s="11">
        <v>0.0</v>
      </c>
      <c r="M20" s="10">
        <v>3.0</v>
      </c>
      <c r="N20" s="7">
        <v>19.0</v>
      </c>
      <c r="O20" s="7">
        <v>0.0</v>
      </c>
      <c r="P20" s="11">
        <v>0.0</v>
      </c>
      <c r="Q20" s="10">
        <v>0.0</v>
      </c>
      <c r="R20" s="7">
        <v>0.0</v>
      </c>
      <c r="S20" s="7">
        <v>0.0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Tylan Wallace</v>
      </c>
      <c r="B21" s="7" t="str">
        <f>IFERROR(__xludf.DUMMYFUNCTION("INDEX(IFNA(REGEXEXTRACT(D21, ""([^ ]+)$"")))"),"BAL")</f>
        <v>BAL</v>
      </c>
      <c r="C21" s="7">
        <f>Pts_PA*G21+Pts_PC*H21+Pts_PY*I21+Pts_PTD*J21+Pts_PI*K21+Pts_P2*L21+Pts_RA*M21+Pts_RY*N21+Pts_RTD*O21+Pts_R2*P21+Pts_Res*Q21+Pts_ReY*R21+Pts_ReTD*S21+Pts_Re2*T21+Pts_FL*U21+Pts_FTD*V21</f>
        <v>19</v>
      </c>
      <c r="D21" s="7" t="s">
        <v>486</v>
      </c>
      <c r="E21" s="10" t="s">
        <v>348</v>
      </c>
      <c r="F21" s="9">
        <v>17.0</v>
      </c>
      <c r="G21" s="10">
        <v>0.0</v>
      </c>
      <c r="H21" s="7">
        <v>0.0</v>
      </c>
      <c r="I21" s="7">
        <v>0.0</v>
      </c>
      <c r="J21" s="7">
        <v>0.0</v>
      </c>
      <c r="K21" s="7">
        <v>0.0</v>
      </c>
      <c r="L21" s="11">
        <v>0.0</v>
      </c>
      <c r="M21" s="10">
        <v>0.0</v>
      </c>
      <c r="N21" s="7">
        <v>0.0</v>
      </c>
      <c r="O21" s="7">
        <v>0.0</v>
      </c>
      <c r="P21" s="11">
        <v>0.0</v>
      </c>
      <c r="Q21" s="10">
        <v>3.0</v>
      </c>
      <c r="R21" s="7">
        <v>115.0</v>
      </c>
      <c r="S21" s="7">
        <v>1.0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Austin Ekeler</v>
      </c>
      <c r="B22" s="7" t="str">
        <f>IFERROR(__xludf.DUMMYFUNCTION("INDEX(IFNA(REGEXEXTRACT(D22, ""([^ ]+)$"")))"),"WAS")</f>
        <v>WAS</v>
      </c>
      <c r="C22" s="7">
        <f>Pts_PA*G22+Pts_PC*H22+Pts_PY*I22+Pts_PTD*J22+Pts_PI*K22+Pts_P2*L22+Pts_RA*M22+Pts_RY*N22+Pts_RTD*O22+Pts_R2*P22+Pts_Res*Q22+Pts_ReY*R22+Pts_ReTD*S22+Pts_Re2*T22+Pts_FL*U22+Pts_FTD*V22</f>
        <v>17.6</v>
      </c>
      <c r="D22" s="7" t="s">
        <v>151</v>
      </c>
      <c r="E22" s="10" t="s">
        <v>116</v>
      </c>
      <c r="F22" s="9">
        <v>16.0</v>
      </c>
      <c r="G22" s="10">
        <v>0.0</v>
      </c>
      <c r="H22" s="7">
        <v>0.0</v>
      </c>
      <c r="I22" s="7">
        <v>0.0</v>
      </c>
      <c r="J22" s="7">
        <v>0.0</v>
      </c>
      <c r="K22" s="7">
        <v>0.0</v>
      </c>
      <c r="L22" s="11">
        <v>0.0</v>
      </c>
      <c r="M22" s="10">
        <v>13.0</v>
      </c>
      <c r="N22" s="7">
        <v>44.0</v>
      </c>
      <c r="O22" s="7">
        <v>2.0</v>
      </c>
      <c r="P22" s="11">
        <v>0.0</v>
      </c>
      <c r="Q22" s="10">
        <v>1.0</v>
      </c>
      <c r="R22" s="7">
        <v>7.0</v>
      </c>
      <c r="S22" s="7">
        <v>0.0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Joe Flacco</v>
      </c>
      <c r="B23" s="7" t="str">
        <f>IFERROR(__xludf.DUMMYFUNCTION("INDEX(IFNA(REGEXEXTRACT(D23, ""([^ ]+)$"")))"),"IND")</f>
        <v>IND</v>
      </c>
      <c r="C23" s="7">
        <f>Pts_PA*G23+Pts_PC*H23+Pts_PY*I23+Pts_PTD*J23+Pts_PI*K23+Pts_P2*L23+Pts_RA*M23+Pts_RY*N23+Pts_RTD*O23+Pts_R2*P23+Pts_Res*Q23+Pts_ReY*R23+Pts_ReTD*S23+Pts_Re2*T23+Pts_FL*U23+Pts_FTD*V23</f>
        <v>10.88</v>
      </c>
      <c r="D23" s="7" t="s">
        <v>464</v>
      </c>
      <c r="E23" s="10" t="s">
        <v>342</v>
      </c>
      <c r="F23" s="9">
        <v>15.0</v>
      </c>
      <c r="G23" s="10">
        <v>35.0</v>
      </c>
      <c r="H23" s="7">
        <v>26.0</v>
      </c>
      <c r="I23" s="7">
        <v>272.0</v>
      </c>
      <c r="J23" s="7">
        <v>2.0</v>
      </c>
      <c r="K23" s="7">
        <v>3.0</v>
      </c>
      <c r="L23" s="11">
        <v>0.0</v>
      </c>
      <c r="M23" s="10">
        <v>0.0</v>
      </c>
      <c r="N23" s="7">
        <v>0.0</v>
      </c>
      <c r="O23" s="7">
        <v>0.0</v>
      </c>
      <c r="P23" s="11">
        <v>0.0</v>
      </c>
      <c r="Q23" s="10">
        <v>0.0</v>
      </c>
      <c r="R23" s="7">
        <v>0.0</v>
      </c>
      <c r="S23" s="7">
        <v>0.0</v>
      </c>
      <c r="T23" s="11">
        <v>0.0</v>
      </c>
      <c r="U23" s="10">
        <v>1.0</v>
      </c>
      <c r="V23" s="11">
        <v>0.0</v>
      </c>
    </row>
    <row r="24">
      <c r="A24" s="7" t="str">
        <f t="shared" si="1"/>
        <v>George Pickens</v>
      </c>
      <c r="B24" s="7" t="str">
        <f>IFERROR(__xludf.DUMMYFUNCTION("INDEX(IFNA(REGEXEXTRACT(D24, ""([^ ]+)$"")))"),"PIT")</f>
        <v>PIT</v>
      </c>
      <c r="C24" s="7">
        <f>Pts_PA*G24+Pts_PC*H24+Pts_PY*I24+Pts_PTD*J24+Pts_PI*K24+Pts_P2*L24+Pts_RA*M24+Pts_RY*N24+Pts_RTD*O24+Pts_R2*P24+Pts_Res*Q24+Pts_ReY*R24+Pts_ReTD*S24+Pts_Re2*T24+Pts_FL*U24+Pts_FTD*V24</f>
        <v>18</v>
      </c>
      <c r="D24" s="7" t="s">
        <v>136</v>
      </c>
      <c r="E24" s="10" t="s">
        <v>341</v>
      </c>
      <c r="F24" s="9">
        <v>15.0</v>
      </c>
      <c r="G24" s="10">
        <v>0.0</v>
      </c>
      <c r="H24" s="7">
        <v>0.0</v>
      </c>
      <c r="I24" s="7">
        <v>0.0</v>
      </c>
      <c r="J24" s="7">
        <v>0.0</v>
      </c>
      <c r="K24" s="7">
        <v>0.0</v>
      </c>
      <c r="L24" s="11">
        <v>0.0</v>
      </c>
      <c r="M24" s="10">
        <v>1.0</v>
      </c>
      <c r="N24" s="7">
        <v>4.0</v>
      </c>
      <c r="O24" s="7">
        <v>0.0</v>
      </c>
      <c r="P24" s="11">
        <v>0.0</v>
      </c>
      <c r="Q24" s="10">
        <v>5.0</v>
      </c>
      <c r="R24" s="7">
        <v>91.0</v>
      </c>
      <c r="S24" s="7">
        <v>1.0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Tyrone Tracy</v>
      </c>
      <c r="B25" s="7" t="str">
        <f>IFERROR(__xludf.DUMMYFUNCTION("INDEX(IFNA(REGEXEXTRACT(D25, ""([^ ]+)$"")))"),"NYG")</f>
        <v>NYG</v>
      </c>
      <c r="C25" s="7">
        <f>Pts_PA*G25+Pts_PC*H25+Pts_PY*I25+Pts_PTD*J25+Pts_PI*K25+Pts_P2*L25+Pts_RA*M25+Pts_RY*N25+Pts_RTD*O25+Pts_R2*P25+Pts_Res*Q25+Pts_ReY*R25+Pts_ReTD*S25+Pts_Re2*T25+Pts_FL*U25+Pts_FTD*V25</f>
        <v>14.9</v>
      </c>
      <c r="D25" s="7" t="s">
        <v>327</v>
      </c>
      <c r="E25" s="10" t="s">
        <v>344</v>
      </c>
      <c r="F25" s="9">
        <v>15.0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18.0</v>
      </c>
      <c r="N25" s="7">
        <v>103.0</v>
      </c>
      <c r="O25" s="7">
        <v>1.0</v>
      </c>
      <c r="P25" s="11">
        <v>0.0</v>
      </c>
      <c r="Q25" s="10">
        <v>1.0</v>
      </c>
      <c r="R25" s="7">
        <v>1.0</v>
      </c>
      <c r="S25" s="7">
        <v>0.0</v>
      </c>
      <c r="T25" s="11">
        <v>0.0</v>
      </c>
      <c r="U25" s="10">
        <v>1.0</v>
      </c>
      <c r="V25" s="11">
        <v>0.0</v>
      </c>
    </row>
    <row r="26">
      <c r="A26" s="7" t="str">
        <f t="shared" si="1"/>
        <v>Chase Brown</v>
      </c>
      <c r="B26" s="7" t="str">
        <f>IFERROR(__xludf.DUMMYFUNCTION("INDEX(IFNA(REGEXEXTRACT(D26, ""([^ ]+)$"")))"),"CIN")</f>
        <v>CIN</v>
      </c>
      <c r="C26" s="7">
        <f>Pts_PA*G26+Pts_PC*H26+Pts_PY*I26+Pts_PTD*J26+Pts_PI*K26+Pts_P2*L26+Pts_RA*M26+Pts_RY*N26+Pts_RTD*O26+Pts_R2*P26+Pts_Res*Q26+Pts_ReY*R26+Pts_ReTD*S26+Pts_Re2*T26+Pts_FL*U26+Pts_FTD*V26</f>
        <v>17.9</v>
      </c>
      <c r="D26" s="7" t="s">
        <v>210</v>
      </c>
      <c r="E26" s="10" t="s">
        <v>347</v>
      </c>
      <c r="F26" s="9">
        <v>14.0</v>
      </c>
      <c r="G26" s="10">
        <v>0.0</v>
      </c>
      <c r="H26" s="7">
        <v>0.0</v>
      </c>
      <c r="I26" s="7">
        <v>0.0</v>
      </c>
      <c r="J26" s="7">
        <v>0.0</v>
      </c>
      <c r="K26" s="7">
        <v>0.0</v>
      </c>
      <c r="L26" s="11">
        <v>0.0</v>
      </c>
      <c r="M26" s="10">
        <v>13.0</v>
      </c>
      <c r="N26" s="7">
        <v>42.0</v>
      </c>
      <c r="O26" s="7">
        <v>1.0</v>
      </c>
      <c r="P26" s="11">
        <v>0.0</v>
      </c>
      <c r="Q26" s="10">
        <v>9.0</v>
      </c>
      <c r="R26" s="7">
        <v>52.0</v>
      </c>
      <c r="S26" s="7">
        <v>0.0</v>
      </c>
      <c r="T26" s="11">
        <v>0.0</v>
      </c>
      <c r="U26" s="10">
        <v>1.0</v>
      </c>
      <c r="V26" s="11">
        <v>0.0</v>
      </c>
    </row>
    <row r="27">
      <c r="A27" s="7" t="str">
        <f t="shared" si="1"/>
        <v>James Cook</v>
      </c>
      <c r="B27" s="7" t="str">
        <f>IFERROR(__xludf.DUMMYFUNCTION("INDEX(IFNA(REGEXEXTRACT(D27, ""([^ ]+)$"")))"),"BUF")</f>
        <v>BUF</v>
      </c>
      <c r="C27" s="7">
        <f>Pts_PA*G27+Pts_PC*H27+Pts_PY*I27+Pts_PTD*J27+Pts_PI*K27+Pts_P2*L27+Pts_RA*M27+Pts_RY*N27+Pts_RTD*O27+Pts_R2*P27+Pts_Res*Q27+Pts_ReY*R27+Pts_ReTD*S27+Pts_Re2*T27+Pts_FL*U27+Pts_FTD*V27</f>
        <v>15</v>
      </c>
      <c r="D27" s="7" t="s">
        <v>104</v>
      </c>
      <c r="E27" s="10" t="s">
        <v>35</v>
      </c>
      <c r="F27" s="9">
        <v>14.0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19.0</v>
      </c>
      <c r="N27" s="7">
        <v>80.0</v>
      </c>
      <c r="O27" s="7">
        <v>1.0</v>
      </c>
      <c r="P27" s="11">
        <v>0.0</v>
      </c>
      <c r="Q27" s="10">
        <v>1.0</v>
      </c>
      <c r="R27" s="7">
        <v>5.0</v>
      </c>
      <c r="S27" s="7">
        <v>0.0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Mar'Keise Irving</v>
      </c>
      <c r="B28" s="7" t="str">
        <f>IFERROR(__xludf.DUMMYFUNCTION("INDEX(IFNA(REGEXEXTRACT(D28, ""([^ ]+)$"")))"),"TB")</f>
        <v>TB</v>
      </c>
      <c r="C28" s="7">
        <f>Pts_PA*G28+Pts_PC*H28+Pts_PY*I28+Pts_PTD*J28+Pts_PI*K28+Pts_P2*L28+Pts_RA*M28+Pts_RY*N28+Pts_RTD*O28+Pts_R2*P28+Pts_Res*Q28+Pts_ReY*R28+Pts_ReTD*S28+Pts_Re2*T28+Pts_FL*U28+Pts_FTD*V28</f>
        <v>16.2</v>
      </c>
      <c r="D28" s="7" t="s">
        <v>143</v>
      </c>
      <c r="E28" s="10" t="s">
        <v>340</v>
      </c>
      <c r="F28" s="9">
        <v>14.0</v>
      </c>
      <c r="G28" s="10">
        <v>0.0</v>
      </c>
      <c r="H28" s="7">
        <v>0.0</v>
      </c>
      <c r="I28" s="7">
        <v>0.0</v>
      </c>
      <c r="J28" s="7">
        <v>0.0</v>
      </c>
      <c r="K28" s="7">
        <v>0.0</v>
      </c>
      <c r="L28" s="11">
        <v>0.0</v>
      </c>
      <c r="M28" s="10">
        <v>13.0</v>
      </c>
      <c r="N28" s="7">
        <v>73.0</v>
      </c>
      <c r="O28" s="7">
        <v>1.0</v>
      </c>
      <c r="P28" s="11">
        <v>0.0</v>
      </c>
      <c r="Q28" s="10">
        <v>3.0</v>
      </c>
      <c r="R28" s="7">
        <v>14.0</v>
      </c>
      <c r="S28" s="7">
        <v>0.0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Joe Mixon</v>
      </c>
      <c r="B29" s="7" t="str">
        <f>IFERROR(__xludf.DUMMYFUNCTION("INDEX(IFNA(REGEXEXTRACT(D29, ""([^ ]+)$"")))"),"HOU")</f>
        <v>HOU</v>
      </c>
      <c r="C29" s="7">
        <f>Pts_PA*G29+Pts_PC*H29+Pts_PY*I29+Pts_PTD*J29+Pts_PI*K29+Pts_P2*L29+Pts_RA*M29+Pts_RY*N29+Pts_RTD*O29+Pts_R2*P29+Pts_Res*Q29+Pts_ReY*R29+Pts_ReTD*S29+Pts_Re2*T29+Pts_FL*U29+Pts_FTD*V29</f>
        <v>16</v>
      </c>
      <c r="D29" s="7" t="s">
        <v>34</v>
      </c>
      <c r="E29" s="10" t="s">
        <v>422</v>
      </c>
      <c r="F29" s="9">
        <v>14.0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25.0</v>
      </c>
      <c r="N29" s="7">
        <v>46.0</v>
      </c>
      <c r="O29" s="7">
        <v>1.0</v>
      </c>
      <c r="P29" s="11">
        <v>0.0</v>
      </c>
      <c r="Q29" s="10">
        <v>2.0</v>
      </c>
      <c r="R29" s="7">
        <v>44.0</v>
      </c>
      <c r="S29" s="7">
        <v>0.0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Alec Pierce</v>
      </c>
      <c r="B30" s="7" t="str">
        <f>IFERROR(__xludf.DUMMYFUNCTION("INDEX(IFNA(REGEXEXTRACT(D30, ""([^ ]+)$"")))"),"IND")</f>
        <v>IND</v>
      </c>
      <c r="C30" s="7">
        <f>Pts_PA*G30+Pts_PC*H30+Pts_PY*I30+Pts_PTD*J30+Pts_PI*K30+Pts_P2*L30+Pts_RA*M30+Pts_RY*N30+Pts_RTD*O30+Pts_R2*P30+Pts_Res*Q30+Pts_ReY*R30+Pts_ReTD*S30+Pts_Re2*T30+Pts_FL*U30+Pts_FTD*V30</f>
        <v>16.1</v>
      </c>
      <c r="D30" s="7" t="s">
        <v>57</v>
      </c>
      <c r="E30" s="10" t="s">
        <v>342</v>
      </c>
      <c r="F30" s="9">
        <v>14.0</v>
      </c>
      <c r="G30" s="10">
        <v>0.0</v>
      </c>
      <c r="H30" s="7">
        <v>0.0</v>
      </c>
      <c r="I30" s="7">
        <v>0.0</v>
      </c>
      <c r="J30" s="7">
        <v>0.0</v>
      </c>
      <c r="K30" s="7">
        <v>0.0</v>
      </c>
      <c r="L30" s="11">
        <v>0.0</v>
      </c>
      <c r="M30" s="10">
        <v>0.0</v>
      </c>
      <c r="N30" s="7">
        <v>0.0</v>
      </c>
      <c r="O30" s="7">
        <v>0.0</v>
      </c>
      <c r="P30" s="11">
        <v>0.0</v>
      </c>
      <c r="Q30" s="10">
        <v>4.0</v>
      </c>
      <c r="R30" s="7">
        <v>81.0</v>
      </c>
      <c r="S30" s="7">
        <v>1.0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Bryce Young</v>
      </c>
      <c r="B31" s="7" t="str">
        <f>IFERROR(__xludf.DUMMYFUNCTION("INDEX(IFNA(REGEXEXTRACT(D31, ""([^ ]+)$"")))"),"CAR")</f>
        <v>CAR</v>
      </c>
      <c r="C31" s="7">
        <f>Pts_PA*G31+Pts_PC*H31+Pts_PY*I31+Pts_PTD*J31+Pts_PI*K31+Pts_P2*L31+Pts_RA*M31+Pts_RY*N31+Pts_RTD*O31+Pts_R2*P31+Pts_Res*Q31+Pts_ReY*R31+Pts_ReTD*S31+Pts_Re2*T31+Pts_FL*U31+Pts_FTD*V31</f>
        <v>12.04</v>
      </c>
      <c r="D31" s="7" t="s">
        <v>128</v>
      </c>
      <c r="E31" s="10" t="s">
        <v>354</v>
      </c>
      <c r="F31" s="9">
        <v>14.0</v>
      </c>
      <c r="G31" s="10">
        <v>25.0</v>
      </c>
      <c r="H31" s="7">
        <v>15.0</v>
      </c>
      <c r="I31" s="7">
        <v>126.0</v>
      </c>
      <c r="J31" s="7">
        <v>1.0</v>
      </c>
      <c r="K31" s="7">
        <v>0.0</v>
      </c>
      <c r="L31" s="11">
        <v>0.0</v>
      </c>
      <c r="M31" s="10">
        <v>2.0</v>
      </c>
      <c r="N31" s="7">
        <v>30.0</v>
      </c>
      <c r="O31" s="7">
        <v>0.0</v>
      </c>
      <c r="P31" s="11">
        <v>0.0</v>
      </c>
      <c r="Q31" s="10">
        <v>0.0</v>
      </c>
      <c r="R31" s="7">
        <v>0.0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Drake Maye</v>
      </c>
      <c r="B32" s="7" t="str">
        <f>IFERROR(__xludf.DUMMYFUNCTION("INDEX(IFNA(REGEXEXTRACT(D32, ""([^ ]+)$"")))"),"NE")</f>
        <v>NE</v>
      </c>
      <c r="C32" s="7">
        <f>Pts_PA*G32+Pts_PC*H32+Pts_PY*I32+Pts_PTD*J32+Pts_PI*K32+Pts_P2*L32+Pts_RA*M32+Pts_RY*N32+Pts_RTD*O32+Pts_R2*P32+Pts_Res*Q32+Pts_ReY*R32+Pts_ReTD*S32+Pts_Re2*T32+Pts_FL*U32+Pts_FTD*V32</f>
        <v>11.76</v>
      </c>
      <c r="D32" s="7" t="s">
        <v>442</v>
      </c>
      <c r="E32" s="10" t="s">
        <v>76</v>
      </c>
      <c r="F32" s="9">
        <v>13.0</v>
      </c>
      <c r="G32" s="10">
        <v>25.0</v>
      </c>
      <c r="H32" s="7">
        <v>15.0</v>
      </c>
      <c r="I32" s="7">
        <v>184.0</v>
      </c>
      <c r="J32" s="7">
        <v>1.0</v>
      </c>
      <c r="K32" s="7">
        <v>1.0</v>
      </c>
      <c r="L32" s="11">
        <v>0.0</v>
      </c>
      <c r="M32" s="10">
        <v>4.0</v>
      </c>
      <c r="N32" s="7">
        <v>24.0</v>
      </c>
      <c r="O32" s="7">
        <v>0.0</v>
      </c>
      <c r="P32" s="11">
        <v>0.0</v>
      </c>
      <c r="Q32" s="10">
        <v>0.0</v>
      </c>
      <c r="R32" s="7">
        <v>0.0</v>
      </c>
      <c r="S32" s="7">
        <v>0.0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John Metchie</v>
      </c>
      <c r="B33" s="7" t="str">
        <f>IFERROR(__xludf.DUMMYFUNCTION("INDEX(IFNA(REGEXEXTRACT(D33, ""([^ ]+)$"")))"),"HOU")</f>
        <v>HOU</v>
      </c>
      <c r="C33" s="7">
        <f>Pts_PA*G33+Pts_PC*H33+Pts_PY*I33+Pts_PTD*J33+Pts_PI*K33+Pts_P2*L33+Pts_RA*M33+Pts_RY*N33+Pts_RTD*O33+Pts_R2*P33+Pts_Res*Q33+Pts_ReY*R33+Pts_ReTD*S33+Pts_Re2*T33+Pts_FL*U33+Pts_FTD*V33</f>
        <v>15.9</v>
      </c>
      <c r="D33" s="7" t="s">
        <v>476</v>
      </c>
      <c r="E33" s="10" t="s">
        <v>422</v>
      </c>
      <c r="F33" s="9">
        <v>13.0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0.0</v>
      </c>
      <c r="N33" s="7">
        <v>0.0</v>
      </c>
      <c r="O33" s="7">
        <v>0.0</v>
      </c>
      <c r="P33" s="11">
        <v>0.0</v>
      </c>
      <c r="Q33" s="10">
        <v>5.0</v>
      </c>
      <c r="R33" s="7">
        <v>74.0</v>
      </c>
      <c r="S33" s="7">
        <v>1.0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Ricky Pearsall</v>
      </c>
      <c r="B34" s="7" t="str">
        <f>IFERROR(__xludf.DUMMYFUNCTION("INDEX(IFNA(REGEXEXTRACT(D34, ""([^ ]+)$"")))"),"SF")</f>
        <v>SF</v>
      </c>
      <c r="C34" s="7">
        <f>Pts_PA*G34+Pts_PC*H34+Pts_PY*I34+Pts_PTD*J34+Pts_PI*K34+Pts_P2*L34+Pts_RA*M34+Pts_RY*N34+Pts_RTD*O34+Pts_R2*P34+Pts_Res*Q34+Pts_ReY*R34+Pts_ReTD*S34+Pts_Re2*T34+Pts_FL*U34+Pts_FTD*V34</f>
        <v>15.3</v>
      </c>
      <c r="D34" s="7" t="s">
        <v>528</v>
      </c>
      <c r="E34" s="10" t="s">
        <v>31</v>
      </c>
      <c r="F34" s="9">
        <v>13.0</v>
      </c>
      <c r="G34" s="10">
        <v>0.0</v>
      </c>
      <c r="H34" s="7">
        <v>0.0</v>
      </c>
      <c r="I34" s="7">
        <v>0.0</v>
      </c>
      <c r="J34" s="7">
        <v>0.0</v>
      </c>
      <c r="K34" s="7">
        <v>0.0</v>
      </c>
      <c r="L34" s="11">
        <v>0.0</v>
      </c>
      <c r="M34" s="10">
        <v>0.0</v>
      </c>
      <c r="N34" s="7">
        <v>0.0</v>
      </c>
      <c r="O34" s="7">
        <v>0.0</v>
      </c>
      <c r="P34" s="11">
        <v>0.0</v>
      </c>
      <c r="Q34" s="10">
        <v>4.0</v>
      </c>
      <c r="R34" s="7">
        <v>73.0</v>
      </c>
      <c r="S34" s="7">
        <v>1.0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Courtland Sutton</v>
      </c>
      <c r="B35" s="7" t="str">
        <f>IFERROR(__xludf.DUMMYFUNCTION("INDEX(IFNA(REGEXEXTRACT(D35, ""([^ ]+)$"")))"),"DEN")</f>
        <v>DEN</v>
      </c>
      <c r="C35" s="7">
        <f>Pts_PA*G35+Pts_PC*H35+Pts_PY*I35+Pts_PTD*J35+Pts_PI*K35+Pts_P2*L35+Pts_RA*M35+Pts_RY*N35+Pts_RTD*O35+Pts_R2*P35+Pts_Res*Q35+Pts_ReY*R35+Pts_ReTD*S35+Pts_Re2*T35+Pts_FL*U35+Pts_FTD*V35</f>
        <v>16</v>
      </c>
      <c r="D35" s="7" t="s">
        <v>203</v>
      </c>
      <c r="E35" s="10" t="s">
        <v>33</v>
      </c>
      <c r="F35" s="9">
        <v>13.0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0.0</v>
      </c>
      <c r="N35" s="7">
        <v>0.0</v>
      </c>
      <c r="O35" s="7">
        <v>0.0</v>
      </c>
      <c r="P35" s="11">
        <v>0.0</v>
      </c>
      <c r="Q35" s="10">
        <v>6.0</v>
      </c>
      <c r="R35" s="7">
        <v>70.0</v>
      </c>
      <c r="S35" s="7">
        <v>1.0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Mark Andrews</v>
      </c>
      <c r="B36" s="7" t="str">
        <f>IFERROR(__xludf.DUMMYFUNCTION("INDEX(IFNA(REGEXEXTRACT(D36, ""([^ ]+)$"")))"),"BAL")</f>
        <v>BAL</v>
      </c>
      <c r="C36" s="7">
        <f>Pts_PA*G36+Pts_PC*H36+Pts_PY*I36+Pts_PTD*J36+Pts_PI*K36+Pts_P2*L36+Pts_RA*M36+Pts_RY*N36+Pts_RTD*O36+Pts_R2*P36+Pts_Res*Q36+Pts_ReY*R36+Pts_ReTD*S36+Pts_Re2*T36+Pts_FL*U36+Pts_FTD*V36</f>
        <v>15.8</v>
      </c>
      <c r="D36" s="7" t="s">
        <v>229</v>
      </c>
      <c r="E36" s="10" t="s">
        <v>348</v>
      </c>
      <c r="F36" s="9">
        <v>12.0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0.0</v>
      </c>
      <c r="N36" s="7">
        <v>0.0</v>
      </c>
      <c r="O36" s="7">
        <v>0.0</v>
      </c>
      <c r="P36" s="11">
        <v>0.0</v>
      </c>
      <c r="Q36" s="10">
        <v>6.0</v>
      </c>
      <c r="R36" s="7">
        <v>68.0</v>
      </c>
      <c r="S36" s="7">
        <v>1.0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Derrick Henry</v>
      </c>
      <c r="B37" s="7" t="str">
        <f>IFERROR(__xludf.DUMMYFUNCTION("INDEX(IFNA(REGEXEXTRACT(D37, ""([^ ]+)$"")))"),"BAL")</f>
        <v>BAL</v>
      </c>
      <c r="C37" s="7">
        <f>Pts_PA*G37+Pts_PC*H37+Pts_PY*I37+Pts_PTD*J37+Pts_PI*K37+Pts_P2*L37+Pts_RA*M37+Pts_RY*N37+Pts_RTD*O37+Pts_R2*P37+Pts_Res*Q37+Pts_ReY*R37+Pts_ReTD*S37+Pts_Re2*T37+Pts_FL*U37+Pts_FTD*V37</f>
        <v>13.6</v>
      </c>
      <c r="D37" s="7" t="s">
        <v>108</v>
      </c>
      <c r="E37" s="10" t="s">
        <v>348</v>
      </c>
      <c r="F37" s="9">
        <v>12.0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16.0</v>
      </c>
      <c r="N37" s="7">
        <v>68.0</v>
      </c>
      <c r="O37" s="7">
        <v>1.0</v>
      </c>
      <c r="P37" s="11">
        <v>0.0</v>
      </c>
      <c r="Q37" s="10">
        <v>1.0</v>
      </c>
      <c r="R37" s="7">
        <v>3.0</v>
      </c>
      <c r="S37" s="7">
        <v>0.0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Travis Kelce</v>
      </c>
      <c r="B38" s="7" t="str">
        <f>IFERROR(__xludf.DUMMYFUNCTION("INDEX(IFNA(REGEXEXTRACT(D38, ""([^ ]+)$"")))"),"KC")</f>
        <v>KC</v>
      </c>
      <c r="C38" s="7">
        <f>Pts_PA*G38+Pts_PC*H38+Pts_PY*I38+Pts_PTD*J38+Pts_PI*K38+Pts_P2*L38+Pts_RA*M38+Pts_RY*N38+Pts_RTD*O38+Pts_R2*P38+Pts_Res*Q38+Pts_ReY*R38+Pts_ReTD*S38+Pts_Re2*T38+Pts_FL*U38+Pts_FTD*V38</f>
        <v>16.4</v>
      </c>
      <c r="D38" s="7" t="s">
        <v>193</v>
      </c>
      <c r="E38" s="10" t="s">
        <v>49</v>
      </c>
      <c r="F38" s="9">
        <v>12.0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0.0</v>
      </c>
      <c r="N38" s="7">
        <v>0.0</v>
      </c>
      <c r="O38" s="7">
        <v>0.0</v>
      </c>
      <c r="P38" s="11">
        <v>0.0</v>
      </c>
      <c r="Q38" s="10">
        <v>8.0</v>
      </c>
      <c r="R38" s="7">
        <v>64.0</v>
      </c>
      <c r="S38" s="7">
        <v>1.0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Sam LaPorta</v>
      </c>
      <c r="B39" s="7" t="str">
        <f>IFERROR(__xludf.DUMMYFUNCTION("INDEX(IFNA(REGEXEXTRACT(D39, ""([^ ]+)$"")))"),"DET")</f>
        <v>DET</v>
      </c>
      <c r="C39" s="7">
        <f>Pts_PA*G39+Pts_PC*H39+Pts_PY*I39+Pts_PTD*J39+Pts_PI*K39+Pts_P2*L39+Pts_RA*M39+Pts_RY*N39+Pts_RTD*O39+Pts_R2*P39+Pts_Res*Q39+Pts_ReY*R39+Pts_ReTD*S39+Pts_Re2*T39+Pts_FL*U39+Pts_FTD*V39</f>
        <v>14.1</v>
      </c>
      <c r="D39" s="7" t="s">
        <v>176</v>
      </c>
      <c r="E39" s="10" t="s">
        <v>362</v>
      </c>
      <c r="F39" s="9">
        <v>12.0</v>
      </c>
      <c r="G39" s="10">
        <v>0.0</v>
      </c>
      <c r="H39" s="7">
        <v>0.0</v>
      </c>
      <c r="I39" s="7">
        <v>0.0</v>
      </c>
      <c r="J39" s="7">
        <v>0.0</v>
      </c>
      <c r="K39" s="7">
        <v>0.0</v>
      </c>
      <c r="L39" s="11">
        <v>0.0</v>
      </c>
      <c r="M39" s="10">
        <v>0.0</v>
      </c>
      <c r="N39" s="7">
        <v>0.0</v>
      </c>
      <c r="O39" s="7">
        <v>0.0</v>
      </c>
      <c r="P39" s="11">
        <v>0.0</v>
      </c>
      <c r="Q39" s="10">
        <v>3.0</v>
      </c>
      <c r="R39" s="7">
        <v>66.0</v>
      </c>
      <c r="S39" s="7">
        <v>1.0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Amon-Ra St. Brown</v>
      </c>
      <c r="B40" s="7" t="str">
        <f>IFERROR(__xludf.DUMMYFUNCTION("INDEX(IFNA(REGEXEXTRACT(D40, ""([^ ]+)$"")))"),"DET")</f>
        <v>DET</v>
      </c>
      <c r="C40" s="7">
        <f>Pts_PA*G40+Pts_PC*H40+Pts_PY*I40+Pts_PTD*J40+Pts_PI*K40+Pts_P2*L40+Pts_RA*M40+Pts_RY*N40+Pts_RTD*O40+Pts_R2*P40+Pts_Res*Q40+Pts_ReY*R40+Pts_ReTD*S40+Pts_Re2*T40+Pts_FL*U40+Pts_FTD*V40</f>
        <v>15</v>
      </c>
      <c r="D40" s="7" t="s">
        <v>273</v>
      </c>
      <c r="E40" s="10" t="s">
        <v>362</v>
      </c>
      <c r="F40" s="9">
        <v>12.0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0.0</v>
      </c>
      <c r="N40" s="7">
        <v>0.0</v>
      </c>
      <c r="O40" s="7">
        <v>0.0</v>
      </c>
      <c r="P40" s="11">
        <v>0.0</v>
      </c>
      <c r="Q40" s="10">
        <v>6.0</v>
      </c>
      <c r="R40" s="7">
        <v>60.0</v>
      </c>
      <c r="S40" s="7">
        <v>1.0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Rachaad White</v>
      </c>
      <c r="B41" s="7" t="str">
        <f>IFERROR(__xludf.DUMMYFUNCTION("INDEX(IFNA(REGEXEXTRACT(D41, ""([^ ]+)$"")))"),"TB")</f>
        <v>TB</v>
      </c>
      <c r="C41" s="7">
        <f>Pts_PA*G41+Pts_PC*H41+Pts_PY*I41+Pts_PTD*J41+Pts_PI*K41+Pts_P2*L41+Pts_RA*M41+Pts_RY*N41+Pts_RTD*O41+Pts_R2*P41+Pts_Res*Q41+Pts_ReY*R41+Pts_ReTD*S41+Pts_Re2*T41+Pts_FL*U41+Pts_FTD*V41</f>
        <v>16</v>
      </c>
      <c r="D41" s="7" t="s">
        <v>122</v>
      </c>
      <c r="E41" s="10" t="s">
        <v>340</v>
      </c>
      <c r="F41" s="9">
        <v>12.0</v>
      </c>
      <c r="G41" s="10">
        <v>0.0</v>
      </c>
      <c r="H41" s="7">
        <v>0.0</v>
      </c>
      <c r="I41" s="7">
        <v>0.0</v>
      </c>
      <c r="J41" s="7">
        <v>0.0</v>
      </c>
      <c r="K41" s="7">
        <v>0.0</v>
      </c>
      <c r="L41" s="11">
        <v>0.0</v>
      </c>
      <c r="M41" s="10">
        <v>10.0</v>
      </c>
      <c r="N41" s="7">
        <v>31.0</v>
      </c>
      <c r="O41" s="7">
        <v>0.0</v>
      </c>
      <c r="P41" s="11">
        <v>0.0</v>
      </c>
      <c r="Q41" s="10">
        <v>6.0</v>
      </c>
      <c r="R41" s="7">
        <v>39.0</v>
      </c>
      <c r="S41" s="7">
        <v>1.0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Rashod Bateman</v>
      </c>
      <c r="B42" s="7" t="str">
        <f>IFERROR(__xludf.DUMMYFUNCTION("INDEX(IFNA(REGEXEXTRACT(D42, ""([^ ]+)$"")))"),"BAL")</f>
        <v>BAL</v>
      </c>
      <c r="C42" s="7">
        <f>Pts_PA*G42+Pts_PC*H42+Pts_PY*I42+Pts_PTD*J42+Pts_PI*K42+Pts_P2*L42+Pts_RA*M42+Pts_RY*N42+Pts_RTD*O42+Pts_R2*P42+Pts_Res*Q42+Pts_ReY*R42+Pts_ReTD*S42+Pts_Re2*T42+Pts_FL*U42+Pts_FTD*V42</f>
        <v>14.4</v>
      </c>
      <c r="D42" s="7" t="s">
        <v>161</v>
      </c>
      <c r="E42" s="10" t="s">
        <v>348</v>
      </c>
      <c r="F42" s="9">
        <v>11.0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0.0</v>
      </c>
      <c r="N42" s="7">
        <v>0.0</v>
      </c>
      <c r="O42" s="7">
        <v>0.0</v>
      </c>
      <c r="P42" s="11">
        <v>0.0</v>
      </c>
      <c r="Q42" s="10">
        <v>6.0</v>
      </c>
      <c r="R42" s="7">
        <v>54.0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Jared Goff</v>
      </c>
      <c r="B43" s="7" t="str">
        <f>IFERROR(__xludf.DUMMYFUNCTION("INDEX(IFNA(REGEXEXTRACT(D43, ""([^ ]+)$"")))"),"DET")</f>
        <v>DET</v>
      </c>
      <c r="C43" s="7">
        <f>Pts_PA*G43+Pts_PC*H43+Pts_PY*I43+Pts_PTD*J43+Pts_PI*K43+Pts_P2*L43+Pts_RA*M43+Pts_RY*N43+Pts_RTD*O43+Pts_R2*P43+Pts_Res*Q43+Pts_ReY*R43+Pts_ReTD*S43+Pts_Re2*T43+Pts_FL*U43+Pts_FTD*V43</f>
        <v>7.8</v>
      </c>
      <c r="D43" s="7" t="s">
        <v>90</v>
      </c>
      <c r="E43" s="10" t="s">
        <v>362</v>
      </c>
      <c r="F43" s="9">
        <v>11.0</v>
      </c>
      <c r="G43" s="10">
        <v>30.0</v>
      </c>
      <c r="H43" s="7">
        <v>15.0</v>
      </c>
      <c r="I43" s="7">
        <v>240.0</v>
      </c>
      <c r="J43" s="7">
        <v>2.0</v>
      </c>
      <c r="K43" s="7">
        <v>5.0</v>
      </c>
      <c r="L43" s="11">
        <v>0.0</v>
      </c>
      <c r="M43" s="10">
        <v>1.0</v>
      </c>
      <c r="N43" s="7">
        <v>2.0</v>
      </c>
      <c r="O43" s="7">
        <v>0.0</v>
      </c>
      <c r="P43" s="11">
        <v>0.0</v>
      </c>
      <c r="Q43" s="10">
        <v>0.0</v>
      </c>
      <c r="R43" s="7">
        <v>0.0</v>
      </c>
      <c r="S43" s="7">
        <v>0.0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Najee Harris</v>
      </c>
      <c r="B44" s="7" t="str">
        <f>IFERROR(__xludf.DUMMYFUNCTION("INDEX(IFNA(REGEXEXTRACT(D44, ""([^ ]+)$"")))"),"PIT")</f>
        <v>PIT</v>
      </c>
      <c r="C44" s="7">
        <f>Pts_PA*G44+Pts_PC*H44+Pts_PY*I44+Pts_PTD*J44+Pts_PI*K44+Pts_P2*L44+Pts_RA*M44+Pts_RY*N44+Pts_RTD*O44+Pts_R2*P44+Pts_Res*Q44+Pts_ReY*R44+Pts_ReTD*S44+Pts_Re2*T44+Pts_FL*U44+Pts_FTD*V44</f>
        <v>11.3</v>
      </c>
      <c r="D44" s="7" t="s">
        <v>142</v>
      </c>
      <c r="E44" s="10" t="s">
        <v>341</v>
      </c>
      <c r="F44" s="9">
        <v>11.0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21.0</v>
      </c>
      <c r="N44" s="7">
        <v>53.0</v>
      </c>
      <c r="O44" s="7">
        <v>1.0</v>
      </c>
      <c r="P44" s="11">
        <v>0.0</v>
      </c>
      <c r="Q44" s="10">
        <v>0.0</v>
      </c>
      <c r="R44" s="7">
        <v>0.0</v>
      </c>
      <c r="S44" s="7">
        <v>0.0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Marvin Harrison</v>
      </c>
      <c r="B45" s="7" t="str">
        <f>IFERROR(__xludf.DUMMYFUNCTION("INDEX(IFNA(REGEXEXTRACT(D45, ""([^ ]+)$"")))"),"ARI")</f>
        <v>ARI</v>
      </c>
      <c r="C45" s="7">
        <f>Pts_PA*G45+Pts_PC*H45+Pts_PY*I45+Pts_PTD*J45+Pts_PI*K45+Pts_P2*L45+Pts_RA*M45+Pts_RY*N45+Pts_RTD*O45+Pts_R2*P45+Pts_Res*Q45+Pts_ReY*R45+Pts_ReTD*S45+Pts_Re2*T45+Pts_FL*U45+Pts_FTD*V45</f>
        <v>13.9</v>
      </c>
      <c r="D45" s="7" t="s">
        <v>299</v>
      </c>
      <c r="E45" s="10" t="s">
        <v>42</v>
      </c>
      <c r="F45" s="9">
        <v>11.0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0.0</v>
      </c>
      <c r="N45" s="7">
        <v>0.0</v>
      </c>
      <c r="O45" s="7">
        <v>0.0</v>
      </c>
      <c r="P45" s="11">
        <v>0.0</v>
      </c>
      <c r="Q45" s="10">
        <v>5.0</v>
      </c>
      <c r="R45" s="7">
        <v>54.0</v>
      </c>
      <c r="S45" s="7">
        <v>1.0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Daniel Jones</v>
      </c>
      <c r="B46" s="7" t="str">
        <f>IFERROR(__xludf.DUMMYFUNCTION("INDEX(IFNA(REGEXEXTRACT(D46, ""([^ ]+)$"")))"),"MIN")</f>
        <v>MIN</v>
      </c>
      <c r="C46" s="7">
        <f>Pts_PA*G46+Pts_PC*H46+Pts_PY*I46+Pts_PTD*J46+Pts_PI*K46+Pts_P2*L46+Pts_RA*M46+Pts_RY*N46+Pts_RTD*O46+Pts_R2*P46+Pts_Res*Q46+Pts_ReY*R46+Pts_ReTD*S46+Pts_Re2*T46+Pts_FL*U46+Pts_FTD*V46</f>
        <v>12.2</v>
      </c>
      <c r="D46" s="7" t="s">
        <v>173</v>
      </c>
      <c r="E46" s="10" t="s">
        <v>344</v>
      </c>
      <c r="F46" s="9">
        <v>11.0</v>
      </c>
      <c r="G46" s="10">
        <v>37.0</v>
      </c>
      <c r="H46" s="7">
        <v>22.0</v>
      </c>
      <c r="I46" s="7">
        <v>190.0</v>
      </c>
      <c r="J46" s="7">
        <v>0.0</v>
      </c>
      <c r="K46" s="7">
        <v>2.0</v>
      </c>
      <c r="L46" s="11">
        <v>0.0</v>
      </c>
      <c r="M46" s="10">
        <v>7.0</v>
      </c>
      <c r="N46" s="7">
        <v>26.0</v>
      </c>
      <c r="O46" s="7">
        <v>1.0</v>
      </c>
      <c r="P46" s="11">
        <v>0.0</v>
      </c>
      <c r="Q46" s="10">
        <v>0.0</v>
      </c>
      <c r="R46" s="7">
        <v>0.0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George Kittle</v>
      </c>
      <c r="B47" s="7" t="str">
        <f>IFERROR(__xludf.DUMMYFUNCTION("INDEX(IFNA(REGEXEXTRACT(D47, ""([^ ]+)$"")))"),"SF")</f>
        <v>SF</v>
      </c>
      <c r="C47" s="7">
        <f>Pts_PA*G47+Pts_PC*H47+Pts_PY*I47+Pts_PTD*J47+Pts_PI*K47+Pts_P2*L47+Pts_RA*M47+Pts_RY*N47+Pts_RTD*O47+Pts_R2*P47+Pts_Res*Q47+Pts_ReY*R47+Pts_ReTD*S47+Pts_Re2*T47+Pts_FL*U47+Pts_FTD*V47</f>
        <v>13.2</v>
      </c>
      <c r="D47" s="7" t="s">
        <v>175</v>
      </c>
      <c r="E47" s="10" t="s">
        <v>31</v>
      </c>
      <c r="F47" s="9">
        <v>11.0</v>
      </c>
      <c r="G47" s="10">
        <v>0.0</v>
      </c>
      <c r="H47" s="7">
        <v>0.0</v>
      </c>
      <c r="I47" s="7">
        <v>0.0</v>
      </c>
      <c r="J47" s="7">
        <v>0.0</v>
      </c>
      <c r="K47" s="7">
        <v>0.0</v>
      </c>
      <c r="L47" s="11">
        <v>0.0</v>
      </c>
      <c r="M47" s="10">
        <v>0.0</v>
      </c>
      <c r="N47" s="7">
        <v>0.0</v>
      </c>
      <c r="O47" s="7">
        <v>0.0</v>
      </c>
      <c r="P47" s="11">
        <v>0.0</v>
      </c>
      <c r="Q47" s="10">
        <v>3.0</v>
      </c>
      <c r="R47" s="7">
        <v>57.0</v>
      </c>
      <c r="S47" s="7">
        <v>1.0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Terry McLaurin</v>
      </c>
      <c r="B48" s="7" t="str">
        <f>IFERROR(__xludf.DUMMYFUNCTION("INDEX(IFNA(REGEXEXTRACT(D48, ""([^ ]+)$"")))"),"WAS")</f>
        <v>WAS</v>
      </c>
      <c r="C48" s="7">
        <f>Pts_PA*G48+Pts_PC*H48+Pts_PY*I48+Pts_PTD*J48+Pts_PI*K48+Pts_P2*L48+Pts_RA*M48+Pts_RY*N48+Pts_RTD*O48+Pts_R2*P48+Pts_Res*Q48+Pts_ReY*R48+Pts_ReTD*S48+Pts_Re2*T48+Pts_FL*U48+Pts_FTD*V48</f>
        <v>13.8</v>
      </c>
      <c r="D48" s="7" t="s">
        <v>255</v>
      </c>
      <c r="E48" s="10" t="s">
        <v>116</v>
      </c>
      <c r="F48" s="9">
        <v>11.0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0.0</v>
      </c>
      <c r="N48" s="7">
        <v>0.0</v>
      </c>
      <c r="O48" s="7">
        <v>0.0</v>
      </c>
      <c r="P48" s="11">
        <v>0.0</v>
      </c>
      <c r="Q48" s="10">
        <v>5.0</v>
      </c>
      <c r="R48" s="7">
        <v>113.0</v>
      </c>
      <c r="S48" s="7">
        <v>0.0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David Montgomery</v>
      </c>
      <c r="B49" s="7" t="str">
        <f>IFERROR(__xludf.DUMMYFUNCTION("INDEX(IFNA(REGEXEXTRACT(D49, ""([^ ]+)$"")))"),"DET")</f>
        <v>DET</v>
      </c>
      <c r="C49" s="7">
        <f>Pts_PA*G49+Pts_PC*H49+Pts_PY*I49+Pts_PTD*J49+Pts_PI*K49+Pts_P2*L49+Pts_RA*M49+Pts_RY*N49+Pts_RTD*O49+Pts_R2*P49+Pts_Res*Q49+Pts_ReY*R49+Pts_ReTD*S49+Pts_Re2*T49+Pts_FL*U49+Pts_FTD*V49</f>
        <v>12.1</v>
      </c>
      <c r="D49" s="7" t="s">
        <v>74</v>
      </c>
      <c r="E49" s="10" t="s">
        <v>362</v>
      </c>
      <c r="F49" s="9">
        <v>11.0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12.0</v>
      </c>
      <c r="N49" s="7">
        <v>32.0</v>
      </c>
      <c r="O49" s="7">
        <v>1.0</v>
      </c>
      <c r="P49" s="11">
        <v>0.0</v>
      </c>
      <c r="Q49" s="10">
        <v>1.0</v>
      </c>
      <c r="R49" s="7">
        <v>24.0</v>
      </c>
      <c r="S49" s="7">
        <v>0.0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C.J. Stroud</v>
      </c>
      <c r="B50" s="7" t="str">
        <f>IFERROR(__xludf.DUMMYFUNCTION("INDEX(IFNA(REGEXEXTRACT(D50, ""([^ ]+)$"")))"),"HOU")</f>
        <v>HOU</v>
      </c>
      <c r="C50" s="7">
        <f>Pts_PA*G50+Pts_PC*H50+Pts_PY*I50+Pts_PTD*J50+Pts_PI*K50+Pts_P2*L50+Pts_RA*M50+Pts_RY*N50+Pts_RTD*O50+Pts_R2*P50+Pts_Res*Q50+Pts_ReY*R50+Pts_ReTD*S50+Pts_Re2*T50+Pts_FL*U50+Pts_FTD*V50</f>
        <v>9.78</v>
      </c>
      <c r="D50" s="7" t="s">
        <v>36</v>
      </c>
      <c r="E50" s="10" t="s">
        <v>422</v>
      </c>
      <c r="F50" s="9">
        <v>11.0</v>
      </c>
      <c r="G50" s="10">
        <v>33.0</v>
      </c>
      <c r="H50" s="7">
        <v>19.0</v>
      </c>
      <c r="I50" s="7">
        <v>232.0</v>
      </c>
      <c r="J50" s="7">
        <v>1.0</v>
      </c>
      <c r="K50" s="7">
        <v>2.0</v>
      </c>
      <c r="L50" s="11">
        <v>0.0</v>
      </c>
      <c r="M50" s="10">
        <v>1.0</v>
      </c>
      <c r="N50" s="7">
        <v>5.0</v>
      </c>
      <c r="O50" s="7">
        <v>0.0</v>
      </c>
      <c r="P50" s="11">
        <v>0.0</v>
      </c>
      <c r="Q50" s="10">
        <v>0.0</v>
      </c>
      <c r="R50" s="7">
        <v>0.0</v>
      </c>
      <c r="S50" s="7">
        <v>0.0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Tua Tagovailoa</v>
      </c>
      <c r="B51" s="7" t="str">
        <f>IFERROR(__xludf.DUMMYFUNCTION("INDEX(IFNA(REGEXEXTRACT(D51, ""([^ ]+)$"")))"),"MIA")</f>
        <v>MIA</v>
      </c>
      <c r="C51" s="7">
        <f>Pts_PA*G51+Pts_PC*H51+Pts_PY*I51+Pts_PTD*J51+Pts_PI*K51+Pts_P2*L51+Pts_RA*M51+Pts_RY*N51+Pts_RTD*O51+Pts_R2*P51+Pts_Res*Q51+Pts_ReY*R51+Pts_ReTD*S51+Pts_Re2*T51+Pts_FL*U51+Pts_FTD*V51</f>
        <v>8.18</v>
      </c>
      <c r="D51" s="7" t="s">
        <v>43</v>
      </c>
      <c r="E51" s="10" t="s">
        <v>419</v>
      </c>
      <c r="F51" s="9">
        <v>11.0</v>
      </c>
      <c r="G51" s="10">
        <v>28.0</v>
      </c>
      <c r="H51" s="7">
        <v>20.0</v>
      </c>
      <c r="I51" s="7">
        <v>207.0</v>
      </c>
      <c r="J51" s="7">
        <v>1.0</v>
      </c>
      <c r="K51" s="7">
        <v>1.0</v>
      </c>
      <c r="L51" s="11">
        <v>0.0</v>
      </c>
      <c r="M51" s="10">
        <v>1.0</v>
      </c>
      <c r="N51" s="7">
        <v>-1.0</v>
      </c>
      <c r="O51" s="7">
        <v>0.0</v>
      </c>
      <c r="P51" s="11">
        <v>0.0</v>
      </c>
      <c r="Q51" s="10">
        <v>0.0</v>
      </c>
      <c r="R51" s="7">
        <v>0.0</v>
      </c>
      <c r="S51" s="7">
        <v>0.0</v>
      </c>
      <c r="T51" s="11">
        <v>0.0</v>
      </c>
      <c r="U51" s="10">
        <v>1.0</v>
      </c>
      <c r="V51" s="11">
        <v>0.0</v>
      </c>
    </row>
    <row r="52">
      <c r="A52" s="7" t="str">
        <f t="shared" si="1"/>
        <v>Jonathan Taylor</v>
      </c>
      <c r="B52" s="7" t="str">
        <f>IFERROR(__xludf.DUMMYFUNCTION("INDEX(IFNA(REGEXEXTRACT(D52, ""([^ ]+)$"")))"),"IND")</f>
        <v>IND</v>
      </c>
      <c r="C52" s="7">
        <f>Pts_PA*G52+Pts_PC*H52+Pts_PY*I52+Pts_PTD*J52+Pts_PI*K52+Pts_P2*L52+Pts_RA*M52+Pts_RY*N52+Pts_RTD*O52+Pts_R2*P52+Pts_Res*Q52+Pts_ReY*R52+Pts_ReTD*S52+Pts_Re2*T52+Pts_FL*U52+Pts_FTD*V52</f>
        <v>13.2</v>
      </c>
      <c r="D52" s="7" t="s">
        <v>119</v>
      </c>
      <c r="E52" s="10" t="s">
        <v>342</v>
      </c>
      <c r="F52" s="9">
        <v>11.0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21.0</v>
      </c>
      <c r="N52" s="7">
        <v>114.0</v>
      </c>
      <c r="O52" s="7">
        <v>0.0</v>
      </c>
      <c r="P52" s="11">
        <v>0.0</v>
      </c>
      <c r="Q52" s="10">
        <v>2.0</v>
      </c>
      <c r="R52" s="7">
        <v>8.0</v>
      </c>
      <c r="S52" s="7">
        <v>0.0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A.J. Brown</v>
      </c>
      <c r="B53" s="7" t="str">
        <f>IFERROR(__xludf.DUMMYFUNCTION("INDEX(IFNA(REGEXEXTRACT(D53, ""([^ ]+)$"")))"),"PHI")</f>
        <v>PHI</v>
      </c>
      <c r="C53" s="7">
        <f>Pts_PA*G53+Pts_PC*H53+Pts_PY*I53+Pts_PTD*J53+Pts_PI*K53+Pts_P2*L53+Pts_RA*M53+Pts_RY*N53+Pts_RTD*O53+Pts_R2*P53+Pts_Res*Q53+Pts_ReY*R53+Pts_ReTD*S53+Pts_Re2*T53+Pts_FL*U53+Pts_FTD*V53</f>
        <v>13.4</v>
      </c>
      <c r="D53" s="7" t="s">
        <v>62</v>
      </c>
      <c r="E53" s="10" t="s">
        <v>338</v>
      </c>
      <c r="F53" s="9">
        <v>10.0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0.0</v>
      </c>
      <c r="N53" s="7">
        <v>0.0</v>
      </c>
      <c r="O53" s="7">
        <v>0.0</v>
      </c>
      <c r="P53" s="11">
        <v>0.0</v>
      </c>
      <c r="Q53" s="10">
        <v>5.0</v>
      </c>
      <c r="R53" s="7">
        <v>109.0</v>
      </c>
      <c r="S53" s="7">
        <v>0.0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Kirk Cousins</v>
      </c>
      <c r="B54" s="7" t="str">
        <f>IFERROR(__xludf.DUMMYFUNCTION("INDEX(IFNA(REGEXEXTRACT(D54, ""([^ ]+)$"")))"),"ATL")</f>
        <v>ATL</v>
      </c>
      <c r="C54" s="7">
        <f>Pts_PA*G54+Pts_PC*H54+Pts_PY*I54+Pts_PTD*J54+Pts_PI*K54+Pts_P2*L54+Pts_RA*M54+Pts_RY*N54+Pts_RTD*O54+Pts_R2*P54+Pts_Res*Q54+Pts_ReY*R54+Pts_ReTD*S54+Pts_Re2*T54+Pts_FL*U54+Pts_FTD*V54</f>
        <v>10.24</v>
      </c>
      <c r="D54" s="7" t="s">
        <v>130</v>
      </c>
      <c r="E54" s="10" t="s">
        <v>129</v>
      </c>
      <c r="F54" s="9">
        <v>10.0</v>
      </c>
      <c r="G54" s="10">
        <v>38.0</v>
      </c>
      <c r="H54" s="7">
        <v>23.0</v>
      </c>
      <c r="I54" s="7">
        <v>306.0</v>
      </c>
      <c r="J54" s="7">
        <v>0.0</v>
      </c>
      <c r="K54" s="7">
        <v>1.0</v>
      </c>
      <c r="L54" s="11">
        <v>0.0</v>
      </c>
      <c r="M54" s="10">
        <v>0.0</v>
      </c>
      <c r="N54" s="7">
        <v>0.0</v>
      </c>
      <c r="O54" s="7">
        <v>0.0</v>
      </c>
      <c r="P54" s="11">
        <v>0.0</v>
      </c>
      <c r="Q54" s="10">
        <v>0.0</v>
      </c>
      <c r="R54" s="7">
        <v>0.0</v>
      </c>
      <c r="S54" s="7">
        <v>0.0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Jahmyr Gibbs</v>
      </c>
      <c r="B55" s="7" t="str">
        <f>IFERROR(__xludf.DUMMYFUNCTION("INDEX(IFNA(REGEXEXTRACT(D55, ""([^ ]+)$"")))"),"DET")</f>
        <v>DET</v>
      </c>
      <c r="C55" s="7">
        <f>Pts_PA*G55+Pts_PC*H55+Pts_PY*I55+Pts_PTD*J55+Pts_PI*K55+Pts_P2*L55+Pts_RA*M55+Pts_RY*N55+Pts_RTD*O55+Pts_R2*P55+Pts_Res*Q55+Pts_ReY*R55+Pts_ReTD*S55+Pts_Re2*T55+Pts_FL*U55+Pts_FTD*V55</f>
        <v>11.8</v>
      </c>
      <c r="D55" s="7" t="s">
        <v>79</v>
      </c>
      <c r="E55" s="10" t="s">
        <v>362</v>
      </c>
      <c r="F55" s="9">
        <v>10.0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19.0</v>
      </c>
      <c r="N55" s="7">
        <v>71.0</v>
      </c>
      <c r="O55" s="7">
        <v>0.0</v>
      </c>
      <c r="P55" s="11">
        <v>0.0</v>
      </c>
      <c r="Q55" s="10">
        <v>2.0</v>
      </c>
      <c r="R55" s="7">
        <v>37.0</v>
      </c>
      <c r="S55" s="7">
        <v>0.0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Tanner Hudson</v>
      </c>
      <c r="B56" s="7" t="str">
        <f>IFERROR(__xludf.DUMMYFUNCTION("INDEX(IFNA(REGEXEXTRACT(D56, ""([^ ]+)$"")))"),"CIN")</f>
        <v>CIN</v>
      </c>
      <c r="C56" s="7">
        <f>Pts_PA*G56+Pts_PC*H56+Pts_PY*I56+Pts_PTD*J56+Pts_PI*K56+Pts_P2*L56+Pts_RA*M56+Pts_RY*N56+Pts_RTD*O56+Pts_R2*P56+Pts_Res*Q56+Pts_ReY*R56+Pts_ReTD*S56+Pts_Re2*T56+Pts_FL*U56+Pts_FTD*V56</f>
        <v>13.3</v>
      </c>
      <c r="D56" s="7" t="s">
        <v>303</v>
      </c>
      <c r="E56" s="10" t="s">
        <v>347</v>
      </c>
      <c r="F56" s="9">
        <v>10.0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1.0</v>
      </c>
      <c r="N56" s="7">
        <v>1.0</v>
      </c>
      <c r="O56" s="7">
        <v>0.0</v>
      </c>
      <c r="P56" s="11">
        <v>0.0</v>
      </c>
      <c r="Q56" s="10">
        <v>6.0</v>
      </c>
      <c r="R56" s="7">
        <v>42.0</v>
      </c>
      <c r="S56" s="7">
        <v>1.0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Alvin Kamara</v>
      </c>
      <c r="B57" s="7" t="str">
        <f>IFERROR(__xludf.DUMMYFUNCTION("INDEX(IFNA(REGEXEXTRACT(D57, ""([^ ]+)$"")))"),"NO")</f>
        <v>NO</v>
      </c>
      <c r="C57" s="7">
        <f>Pts_PA*G57+Pts_PC*H57+Pts_PY*I57+Pts_PTD*J57+Pts_PI*K57+Pts_P2*L57+Pts_RA*M57+Pts_RY*N57+Pts_RTD*O57+Pts_R2*P57+Pts_Res*Q57+Pts_ReY*R57+Pts_ReTD*S57+Pts_Re2*T57+Pts_FL*U57+Pts_FTD*V57</f>
        <v>13.4</v>
      </c>
      <c r="D57" s="7" t="s">
        <v>67</v>
      </c>
      <c r="E57" s="10" t="s">
        <v>339</v>
      </c>
      <c r="F57" s="9">
        <v>10.0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17.0</v>
      </c>
      <c r="N57" s="7">
        <v>55.0</v>
      </c>
      <c r="O57" s="7">
        <v>0.0</v>
      </c>
      <c r="P57" s="11">
        <v>0.0</v>
      </c>
      <c r="Q57" s="10">
        <v>5.0</v>
      </c>
      <c r="R57" s="7">
        <v>54.0</v>
      </c>
      <c r="S57" s="7">
        <v>0.0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Baker Mayfield</v>
      </c>
      <c r="B58" s="7" t="str">
        <f>IFERROR(__xludf.DUMMYFUNCTION("INDEX(IFNA(REGEXEXTRACT(D58, ""([^ ]+)$"")))"),"TB")</f>
        <v>TB</v>
      </c>
      <c r="C58" s="7">
        <f>Pts_PA*G58+Pts_PC*H58+Pts_PY*I58+Pts_PTD*J58+Pts_PI*K58+Pts_P2*L58+Pts_RA*M58+Pts_RY*N58+Pts_RTD*O58+Pts_R2*P58+Pts_Res*Q58+Pts_ReY*R58+Pts_ReTD*S58+Pts_Re2*T58+Pts_FL*U58+Pts_FTD*V58</f>
        <v>8.94</v>
      </c>
      <c r="D58" s="7" t="s">
        <v>18</v>
      </c>
      <c r="E58" s="10" t="s">
        <v>340</v>
      </c>
      <c r="F58" s="9">
        <v>10.0</v>
      </c>
      <c r="G58" s="10">
        <v>29.0</v>
      </c>
      <c r="H58" s="7">
        <v>18.0</v>
      </c>
      <c r="I58" s="7">
        <v>116.0</v>
      </c>
      <c r="J58" s="7">
        <v>1.0</v>
      </c>
      <c r="K58" s="7">
        <v>0.0</v>
      </c>
      <c r="L58" s="11">
        <v>0.0</v>
      </c>
      <c r="M58" s="10">
        <v>3.0</v>
      </c>
      <c r="N58" s="7">
        <v>3.0</v>
      </c>
      <c r="O58" s="7">
        <v>0.0</v>
      </c>
      <c r="P58" s="11">
        <v>0.0</v>
      </c>
      <c r="Q58" s="10">
        <v>0.0</v>
      </c>
      <c r="R58" s="7">
        <v>0.0</v>
      </c>
      <c r="S58" s="7">
        <v>0.0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Kareem Hunt</v>
      </c>
      <c r="B59" s="7" t="str">
        <f>IFERROR(__xludf.DUMMYFUNCTION("INDEX(IFNA(REGEXEXTRACT(D59, ""([^ ]+)$"")))"),"KC")</f>
        <v>KC</v>
      </c>
      <c r="C59" s="7">
        <f>Pts_PA*G59+Pts_PC*H59+Pts_PY*I59+Pts_PTD*J59+Pts_PI*K59+Pts_P2*L59+Pts_RA*M59+Pts_RY*N59+Pts_RTD*O59+Pts_R2*P59+Pts_Res*Q59+Pts_ReY*R59+Pts_ReTD*S59+Pts_Re2*T59+Pts_FL*U59+Pts_FTD*V59</f>
        <v>13.5</v>
      </c>
      <c r="D59" s="7" t="s">
        <v>466</v>
      </c>
      <c r="E59" s="10" t="s">
        <v>49</v>
      </c>
      <c r="F59" s="9">
        <v>9.0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14.0</v>
      </c>
      <c r="N59" s="7">
        <v>35.0</v>
      </c>
      <c r="O59" s="7">
        <v>0.0</v>
      </c>
      <c r="P59" s="11">
        <v>0.0</v>
      </c>
      <c r="Q59" s="10">
        <v>7.0</v>
      </c>
      <c r="R59" s="7">
        <v>65.0</v>
      </c>
      <c r="S59" s="7">
        <v>0.0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Jauan Jennings</v>
      </c>
      <c r="B60" s="7" t="str">
        <f>IFERROR(__xludf.DUMMYFUNCTION("INDEX(IFNA(REGEXEXTRACT(D60, ""([^ ]+)$"")))"),"SF")</f>
        <v>SF</v>
      </c>
      <c r="C60" s="7">
        <f>Pts_PA*G60+Pts_PC*H60+Pts_PY*I60+Pts_PTD*J60+Pts_PI*K60+Pts_P2*L60+Pts_RA*M60+Pts_RY*N60+Pts_RTD*O60+Pts_R2*P60+Pts_Res*Q60+Pts_ReY*R60+Pts_ReTD*S60+Pts_Re2*T60+Pts_FL*U60+Pts_FTD*V60</f>
        <v>12.8</v>
      </c>
      <c r="D60" s="7" t="s">
        <v>152</v>
      </c>
      <c r="E60" s="10" t="s">
        <v>31</v>
      </c>
      <c r="F60" s="9">
        <v>9.0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0.0</v>
      </c>
      <c r="N60" s="7">
        <v>0.0</v>
      </c>
      <c r="O60" s="7">
        <v>0.0</v>
      </c>
      <c r="P60" s="11">
        <v>0.0</v>
      </c>
      <c r="Q60" s="10">
        <v>7.0</v>
      </c>
      <c r="R60" s="7">
        <v>93.0</v>
      </c>
      <c r="S60" s="7">
        <v>0.0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Aaron Jones</v>
      </c>
      <c r="B61" s="7" t="str">
        <f>IFERROR(__xludf.DUMMYFUNCTION("INDEX(IFNA(REGEXEXTRACT(D61, ""([^ ]+)$"")))"),"MIN")</f>
        <v>MIN</v>
      </c>
      <c r="C61" s="7">
        <f>Pts_PA*G61+Pts_PC*H61+Pts_PY*I61+Pts_PTD*J61+Pts_PI*K61+Pts_P2*L61+Pts_RA*M61+Pts_RY*N61+Pts_RTD*O61+Pts_R2*P61+Pts_Res*Q61+Pts_ReY*R61+Pts_ReTD*S61+Pts_Re2*T61+Pts_FL*U61+Pts_FTD*V61</f>
        <v>11.1</v>
      </c>
      <c r="D61" s="7" t="s">
        <v>66</v>
      </c>
      <c r="E61" s="10" t="s">
        <v>351</v>
      </c>
      <c r="F61" s="9">
        <v>9.0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17.0</v>
      </c>
      <c r="N61" s="7">
        <v>88.0</v>
      </c>
      <c r="O61" s="7">
        <v>0.0</v>
      </c>
      <c r="P61" s="11">
        <v>0.0</v>
      </c>
      <c r="Q61" s="10">
        <v>2.0</v>
      </c>
      <c r="R61" s="7">
        <v>13.0</v>
      </c>
      <c r="S61" s="7">
        <v>0.0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Drake London</v>
      </c>
      <c r="B62" s="7" t="str">
        <f>IFERROR(__xludf.DUMMYFUNCTION("INDEX(IFNA(REGEXEXTRACT(D62, ""([^ ]+)$"")))"),"ATL")</f>
        <v>ATL</v>
      </c>
      <c r="C62" s="7">
        <f>Pts_PA*G62+Pts_PC*H62+Pts_PY*I62+Pts_PTD*J62+Pts_PI*K62+Pts_P2*L62+Pts_RA*M62+Pts_RY*N62+Pts_RTD*O62+Pts_R2*P62+Pts_Res*Q62+Pts_ReY*R62+Pts_ReTD*S62+Pts_Re2*T62+Pts_FL*U62+Pts_FTD*V62</f>
        <v>13.7</v>
      </c>
      <c r="D62" s="7" t="s">
        <v>251</v>
      </c>
      <c r="E62" s="10" t="s">
        <v>129</v>
      </c>
      <c r="F62" s="9">
        <v>9.0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0.0</v>
      </c>
      <c r="N62" s="7">
        <v>0.0</v>
      </c>
      <c r="O62" s="7">
        <v>0.0</v>
      </c>
      <c r="P62" s="11">
        <v>0.0</v>
      </c>
      <c r="Q62" s="10">
        <v>8.0</v>
      </c>
      <c r="R62" s="7">
        <v>97.0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Christian McCaffrey</v>
      </c>
      <c r="B63" s="7" t="str">
        <f>IFERROR(__xludf.DUMMYFUNCTION("INDEX(IFNA(REGEXEXTRACT(D63, ""([^ ]+)$"")))"),"SF")</f>
        <v>SF</v>
      </c>
      <c r="C63" s="7">
        <f>Pts_PA*G63+Pts_PC*H63+Pts_PY*I63+Pts_PTD*J63+Pts_PI*K63+Pts_P2*L63+Pts_RA*M63+Pts_RY*N63+Pts_RTD*O63+Pts_R2*P63+Pts_Res*Q63+Pts_ReY*R63+Pts_ReTD*S63+Pts_Re2*T63+Pts_FL*U63+Pts_FTD*V63</f>
        <v>13.7</v>
      </c>
      <c r="D63" s="7" t="s">
        <v>590</v>
      </c>
      <c r="E63" s="10" t="s">
        <v>31</v>
      </c>
      <c r="F63" s="9">
        <v>9.0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13.0</v>
      </c>
      <c r="N63" s="7">
        <v>39.0</v>
      </c>
      <c r="O63" s="7">
        <v>0.0</v>
      </c>
      <c r="P63" s="11">
        <v>0.0</v>
      </c>
      <c r="Q63" s="10">
        <v>6.0</v>
      </c>
      <c r="R63" s="7">
        <v>68.0</v>
      </c>
      <c r="S63" s="7">
        <v>0.0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Darnell Mooney</v>
      </c>
      <c r="B64" s="7" t="str">
        <f>IFERROR(__xludf.DUMMYFUNCTION("INDEX(IFNA(REGEXEXTRACT(D64, ""([^ ]+)$"")))"),"ATL")</f>
        <v>ATL</v>
      </c>
      <c r="C64" s="7">
        <f>Pts_PA*G64+Pts_PC*H64+Pts_PY*I64+Pts_PTD*J64+Pts_PI*K64+Pts_P2*L64+Pts_RA*M64+Pts_RY*N64+Pts_RTD*O64+Pts_R2*P64+Pts_Res*Q64+Pts_ReY*R64+Pts_ReTD*S64+Pts_Re2*T64+Pts_FL*U64+Pts_FTD*V64</f>
        <v>12.1</v>
      </c>
      <c r="D64" s="7" t="s">
        <v>257</v>
      </c>
      <c r="E64" s="10" t="s">
        <v>129</v>
      </c>
      <c r="F64" s="9">
        <v>9.0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0.0</v>
      </c>
      <c r="N64" s="7">
        <v>0.0</v>
      </c>
      <c r="O64" s="7">
        <v>0.0</v>
      </c>
      <c r="P64" s="11">
        <v>0.0</v>
      </c>
      <c r="Q64" s="10">
        <v>5.0</v>
      </c>
      <c r="R64" s="7">
        <v>96.0</v>
      </c>
      <c r="S64" s="7">
        <v>0.0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Puka Nacua</v>
      </c>
      <c r="B65" s="7" t="str">
        <f>IFERROR(__xludf.DUMMYFUNCTION("INDEX(IFNA(REGEXEXTRACT(D65, ""([^ ]+)$"")))"),"LA")</f>
        <v>LA</v>
      </c>
      <c r="C65" s="7">
        <f>Pts_PA*G65+Pts_PC*H65+Pts_PY*I65+Pts_PTD*J65+Pts_PI*K65+Pts_P2*L65+Pts_RA*M65+Pts_RY*N65+Pts_RTD*O65+Pts_R2*P65+Pts_Res*Q65+Pts_ReY*R65+Pts_ReTD*S65+Pts_Re2*T65+Pts_FL*U65+Pts_FTD*V65</f>
        <v>14.3</v>
      </c>
      <c r="D65" s="7" t="s">
        <v>199</v>
      </c>
      <c r="E65" s="10" t="s">
        <v>421</v>
      </c>
      <c r="F65" s="9">
        <v>9.0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0.0</v>
      </c>
      <c r="N65" s="7">
        <v>0.0</v>
      </c>
      <c r="O65" s="7">
        <v>0.0</v>
      </c>
      <c r="P65" s="11">
        <v>0.0</v>
      </c>
      <c r="Q65" s="10">
        <v>9.0</v>
      </c>
      <c r="R65" s="7">
        <v>98.0</v>
      </c>
      <c r="S65" s="7">
        <v>0.0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Matthew Stafford</v>
      </c>
      <c r="B66" s="7" t="str">
        <f>IFERROR(__xludf.DUMMYFUNCTION("INDEX(IFNA(REGEXEXTRACT(D66, ""([^ ]+)$"")))"),"LA")</f>
        <v>LA</v>
      </c>
      <c r="C66" s="7">
        <f>Pts_PA*G66+Pts_PC*H66+Pts_PY*I66+Pts_PTD*J66+Pts_PI*K66+Pts_P2*L66+Pts_RA*M66+Pts_RY*N66+Pts_RTD*O66+Pts_R2*P66+Pts_Res*Q66+Pts_ReY*R66+Pts_ReTD*S66+Pts_Re2*T66+Pts_FL*U66+Pts_FTD*V66</f>
        <v>9.72</v>
      </c>
      <c r="D66" s="7" t="s">
        <v>69</v>
      </c>
      <c r="E66" s="10" t="s">
        <v>421</v>
      </c>
      <c r="F66" s="9">
        <v>9.0</v>
      </c>
      <c r="G66" s="10">
        <v>46.0</v>
      </c>
      <c r="H66" s="7">
        <v>32.0</v>
      </c>
      <c r="I66" s="7">
        <v>293.0</v>
      </c>
      <c r="J66" s="7">
        <v>0.0</v>
      </c>
      <c r="K66" s="7">
        <v>1.0</v>
      </c>
      <c r="L66" s="11">
        <v>0.0</v>
      </c>
      <c r="M66" s="10">
        <v>1.0</v>
      </c>
      <c r="N66" s="7">
        <v>0.0</v>
      </c>
      <c r="O66" s="7">
        <v>0.0</v>
      </c>
      <c r="P66" s="11">
        <v>0.0</v>
      </c>
      <c r="Q66" s="10">
        <v>0.0</v>
      </c>
      <c r="R66" s="7">
        <v>0.0</v>
      </c>
      <c r="S66" s="7">
        <v>0.0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Devaughn Vele</v>
      </c>
      <c r="B67" s="7" t="str">
        <f>IFERROR(__xludf.DUMMYFUNCTION("INDEX(IFNA(REGEXEXTRACT(D67, ""([^ ]+)$"")))"),"DEN")</f>
        <v>DEN</v>
      </c>
      <c r="C67" s="7">
        <f>Pts_PA*G67+Pts_PC*H67+Pts_PY*I67+Pts_PTD*J67+Pts_PI*K67+Pts_P2*L67+Pts_RA*M67+Pts_RY*N67+Pts_RTD*O67+Pts_R2*P67+Pts_Res*Q67+Pts_ReY*R67+Pts_ReTD*S67+Pts_Re2*T67+Pts_FL*U67+Pts_FTD*V67</f>
        <v>11.9</v>
      </c>
      <c r="D67" s="7" t="s">
        <v>204</v>
      </c>
      <c r="E67" s="10" t="s">
        <v>33</v>
      </c>
      <c r="F67" s="9">
        <v>9.0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4.0</v>
      </c>
      <c r="R67" s="7">
        <v>39.0</v>
      </c>
      <c r="S67" s="7">
        <v>1.0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Mike Williams</v>
      </c>
      <c r="B68" s="7" t="str">
        <f>IFERROR(__xludf.DUMMYFUNCTION("INDEX(IFNA(REGEXEXTRACT(D68, ""([^ ]+)$"")))"),"PIT")</f>
        <v>PIT</v>
      </c>
      <c r="C68" s="7">
        <f>Pts_PA*G68+Pts_PC*H68+Pts_PY*I68+Pts_PTD*J68+Pts_PI*K68+Pts_P2*L68+Pts_RA*M68+Pts_RY*N68+Pts_RTD*O68+Pts_R2*P68+Pts_Res*Q68+Pts_ReY*R68+Pts_ReTD*S68+Pts_Re2*T68+Pts_FL*U68+Pts_FTD*V68</f>
        <v>9.7</v>
      </c>
      <c r="D68" s="7" t="s">
        <v>397</v>
      </c>
      <c r="E68" s="10" t="s">
        <v>341</v>
      </c>
      <c r="F68" s="9">
        <v>9.0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0.0</v>
      </c>
      <c r="N68" s="7">
        <v>0.0</v>
      </c>
      <c r="O68" s="7">
        <v>0.0</v>
      </c>
      <c r="P68" s="11">
        <v>0.0</v>
      </c>
      <c r="Q68" s="10">
        <v>1.0</v>
      </c>
      <c r="R68" s="7">
        <v>32.0</v>
      </c>
      <c r="S68" s="7">
        <v>1.0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Trey Benson</v>
      </c>
      <c r="B69" s="7" t="str">
        <f>IFERROR(__xludf.DUMMYFUNCTION("INDEX(IFNA(REGEXEXTRACT(D69, ""([^ ]+)$"")))"),"ARI")</f>
        <v>ARI</v>
      </c>
      <c r="C69" s="7">
        <f>Pts_PA*G69+Pts_PC*H69+Pts_PY*I69+Pts_PTD*J69+Pts_PI*K69+Pts_P2*L69+Pts_RA*M69+Pts_RY*N69+Pts_RTD*O69+Pts_R2*P69+Pts_Res*Q69+Pts_ReY*R69+Pts_ReTD*S69+Pts_Re2*T69+Pts_FL*U69+Pts_FTD*V69</f>
        <v>9.7</v>
      </c>
      <c r="D69" s="7" t="s">
        <v>230</v>
      </c>
      <c r="E69" s="10" t="s">
        <v>42</v>
      </c>
      <c r="F69" s="9">
        <v>8.0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10.0</v>
      </c>
      <c r="N69" s="7">
        <v>62.0</v>
      </c>
      <c r="O69" s="7">
        <v>0.0</v>
      </c>
      <c r="P69" s="11">
        <v>0.0</v>
      </c>
      <c r="Q69" s="10">
        <v>2.0</v>
      </c>
      <c r="R69" s="7">
        <v>25.0</v>
      </c>
      <c r="S69" s="7">
        <v>0.0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Jayden Daniels</v>
      </c>
      <c r="B70" s="7" t="str">
        <f>IFERROR(__xludf.DUMMYFUNCTION("INDEX(IFNA(REGEXEXTRACT(D70, ""([^ ]+)$"")))"),"WAS")</f>
        <v>WAS</v>
      </c>
      <c r="C70" s="7">
        <f>Pts_PA*G70+Pts_PC*H70+Pts_PY*I70+Pts_PTD*J70+Pts_PI*K70+Pts_P2*L70+Pts_RA*M70+Pts_RY*N70+Pts_RTD*O70+Pts_R2*P70+Pts_Res*Q70+Pts_ReY*R70+Pts_ReTD*S70+Pts_Re2*T70+Pts_FL*U70+Pts_FTD*V70</f>
        <v>8.58</v>
      </c>
      <c r="D70" s="7" t="s">
        <v>30</v>
      </c>
      <c r="E70" s="10" t="s">
        <v>116</v>
      </c>
      <c r="F70" s="9">
        <v>8.0</v>
      </c>
      <c r="G70" s="10">
        <v>34.0</v>
      </c>
      <c r="H70" s="7">
        <v>17.0</v>
      </c>
      <c r="I70" s="7">
        <v>202.0</v>
      </c>
      <c r="J70" s="7">
        <v>0.0</v>
      </c>
      <c r="K70" s="7">
        <v>0.0</v>
      </c>
      <c r="L70" s="11">
        <v>0.0</v>
      </c>
      <c r="M70" s="10">
        <v>3.0</v>
      </c>
      <c r="N70" s="7">
        <v>5.0</v>
      </c>
      <c r="O70" s="7">
        <v>0.0</v>
      </c>
      <c r="P70" s="11">
        <v>0.0</v>
      </c>
      <c r="Q70" s="10">
        <v>0.0</v>
      </c>
      <c r="R70" s="7">
        <v>0.0</v>
      </c>
      <c r="S70" s="7">
        <v>0.0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Dallas Goedert</v>
      </c>
      <c r="B71" s="7" t="str">
        <f>IFERROR(__xludf.DUMMYFUNCTION("INDEX(IFNA(REGEXEXTRACT(D71, ""([^ ]+)$"")))"),"PHI")</f>
        <v>PHI</v>
      </c>
      <c r="C71" s="7">
        <f>Pts_PA*G71+Pts_PC*H71+Pts_PY*I71+Pts_PTD*J71+Pts_PI*K71+Pts_P2*L71+Pts_RA*M71+Pts_RY*N71+Pts_RTD*O71+Pts_R2*P71+Pts_Res*Q71+Pts_ReY*R71+Pts_ReTD*S71+Pts_Re2*T71+Pts_FL*U71+Pts_FTD*V71</f>
        <v>9.5</v>
      </c>
      <c r="D71" s="7" t="s">
        <v>187</v>
      </c>
      <c r="E71" s="10" t="s">
        <v>338</v>
      </c>
      <c r="F71" s="9">
        <v>8.0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0.0</v>
      </c>
      <c r="N71" s="7">
        <v>0.0</v>
      </c>
      <c r="O71" s="7">
        <v>0.0</v>
      </c>
      <c r="P71" s="11">
        <v>0.0</v>
      </c>
      <c r="Q71" s="10">
        <v>2.0</v>
      </c>
      <c r="R71" s="7">
        <v>25.0</v>
      </c>
      <c r="S71" s="7">
        <v>1.0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Breece Hall</v>
      </c>
      <c r="B72" s="7" t="str">
        <f>IFERROR(__xludf.DUMMYFUNCTION("INDEX(IFNA(REGEXEXTRACT(D72, ""([^ ]+)$"")))"),"NYJ")</f>
        <v>NYJ</v>
      </c>
      <c r="C72" s="7">
        <f>Pts_PA*G72+Pts_PC*H72+Pts_PY*I72+Pts_PTD*J72+Pts_PI*K72+Pts_P2*L72+Pts_RA*M72+Pts_RY*N72+Pts_RTD*O72+Pts_R2*P72+Pts_Res*Q72+Pts_ReY*R72+Pts_ReTD*S72+Pts_Re2*T72+Pts_FL*U72+Pts_FTD*V72</f>
        <v>10.3</v>
      </c>
      <c r="D72" s="7" t="s">
        <v>80</v>
      </c>
      <c r="E72" s="10" t="s">
        <v>359</v>
      </c>
      <c r="F72" s="9">
        <v>8.0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10.0</v>
      </c>
      <c r="N72" s="7">
        <v>52.0</v>
      </c>
      <c r="O72" s="7">
        <v>0.0</v>
      </c>
      <c r="P72" s="11">
        <v>0.0</v>
      </c>
      <c r="Q72" s="10">
        <v>4.0</v>
      </c>
      <c r="R72" s="7">
        <v>31.0</v>
      </c>
      <c r="S72" s="7">
        <v>0.0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Tyreek Hill</v>
      </c>
      <c r="B73" s="7" t="str">
        <f>IFERROR(__xludf.DUMMYFUNCTION("INDEX(IFNA(REGEXEXTRACT(D73, ""([^ ]+)$"")))"),"MIA")</f>
        <v>MIA</v>
      </c>
      <c r="C73" s="7">
        <f>Pts_PA*G73+Pts_PC*H73+Pts_PY*I73+Pts_PTD*J73+Pts_PI*K73+Pts_P2*L73+Pts_RA*M73+Pts_RY*N73+Pts_RTD*O73+Pts_R2*P73+Pts_Res*Q73+Pts_ReY*R73+Pts_ReTD*S73+Pts_Re2*T73+Pts_FL*U73+Pts_FTD*V73</f>
        <v>10.2</v>
      </c>
      <c r="D73" s="7" t="s">
        <v>47</v>
      </c>
      <c r="E73" s="10" t="s">
        <v>419</v>
      </c>
      <c r="F73" s="9">
        <v>8.0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2.0</v>
      </c>
      <c r="N73" s="7">
        <v>11.0</v>
      </c>
      <c r="O73" s="7">
        <v>0.0</v>
      </c>
      <c r="P73" s="11">
        <v>0.0</v>
      </c>
      <c r="Q73" s="10">
        <v>3.0</v>
      </c>
      <c r="R73" s="7">
        <v>16.0</v>
      </c>
      <c r="S73" s="7">
        <v>1.0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Mack Hollins</v>
      </c>
      <c r="B74" s="7" t="str">
        <f>IFERROR(__xludf.DUMMYFUNCTION("INDEX(IFNA(REGEXEXTRACT(D74, ""([^ ]+)$"")))"),"BUF")</f>
        <v>BUF</v>
      </c>
      <c r="C74" s="7">
        <f>Pts_PA*G74+Pts_PC*H74+Pts_PY*I74+Pts_PTD*J74+Pts_PI*K74+Pts_P2*L74+Pts_RA*M74+Pts_RY*N74+Pts_RTD*O74+Pts_R2*P74+Pts_Res*Q74+Pts_ReY*R74+Pts_ReTD*S74+Pts_Re2*T74+Pts_FL*U74+Pts_FTD*V74</f>
        <v>10.6</v>
      </c>
      <c r="D74" s="7" t="s">
        <v>131</v>
      </c>
      <c r="E74" s="10" t="s">
        <v>35</v>
      </c>
      <c r="F74" s="9">
        <v>8.0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0.0</v>
      </c>
      <c r="N74" s="7">
        <v>0.0</v>
      </c>
      <c r="O74" s="7">
        <v>0.0</v>
      </c>
      <c r="P74" s="11">
        <v>0.0</v>
      </c>
      <c r="Q74" s="10">
        <v>4.0</v>
      </c>
      <c r="R74" s="7">
        <v>86.0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Quentin Johnston</v>
      </c>
      <c r="B75" s="7" t="str">
        <f>IFERROR(__xludf.DUMMYFUNCTION("INDEX(IFNA(REGEXEXTRACT(D75, ""([^ ]+)$"")))"),"LAC")</f>
        <v>LAC</v>
      </c>
      <c r="C75" s="7">
        <f>Pts_PA*G75+Pts_PC*H75+Pts_PY*I75+Pts_PTD*J75+Pts_PI*K75+Pts_P2*L75+Pts_RA*M75+Pts_RY*N75+Pts_RTD*O75+Pts_R2*P75+Pts_Res*Q75+Pts_ReY*R75+Pts_ReTD*S75+Pts_Re2*T75+Pts_FL*U75+Pts_FTD*V75</f>
        <v>9.4</v>
      </c>
      <c r="D75" s="7" t="s">
        <v>192</v>
      </c>
      <c r="E75" s="10" t="s">
        <v>157</v>
      </c>
      <c r="F75" s="9">
        <v>8.0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2.0</v>
      </c>
      <c r="R75" s="7">
        <v>24.0</v>
      </c>
      <c r="S75" s="7">
        <v>1.0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Cooper Kupp</v>
      </c>
      <c r="B76" s="7" t="str">
        <f>IFERROR(__xludf.DUMMYFUNCTION("INDEX(IFNA(REGEXEXTRACT(D76, ""([^ ]+)$"")))"),"LA")</f>
        <v>LA</v>
      </c>
      <c r="C76" s="7">
        <f>Pts_PA*G76+Pts_PC*H76+Pts_PY*I76+Pts_PTD*J76+Pts_PI*K76+Pts_P2*L76+Pts_RA*M76+Pts_RY*N76+Pts_RTD*O76+Pts_R2*P76+Pts_Res*Q76+Pts_ReY*R76+Pts_ReTD*S76+Pts_Re2*T76+Pts_FL*U76+Pts_FTD*V76</f>
        <v>11.5</v>
      </c>
      <c r="D76" s="7" t="s">
        <v>55</v>
      </c>
      <c r="E76" s="10" t="s">
        <v>421</v>
      </c>
      <c r="F76" s="9">
        <v>8.0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0.0</v>
      </c>
      <c r="N76" s="7">
        <v>0.0</v>
      </c>
      <c r="O76" s="7">
        <v>0.0</v>
      </c>
      <c r="P76" s="11">
        <v>0.0</v>
      </c>
      <c r="Q76" s="10">
        <v>7.0</v>
      </c>
      <c r="R76" s="7">
        <v>80.0</v>
      </c>
      <c r="S76" s="7">
        <v>0.0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Malik Washington</v>
      </c>
      <c r="B77" s="7" t="str">
        <f>IFERROR(__xludf.DUMMYFUNCTION("INDEX(IFNA(REGEXEXTRACT(D77, ""([^ ]+)$"")))"),"MIA")</f>
        <v>MIA</v>
      </c>
      <c r="C77" s="7">
        <f>Pts_PA*G77+Pts_PC*H77+Pts_PY*I77+Pts_PTD*J77+Pts_PI*K77+Pts_P2*L77+Pts_RA*M77+Pts_RY*N77+Pts_RTD*O77+Pts_R2*P77+Pts_Res*Q77+Pts_ReY*R77+Pts_ReTD*S77+Pts_Re2*T77+Pts_FL*U77+Pts_FTD*V77</f>
        <v>10</v>
      </c>
      <c r="D77" s="7" t="s">
        <v>481</v>
      </c>
      <c r="E77" s="10" t="s">
        <v>419</v>
      </c>
      <c r="F77" s="9">
        <v>8.0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1.0</v>
      </c>
      <c r="N77" s="7">
        <v>18.0</v>
      </c>
      <c r="O77" s="7">
        <v>1.0</v>
      </c>
      <c r="P77" s="11">
        <v>0.0</v>
      </c>
      <c r="Q77" s="10">
        <v>1.0</v>
      </c>
      <c r="R77" s="7">
        <v>17.0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Saquon Barkley</v>
      </c>
      <c r="B78" s="7" t="str">
        <f>IFERROR(__xludf.DUMMYFUNCTION("INDEX(IFNA(REGEXEXTRACT(D78, ""([^ ]+)$"")))"),"PHI")</f>
        <v>PHI</v>
      </c>
      <c r="C78" s="7">
        <f>Pts_PA*G78+Pts_PC*H78+Pts_PY*I78+Pts_PTD*J78+Pts_PI*K78+Pts_P2*L78+Pts_RA*M78+Pts_RY*N78+Pts_RTD*O78+Pts_R2*P78+Pts_Res*Q78+Pts_ReY*R78+Pts_ReTD*S78+Pts_Re2*T78+Pts_FL*U78+Pts_FTD*V78</f>
        <v>8.3</v>
      </c>
      <c r="D78" s="7" t="s">
        <v>22</v>
      </c>
      <c r="E78" s="10" t="s">
        <v>338</v>
      </c>
      <c r="F78" s="9">
        <v>7.0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14.0</v>
      </c>
      <c r="N78" s="7">
        <v>66.0</v>
      </c>
      <c r="O78" s="7">
        <v>0.0</v>
      </c>
      <c r="P78" s="11">
        <v>0.0</v>
      </c>
      <c r="Q78" s="10">
        <v>1.0</v>
      </c>
      <c r="R78" s="7">
        <v>12.0</v>
      </c>
      <c r="S78" s="7">
        <v>0.0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Josh Downs</v>
      </c>
      <c r="B79" s="7" t="str">
        <f>IFERROR(__xludf.DUMMYFUNCTION("INDEX(IFNA(REGEXEXTRACT(D79, ""([^ ]+)$"")))"),"IND")</f>
        <v>IND</v>
      </c>
      <c r="C79" s="7">
        <f>Pts_PA*G79+Pts_PC*H79+Pts_PY*I79+Pts_PTD*J79+Pts_PI*K79+Pts_P2*L79+Pts_RA*M79+Pts_RY*N79+Pts_RTD*O79+Pts_R2*P79+Pts_Res*Q79+Pts_ReY*R79+Pts_ReTD*S79+Pts_Re2*T79+Pts_FL*U79+Pts_FTD*V79</f>
        <v>10.7</v>
      </c>
      <c r="D79" s="7" t="s">
        <v>435</v>
      </c>
      <c r="E79" s="10" t="s">
        <v>342</v>
      </c>
      <c r="F79" s="9">
        <v>7.0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0.0</v>
      </c>
      <c r="N79" s="7">
        <v>0.0</v>
      </c>
      <c r="O79" s="7">
        <v>0.0</v>
      </c>
      <c r="P79" s="11">
        <v>0.0</v>
      </c>
      <c r="Q79" s="10">
        <v>7.0</v>
      </c>
      <c r="R79" s="7">
        <v>72.0</v>
      </c>
      <c r="S79" s="7">
        <v>0.0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Pat Freiermuth</v>
      </c>
      <c r="B80" s="7" t="str">
        <f>IFERROR(__xludf.DUMMYFUNCTION("INDEX(IFNA(REGEXEXTRACT(D80, ""([^ ]+)$"")))"),"PIT")</f>
        <v>PIT</v>
      </c>
      <c r="C80" s="7">
        <f>Pts_PA*G80+Pts_PC*H80+Pts_PY*I80+Pts_PTD*J80+Pts_PI*K80+Pts_P2*L80+Pts_RA*M80+Pts_RY*N80+Pts_RTD*O80+Pts_R2*P80+Pts_Res*Q80+Pts_ReY*R80+Pts_ReTD*S80+Pts_Re2*T80+Pts_FL*U80+Pts_FTD*V80</f>
        <v>9.2</v>
      </c>
      <c r="D80" s="7" t="s">
        <v>216</v>
      </c>
      <c r="E80" s="10" t="s">
        <v>341</v>
      </c>
      <c r="F80" s="9">
        <v>7.0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0.0</v>
      </c>
      <c r="N80" s="7">
        <v>0.0</v>
      </c>
      <c r="O80" s="7">
        <v>0.0</v>
      </c>
      <c r="P80" s="11">
        <v>0.0</v>
      </c>
      <c r="Q80" s="10">
        <v>3.0</v>
      </c>
      <c r="R80" s="7">
        <v>17.0</v>
      </c>
      <c r="S80" s="7">
        <v>1.0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T.J. Hockenson</v>
      </c>
      <c r="B81" s="7" t="str">
        <f>IFERROR(__xludf.DUMMYFUNCTION("INDEX(IFNA(REGEXEXTRACT(D81, ""([^ ]+)$"")))"),"MIN")</f>
        <v>MIN</v>
      </c>
      <c r="C81" s="7">
        <f>Pts_PA*G81+Pts_PC*H81+Pts_PY*I81+Pts_PTD*J81+Pts_PI*K81+Pts_P2*L81+Pts_RA*M81+Pts_RY*N81+Pts_RTD*O81+Pts_R2*P81+Pts_Res*Q81+Pts_ReY*R81+Pts_ReTD*S81+Pts_Re2*T81+Pts_FL*U81+Pts_FTD*V81</f>
        <v>11.2</v>
      </c>
      <c r="D81" s="7" t="s">
        <v>541</v>
      </c>
      <c r="E81" s="10" t="s">
        <v>351</v>
      </c>
      <c r="F81" s="9">
        <v>7.0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8.0</v>
      </c>
      <c r="R81" s="7">
        <v>72.0</v>
      </c>
      <c r="S81" s="7">
        <v>0.0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Trey McBride</v>
      </c>
      <c r="B82" s="7" t="str">
        <f>IFERROR(__xludf.DUMMYFUNCTION("INDEX(IFNA(REGEXEXTRACT(D82, ""([^ ]+)$"")))"),"ARI")</f>
        <v>ARI</v>
      </c>
      <c r="C82" s="7">
        <f>Pts_PA*G82+Pts_PC*H82+Pts_PY*I82+Pts_PTD*J82+Pts_PI*K82+Pts_P2*L82+Pts_RA*M82+Pts_RY*N82+Pts_RTD*O82+Pts_R2*P82+Pts_Res*Q82+Pts_ReY*R82+Pts_ReTD*S82+Pts_Re2*T82+Pts_FL*U82+Pts_FTD*V82</f>
        <v>9.1</v>
      </c>
      <c r="D82" s="7" t="s">
        <v>197</v>
      </c>
      <c r="E82" s="10" t="s">
        <v>42</v>
      </c>
      <c r="F82" s="9">
        <v>7.0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0.0</v>
      </c>
      <c r="N82" s="7">
        <v>0.0</v>
      </c>
      <c r="O82" s="7">
        <v>0.0</v>
      </c>
      <c r="P82" s="11">
        <v>0.0</v>
      </c>
      <c r="Q82" s="10">
        <v>4.0</v>
      </c>
      <c r="R82" s="7">
        <v>71.0</v>
      </c>
      <c r="S82" s="7">
        <v>0.0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Adonai Mitchell</v>
      </c>
      <c r="B83" s="7" t="str">
        <f>IFERROR(__xludf.DUMMYFUNCTION("INDEX(IFNA(REGEXEXTRACT(D83, ""([^ ]+)$"")))"),"IND")</f>
        <v>IND</v>
      </c>
      <c r="C83" s="7">
        <f>Pts_PA*G83+Pts_PC*H83+Pts_PY*I83+Pts_PTD*J83+Pts_PI*K83+Pts_P2*L83+Pts_RA*M83+Pts_RY*N83+Pts_RTD*O83+Pts_R2*P83+Pts_Res*Q83+Pts_ReY*R83+Pts_ReTD*S83+Pts_Re2*T83+Pts_FL*U83+Pts_FTD*V83</f>
        <v>10.1</v>
      </c>
      <c r="D83" s="7" t="s">
        <v>314</v>
      </c>
      <c r="E83" s="10" t="s">
        <v>342</v>
      </c>
      <c r="F83" s="9">
        <v>7.0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0.0</v>
      </c>
      <c r="N83" s="7">
        <v>0.0</v>
      </c>
      <c r="O83" s="7">
        <v>0.0</v>
      </c>
      <c r="P83" s="11">
        <v>0.0</v>
      </c>
      <c r="Q83" s="10">
        <v>6.0</v>
      </c>
      <c r="R83" s="7">
        <v>71.0</v>
      </c>
      <c r="S83" s="7">
        <v>0.0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Deebo Samuel</v>
      </c>
      <c r="B84" s="7" t="str">
        <f>IFERROR(__xludf.DUMMYFUNCTION("INDEX(IFNA(REGEXEXTRACT(D84, ""([^ ]+)$"")))"),"SF")</f>
        <v>SF</v>
      </c>
      <c r="C84" s="7">
        <f>Pts_PA*G84+Pts_PC*H84+Pts_PY*I84+Pts_PTD*J84+Pts_PI*K84+Pts_P2*L84+Pts_RA*M84+Pts_RY*N84+Pts_RTD*O84+Pts_R2*P84+Pts_Res*Q84+Pts_ReY*R84+Pts_ReTD*S84+Pts_Re2*T84+Pts_FL*U84+Pts_FTD*V84</f>
        <v>10.1</v>
      </c>
      <c r="D84" s="7" t="s">
        <v>86</v>
      </c>
      <c r="E84" s="10" t="s">
        <v>31</v>
      </c>
      <c r="F84" s="9">
        <v>7.0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3.0</v>
      </c>
      <c r="N84" s="7">
        <v>14.0</v>
      </c>
      <c r="O84" s="7">
        <v>0.0</v>
      </c>
      <c r="P84" s="11">
        <v>0.0</v>
      </c>
      <c r="Q84" s="10">
        <v>5.0</v>
      </c>
      <c r="R84" s="7">
        <v>62.0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Rhamondre Stevenson</v>
      </c>
      <c r="B85" s="7" t="str">
        <f>IFERROR(__xludf.DUMMYFUNCTION("INDEX(IFNA(REGEXEXTRACT(D85, ""([^ ]+)$"")))"),"NE")</f>
        <v>NE</v>
      </c>
      <c r="C85" s="7">
        <f>Pts_PA*G85+Pts_PC*H85+Pts_PY*I85+Pts_PTD*J85+Pts_PI*K85+Pts_P2*L85+Pts_RA*M85+Pts_RY*N85+Pts_RTD*O85+Pts_R2*P85+Pts_Res*Q85+Pts_ReY*R85+Pts_ReTD*S85+Pts_Re2*T85+Pts_FL*U85+Pts_FTD*V85</f>
        <v>8.2</v>
      </c>
      <c r="D85" s="7" t="s">
        <v>58</v>
      </c>
      <c r="E85" s="10" t="s">
        <v>76</v>
      </c>
      <c r="F85" s="9">
        <v>7.0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20.0</v>
      </c>
      <c r="N85" s="7">
        <v>74.0</v>
      </c>
      <c r="O85" s="7">
        <v>0.0</v>
      </c>
      <c r="P85" s="11">
        <v>0.0</v>
      </c>
      <c r="Q85" s="10">
        <v>1.0</v>
      </c>
      <c r="R85" s="7">
        <v>3.0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Jaylen Warren</v>
      </c>
      <c r="B86" s="7" t="str">
        <f>IFERROR(__xludf.DUMMYFUNCTION("INDEX(IFNA(REGEXEXTRACT(D86, ""([^ ]+)$"")))"),"PIT")</f>
        <v>PIT</v>
      </c>
      <c r="C86" s="7">
        <f>Pts_PA*G86+Pts_PC*H86+Pts_PY*I86+Pts_PTD*J86+Pts_PI*K86+Pts_P2*L86+Pts_RA*M86+Pts_RY*N86+Pts_RTD*O86+Pts_R2*P86+Pts_Res*Q86+Pts_ReY*R86+Pts_ReTD*S86+Pts_Re2*T86+Pts_FL*U86+Pts_FTD*V86</f>
        <v>8.5</v>
      </c>
      <c r="D86" s="7" t="s">
        <v>277</v>
      </c>
      <c r="E86" s="10" t="s">
        <v>341</v>
      </c>
      <c r="F86" s="9">
        <v>7.0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14.0</v>
      </c>
      <c r="N86" s="7">
        <v>66.0</v>
      </c>
      <c r="O86" s="7">
        <v>0.0</v>
      </c>
      <c r="P86" s="11">
        <v>0.0</v>
      </c>
      <c r="Q86" s="10">
        <v>2.0</v>
      </c>
      <c r="R86" s="7">
        <v>29.0</v>
      </c>
      <c r="S86" s="7">
        <v>0.0</v>
      </c>
      <c r="T86" s="11">
        <v>0.0</v>
      </c>
      <c r="U86" s="10">
        <v>1.0</v>
      </c>
      <c r="V86" s="11">
        <v>0.0</v>
      </c>
    </row>
    <row r="87">
      <c r="A87" s="7" t="str">
        <f t="shared" si="1"/>
        <v>Kyren Williams</v>
      </c>
      <c r="B87" s="7" t="str">
        <f>IFERROR(__xludf.DUMMYFUNCTION("INDEX(IFNA(REGEXEXTRACT(D87, ""([^ ]+)$"")))"),"LA")</f>
        <v>LA</v>
      </c>
      <c r="C87" s="7">
        <f>Pts_PA*G87+Pts_PC*H87+Pts_PY*I87+Pts_PTD*J87+Pts_PI*K87+Pts_P2*L87+Pts_RA*M87+Pts_RY*N87+Pts_RTD*O87+Pts_R2*P87+Pts_Res*Q87+Pts_ReY*R87+Pts_ReTD*S87+Pts_Re2*T87+Pts_FL*U87+Pts_FTD*V87</f>
        <v>8.7</v>
      </c>
      <c r="D87" s="7" t="s">
        <v>103</v>
      </c>
      <c r="E87" s="10" t="s">
        <v>421</v>
      </c>
      <c r="F87" s="9">
        <v>7.0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15.0</v>
      </c>
      <c r="N87" s="7">
        <v>62.0</v>
      </c>
      <c r="O87" s="7">
        <v>0.0</v>
      </c>
      <c r="P87" s="11">
        <v>0.0</v>
      </c>
      <c r="Q87" s="10">
        <v>5.0</v>
      </c>
      <c r="R87" s="7">
        <v>20.0</v>
      </c>
      <c r="S87" s="7">
        <v>0.0</v>
      </c>
      <c r="T87" s="11">
        <v>0.0</v>
      </c>
      <c r="U87" s="10">
        <v>1.0</v>
      </c>
      <c r="V87" s="11">
        <v>0.0</v>
      </c>
    </row>
    <row r="88">
      <c r="A88" s="7" t="str">
        <f t="shared" si="1"/>
        <v>Nelson Agholor</v>
      </c>
      <c r="B88" s="7" t="str">
        <f>IFERROR(__xludf.DUMMYFUNCTION("INDEX(IFNA(REGEXEXTRACT(D88, ""([^ ]+)$"")))"),"BAL")</f>
        <v>BAL</v>
      </c>
      <c r="C88" s="7">
        <f>Pts_PA*G88+Pts_PC*H88+Pts_PY*I88+Pts_PTD*J88+Pts_PI*K88+Pts_P2*L88+Pts_RA*M88+Pts_RY*N88+Pts_RTD*O88+Pts_R2*P88+Pts_Res*Q88+Pts_ReY*R88+Pts_ReTD*S88+Pts_Re2*T88+Pts_FL*U88+Pts_FTD*V88</f>
        <v>7.1</v>
      </c>
      <c r="D88" s="7" t="s">
        <v>279</v>
      </c>
      <c r="E88" s="10" t="s">
        <v>348</v>
      </c>
      <c r="F88" s="9">
        <v>6.0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0.0</v>
      </c>
      <c r="N88" s="7">
        <v>0.0</v>
      </c>
      <c r="O88" s="7">
        <v>0.0</v>
      </c>
      <c r="P88" s="11">
        <v>0.0</v>
      </c>
      <c r="Q88" s="10">
        <v>1.0</v>
      </c>
      <c r="R88" s="7">
        <v>6.0</v>
      </c>
      <c r="S88" s="7">
        <v>1.0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Tyler Goodson</v>
      </c>
      <c r="B89" s="7" t="str">
        <f>IFERROR(__xludf.DUMMYFUNCTION("INDEX(IFNA(REGEXEXTRACT(D89, ""([^ ]+)$"")))"),"IND")</f>
        <v>IND</v>
      </c>
      <c r="C89" s="7">
        <f>Pts_PA*G89+Pts_PC*H89+Pts_PY*I89+Pts_PTD*J89+Pts_PI*K89+Pts_P2*L89+Pts_RA*M89+Pts_RY*N89+Pts_RTD*O89+Pts_R2*P89+Pts_Res*Q89+Pts_ReY*R89+Pts_ReTD*S89+Pts_Re2*T89+Pts_FL*U89+Pts_FTD*V89</f>
        <v>7.9</v>
      </c>
      <c r="D89" s="7" t="s">
        <v>404</v>
      </c>
      <c r="E89" s="10" t="s">
        <v>342</v>
      </c>
      <c r="F89" s="9">
        <v>6.0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0.0</v>
      </c>
      <c r="N89" s="7">
        <v>0.0</v>
      </c>
      <c r="O89" s="7">
        <v>0.0</v>
      </c>
      <c r="P89" s="11">
        <v>0.0</v>
      </c>
      <c r="Q89" s="10">
        <v>2.0</v>
      </c>
      <c r="R89" s="7">
        <v>9.0</v>
      </c>
      <c r="S89" s="7">
        <v>1.0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Hassan Haskins</v>
      </c>
      <c r="B90" s="7" t="str">
        <f>IFERROR(__xludf.DUMMYFUNCTION("INDEX(IFNA(REGEXEXTRACT(D90, ""([^ ]+)$"")))"),"LAC")</f>
        <v>LAC</v>
      </c>
      <c r="C90" s="7">
        <f>Pts_PA*G90+Pts_PC*H90+Pts_PY*I90+Pts_PTD*J90+Pts_PI*K90+Pts_P2*L90+Pts_RA*M90+Pts_RY*N90+Pts_RTD*O90+Pts_R2*P90+Pts_Res*Q90+Pts_ReY*R90+Pts_ReTD*S90+Pts_Re2*T90+Pts_FL*U90+Pts_FTD*V90</f>
        <v>6.4</v>
      </c>
      <c r="D90" s="7" t="s">
        <v>387</v>
      </c>
      <c r="E90" s="10" t="s">
        <v>157</v>
      </c>
      <c r="F90" s="9">
        <v>6.0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2.0</v>
      </c>
      <c r="N90" s="7">
        <v>4.0</v>
      </c>
      <c r="O90" s="7">
        <v>1.0</v>
      </c>
      <c r="P90" s="11">
        <v>0.0</v>
      </c>
      <c r="Q90" s="10">
        <v>0.0</v>
      </c>
      <c r="R90" s="7">
        <v>0.0</v>
      </c>
      <c r="S90" s="7">
        <v>0.0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Austin Hooper</v>
      </c>
      <c r="B91" s="7" t="str">
        <f>IFERROR(__xludf.DUMMYFUNCTION("INDEX(IFNA(REGEXEXTRACT(D91, ""([^ ]+)$"")))"),"NE")</f>
        <v>NE</v>
      </c>
      <c r="C91" s="7">
        <f>Pts_PA*G91+Pts_PC*H91+Pts_PY*I91+Pts_PTD*J91+Pts_PI*K91+Pts_P2*L91+Pts_RA*M91+Pts_RY*N91+Pts_RTD*O91+Pts_R2*P91+Pts_Res*Q91+Pts_ReY*R91+Pts_ReTD*S91+Pts_Re2*T91+Pts_FL*U91+Pts_FTD*V91</f>
        <v>7.9</v>
      </c>
      <c r="D91" s="7" t="s">
        <v>190</v>
      </c>
      <c r="E91" s="10" t="s">
        <v>76</v>
      </c>
      <c r="F91" s="9">
        <v>6.0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3.0</v>
      </c>
      <c r="R91" s="7">
        <v>64.0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Jeremy McNichols</v>
      </c>
      <c r="B92" s="7" t="str">
        <f>IFERROR(__xludf.DUMMYFUNCTION("INDEX(IFNA(REGEXEXTRACT(D92, ""([^ ]+)$"")))"),"WAS")</f>
        <v>WAS</v>
      </c>
      <c r="C92" s="7">
        <f>Pts_PA*G92+Pts_PC*H92+Pts_PY*I92+Pts_PTD*J92+Pts_PI*K92+Pts_P2*L92+Pts_RA*M92+Pts_RY*N92+Pts_RTD*O92+Pts_R2*P92+Pts_Res*Q92+Pts_ReY*R92+Pts_ReTD*S92+Pts_Re2*T92+Pts_FL*U92+Pts_FTD*V92</f>
        <v>6.7</v>
      </c>
      <c r="D92" s="7" t="s">
        <v>458</v>
      </c>
      <c r="E92" s="10" t="s">
        <v>116</v>
      </c>
      <c r="F92" s="9">
        <v>6.0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4.0</v>
      </c>
      <c r="N92" s="7">
        <v>7.0</v>
      </c>
      <c r="O92" s="7">
        <v>1.0</v>
      </c>
      <c r="P92" s="11">
        <v>0.0</v>
      </c>
      <c r="Q92" s="10">
        <v>0.0</v>
      </c>
      <c r="R92" s="7">
        <v>0.0</v>
      </c>
      <c r="S92" s="7">
        <v>0.0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Ja'Lynn Polk</v>
      </c>
      <c r="B93" s="7" t="str">
        <f>IFERROR(__xludf.DUMMYFUNCTION("INDEX(IFNA(REGEXEXTRACT(D93, ""([^ ]+)$"")))"),"NE")</f>
        <v>NE</v>
      </c>
      <c r="C93" s="7">
        <f>Pts_PA*G93+Pts_PC*H93+Pts_PY*I93+Pts_PTD*J93+Pts_PI*K93+Pts_P2*L93+Pts_RA*M93+Pts_RY*N93+Pts_RTD*O93+Pts_R2*P93+Pts_Res*Q93+Pts_ReY*R93+Pts_ReTD*S93+Pts_Re2*T93+Pts_FL*U93+Pts_FTD*V93</f>
        <v>6.7</v>
      </c>
      <c r="D93" s="7" t="s">
        <v>318</v>
      </c>
      <c r="E93" s="10" t="s">
        <v>76</v>
      </c>
      <c r="F93" s="9">
        <v>6.0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0.0</v>
      </c>
      <c r="N93" s="7">
        <v>0.0</v>
      </c>
      <c r="O93" s="7">
        <v>0.0</v>
      </c>
      <c r="P93" s="11">
        <v>0.0</v>
      </c>
      <c r="Q93" s="10">
        <v>1.0</v>
      </c>
      <c r="R93" s="7">
        <v>2.0</v>
      </c>
      <c r="S93" s="7">
        <v>1.0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Ja'Tavion Sanders</v>
      </c>
      <c r="B94" s="7" t="str">
        <f>IFERROR(__xludf.DUMMYFUNCTION("INDEX(IFNA(REGEXEXTRACT(D94, ""([^ ]+)$"")))"),"CAR")</f>
        <v>CAR</v>
      </c>
      <c r="C94" s="7">
        <f>Pts_PA*G94+Pts_PC*H94+Pts_PY*I94+Pts_PTD*J94+Pts_PI*K94+Pts_P2*L94+Pts_RA*M94+Pts_RY*N94+Pts_RTD*O94+Pts_R2*P94+Pts_Res*Q94+Pts_ReY*R94+Pts_ReTD*S94+Pts_Re2*T94+Pts_FL*U94+Pts_FTD*V94</f>
        <v>7.8</v>
      </c>
      <c r="D94" s="7" t="s">
        <v>321</v>
      </c>
      <c r="E94" s="10" t="s">
        <v>354</v>
      </c>
      <c r="F94" s="9">
        <v>6.0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0.0</v>
      </c>
      <c r="N94" s="7">
        <v>0.0</v>
      </c>
      <c r="O94" s="7">
        <v>0.0</v>
      </c>
      <c r="P94" s="11">
        <v>0.0</v>
      </c>
      <c r="Q94" s="10">
        <v>2.0</v>
      </c>
      <c r="R94" s="7">
        <v>8.0</v>
      </c>
      <c r="S94" s="7">
        <v>1.0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Dalton Schultz</v>
      </c>
      <c r="B95" s="7" t="str">
        <f>IFERROR(__xludf.DUMMYFUNCTION("INDEX(IFNA(REGEXEXTRACT(D95, ""([^ ]+)$"")))"),"HOU")</f>
        <v>HOU</v>
      </c>
      <c r="C95" s="7">
        <f>Pts_PA*G95+Pts_PC*H95+Pts_PY*I95+Pts_PTD*J95+Pts_PI*K95+Pts_P2*L95+Pts_RA*M95+Pts_RY*N95+Pts_RTD*O95+Pts_R2*P95+Pts_Res*Q95+Pts_ReY*R95+Pts_ReTD*S95+Pts_Re2*T95+Pts_FL*U95+Pts_FTD*V95</f>
        <v>8.1</v>
      </c>
      <c r="D95" s="7" t="s">
        <v>271</v>
      </c>
      <c r="E95" s="10" t="s">
        <v>422</v>
      </c>
      <c r="F95" s="9">
        <v>6.0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0.0</v>
      </c>
      <c r="N95" s="7">
        <v>0.0</v>
      </c>
      <c r="O95" s="7">
        <v>0.0</v>
      </c>
      <c r="P95" s="11">
        <v>0.0</v>
      </c>
      <c r="Q95" s="10">
        <v>3.0</v>
      </c>
      <c r="R95" s="7">
        <v>66.0</v>
      </c>
      <c r="S95" s="7">
        <v>0.0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Johnny Wilson</v>
      </c>
      <c r="B96" s="7" t="str">
        <f>IFERROR(__xludf.DUMMYFUNCTION("INDEX(IFNA(REGEXEXTRACT(D96, ""([^ ]+)$"")))"),"PHI")</f>
        <v>PHI</v>
      </c>
      <c r="C96" s="7">
        <f>Pts_PA*G96+Pts_PC*H96+Pts_PY*I96+Pts_PTD*J96+Pts_PI*K96+Pts_P2*L96+Pts_RA*M96+Pts_RY*N96+Pts_RTD*O96+Pts_R2*P96+Pts_Res*Q96+Pts_ReY*R96+Pts_ReTD*S96+Pts_Re2*T96+Pts_FL*U96+Pts_FTD*V96</f>
        <v>7</v>
      </c>
      <c r="D96" s="7" t="s">
        <v>462</v>
      </c>
      <c r="E96" s="10" t="s">
        <v>338</v>
      </c>
      <c r="F96" s="9">
        <v>6.0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0.0</v>
      </c>
      <c r="N96" s="7">
        <v>0.0</v>
      </c>
      <c r="O96" s="7">
        <v>0.0</v>
      </c>
      <c r="P96" s="11">
        <v>0.0</v>
      </c>
      <c r="Q96" s="10">
        <v>1.0</v>
      </c>
      <c r="R96" s="7">
        <v>5.0</v>
      </c>
      <c r="S96" s="7">
        <v>1.0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Tyler Allgeier</v>
      </c>
      <c r="B97" s="7" t="str">
        <f>IFERROR(__xludf.DUMMYFUNCTION("INDEX(IFNA(REGEXEXTRACT(D97, ""([^ ]+)$"")))"),"ATL")</f>
        <v>ATL</v>
      </c>
      <c r="C97" s="7">
        <f>Pts_PA*G97+Pts_PC*H97+Pts_PY*I97+Pts_PTD*J97+Pts_PI*K97+Pts_P2*L97+Pts_RA*M97+Pts_RY*N97+Pts_RTD*O97+Pts_R2*P97+Pts_Res*Q97+Pts_ReY*R97+Pts_ReTD*S97+Pts_Re2*T97+Pts_FL*U97+Pts_FTD*V97</f>
        <v>5.9</v>
      </c>
      <c r="D97" s="7" t="s">
        <v>209</v>
      </c>
      <c r="E97" s="10" t="s">
        <v>129</v>
      </c>
      <c r="F97" s="9">
        <v>5.0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11.0</v>
      </c>
      <c r="N97" s="7">
        <v>59.0</v>
      </c>
      <c r="O97" s="7">
        <v>0.0</v>
      </c>
      <c r="P97" s="11">
        <v>0.0</v>
      </c>
      <c r="Q97" s="10">
        <v>0.0</v>
      </c>
      <c r="R97" s="7">
        <v>0.0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Sam Darnold</v>
      </c>
      <c r="B98" s="7" t="str">
        <f>IFERROR(__xludf.DUMMYFUNCTION("INDEX(IFNA(REGEXEXTRACT(D98, ""([^ ]+)$"")))"),"MIN")</f>
        <v>MIN</v>
      </c>
      <c r="C98" s="7">
        <f>Pts_PA*G98+Pts_PC*H98+Pts_PY*I98+Pts_PTD*J98+Pts_PI*K98+Pts_P2*L98+Pts_RA*M98+Pts_RY*N98+Pts_RTD*O98+Pts_R2*P98+Pts_Res*Q98+Pts_ReY*R98+Pts_ReTD*S98+Pts_Re2*T98+Pts_FL*U98+Pts_FTD*V98</f>
        <v>6.44</v>
      </c>
      <c r="D98" s="7" t="s">
        <v>52</v>
      </c>
      <c r="E98" s="10" t="s">
        <v>351</v>
      </c>
      <c r="F98" s="9">
        <v>5.0</v>
      </c>
      <c r="G98" s="10">
        <v>38.0</v>
      </c>
      <c r="H98" s="7">
        <v>24.0</v>
      </c>
      <c r="I98" s="7">
        <v>241.0</v>
      </c>
      <c r="J98" s="7">
        <v>0.0</v>
      </c>
      <c r="K98" s="7">
        <v>3.0</v>
      </c>
      <c r="L98" s="11">
        <v>0.0</v>
      </c>
      <c r="M98" s="10">
        <v>7.0</v>
      </c>
      <c r="N98" s="7">
        <v>28.0</v>
      </c>
      <c r="O98" s="7">
        <v>0.0</v>
      </c>
      <c r="P98" s="11">
        <v>0.0</v>
      </c>
      <c r="Q98" s="10">
        <v>0.0</v>
      </c>
      <c r="R98" s="7">
        <v>0.0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J.K. Dobbins</v>
      </c>
      <c r="B99" s="7" t="str">
        <f>IFERROR(__xludf.DUMMYFUNCTION("INDEX(IFNA(REGEXEXTRACT(D99, ""([^ ]+)$"")))"),"LAC")</f>
        <v>LAC</v>
      </c>
      <c r="C99" s="7">
        <f>Pts_PA*G99+Pts_PC*H99+Pts_PY*I99+Pts_PTD*J99+Pts_PI*K99+Pts_P2*L99+Pts_RA*M99+Pts_RY*N99+Pts_RTD*O99+Pts_R2*P99+Pts_Res*Q99+Pts_ReY*R99+Pts_ReTD*S99+Pts_Re2*T99+Pts_FL*U99+Pts_FTD*V99</f>
        <v>7</v>
      </c>
      <c r="D99" s="7" t="s">
        <v>45</v>
      </c>
      <c r="E99" s="10" t="s">
        <v>157</v>
      </c>
      <c r="F99" s="9">
        <v>5.0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15.0</v>
      </c>
      <c r="N99" s="7">
        <v>50.0</v>
      </c>
      <c r="O99" s="7">
        <v>0.0</v>
      </c>
      <c r="P99" s="11">
        <v>0.0</v>
      </c>
      <c r="Q99" s="10">
        <v>3.0</v>
      </c>
      <c r="R99" s="7">
        <v>5.0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Demario Douglas</v>
      </c>
      <c r="B100" s="7" t="str">
        <f>IFERROR(__xludf.DUMMYFUNCTION("INDEX(IFNA(REGEXEXTRACT(D100, ""([^ ]+)$"")))"),"NE")</f>
        <v>NE</v>
      </c>
      <c r="C100" s="7">
        <f>Pts_PA*G100+Pts_PC*H100+Pts_PY*I100+Pts_PTD*J100+Pts_PI*K100+Pts_P2*L100+Pts_RA*M100+Pts_RY*N100+Pts_RTD*O100+Pts_R2*P100+Pts_Res*Q100+Pts_ReY*R100+Pts_ReTD*S100+Pts_Re2*T100+Pts_FL*U100+Pts_FTD*V100</f>
        <v>7</v>
      </c>
      <c r="D100" s="7" t="s">
        <v>236</v>
      </c>
      <c r="E100" s="10" t="s">
        <v>76</v>
      </c>
      <c r="F100" s="9">
        <v>5.0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0.0</v>
      </c>
      <c r="N100" s="7">
        <v>0.0</v>
      </c>
      <c r="O100" s="7">
        <v>0.0</v>
      </c>
      <c r="P100" s="11">
        <v>0.0</v>
      </c>
      <c r="Q100" s="10">
        <v>4.0</v>
      </c>
      <c r="R100" s="7">
        <v>50.0</v>
      </c>
      <c r="S100" s="7">
        <v>0.0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Rico Dowdle</v>
      </c>
      <c r="B101" s="7" t="str">
        <f>IFERROR(__xludf.DUMMYFUNCTION("INDEX(IFNA(REGEXEXTRACT(D101, ""([^ ]+)$"")))"),"DAL")</f>
        <v>DAL</v>
      </c>
      <c r="C101" s="7">
        <f>Pts_PA*G101+Pts_PC*H101+Pts_PY*I101+Pts_PTD*J101+Pts_PI*K101+Pts_P2*L101+Pts_RA*M101+Pts_RY*N101+Pts_RTD*O101+Pts_R2*P101+Pts_Res*Q101+Pts_ReY*R101+Pts_ReTD*S101+Pts_Re2*T101+Pts_FL*U101+Pts_FTD*V101</f>
        <v>7.1</v>
      </c>
      <c r="D101" s="7" t="s">
        <v>213</v>
      </c>
      <c r="E101" s="10" t="s">
        <v>423</v>
      </c>
      <c r="F101" s="9">
        <v>5.0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12.0</v>
      </c>
      <c r="N101" s="7">
        <v>53.0</v>
      </c>
      <c r="O101" s="7">
        <v>0.0</v>
      </c>
      <c r="P101" s="11">
        <v>0.0</v>
      </c>
      <c r="Q101" s="10">
        <v>3.0</v>
      </c>
      <c r="R101" s="7">
        <v>3.0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Gus Edwards</v>
      </c>
      <c r="B102" s="7" t="str">
        <f>IFERROR(__xludf.DUMMYFUNCTION("INDEX(IFNA(REGEXEXTRACT(D102, ""([^ ]+)$"")))"),"LAC")</f>
        <v>LAC</v>
      </c>
      <c r="C102" s="7">
        <f>Pts_PA*G102+Pts_PC*H102+Pts_PY*I102+Pts_PTD*J102+Pts_PI*K102+Pts_P2*L102+Pts_RA*M102+Pts_RY*N102+Pts_RTD*O102+Pts_R2*P102+Pts_Res*Q102+Pts_ReY*R102+Pts_ReTD*S102+Pts_Re2*T102+Pts_FL*U102+Pts_FTD*V102</f>
        <v>5.5</v>
      </c>
      <c r="D102" s="7" t="s">
        <v>214</v>
      </c>
      <c r="E102" s="10" t="s">
        <v>157</v>
      </c>
      <c r="F102" s="9">
        <v>5.0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10.0</v>
      </c>
      <c r="N102" s="7">
        <v>55.0</v>
      </c>
      <c r="O102" s="7">
        <v>0.0</v>
      </c>
      <c r="P102" s="11">
        <v>0.0</v>
      </c>
      <c r="Q102" s="10">
        <v>0.0</v>
      </c>
      <c r="R102" s="7">
        <v>0.0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Audric Estime</v>
      </c>
      <c r="B103" s="7" t="str">
        <f>IFERROR(__xludf.DUMMYFUNCTION("INDEX(IFNA(REGEXEXTRACT(D103, ""([^ ]+)$"")))"),"DEN")</f>
        <v>DEN</v>
      </c>
      <c r="C103" s="7">
        <f>Pts_PA*G103+Pts_PC*H103+Pts_PY*I103+Pts_PTD*J103+Pts_PI*K103+Pts_P2*L103+Pts_RA*M103+Pts_RY*N103+Pts_RTD*O103+Pts_R2*P103+Pts_Res*Q103+Pts_ReY*R103+Pts_ReTD*S103+Pts_Re2*T103+Pts_FL*U103+Pts_FTD*V103</f>
        <v>5.3</v>
      </c>
      <c r="D103" s="7" t="s">
        <v>238</v>
      </c>
      <c r="E103" s="10" t="s">
        <v>33</v>
      </c>
      <c r="F103" s="9">
        <v>5.0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14.0</v>
      </c>
      <c r="N103" s="7">
        <v>53.0</v>
      </c>
      <c r="O103" s="7">
        <v>0.0</v>
      </c>
      <c r="P103" s="11">
        <v>0.0</v>
      </c>
      <c r="Q103" s="10">
        <v>0.0</v>
      </c>
      <c r="R103" s="7">
        <v>0.0</v>
      </c>
      <c r="S103" s="7">
        <v>0.0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DeAndre Hopkins</v>
      </c>
      <c r="B104" s="7" t="str">
        <f>IFERROR(__xludf.DUMMYFUNCTION("INDEX(IFNA(REGEXEXTRACT(D104, ""([^ ]+)$"")))"),"KC")</f>
        <v>KC</v>
      </c>
      <c r="C104" s="7">
        <f>Pts_PA*G104+Pts_PC*H104+Pts_PY*I104+Pts_PTD*J104+Pts_PI*K104+Pts_P2*L104+Pts_RA*M104+Pts_RY*N104+Pts_RTD*O104+Pts_R2*P104+Pts_Res*Q104+Pts_ReY*R104+Pts_ReTD*S104+Pts_Re2*T104+Pts_FL*U104+Pts_FTD*V104</f>
        <v>7.6</v>
      </c>
      <c r="D104" s="7" t="s">
        <v>302</v>
      </c>
      <c r="E104" s="10" t="s">
        <v>49</v>
      </c>
      <c r="F104" s="9">
        <v>5.0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4.0</v>
      </c>
      <c r="R104" s="7">
        <v>56.0</v>
      </c>
      <c r="S104" s="7">
        <v>0.0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Mac Jones</v>
      </c>
      <c r="B105" s="7" t="str">
        <f>IFERROR(__xludf.DUMMYFUNCTION("INDEX(IFNA(REGEXEXTRACT(D105, ""([^ ]+)$"")))"),"JAX")</f>
        <v>JAX</v>
      </c>
      <c r="C105" s="7">
        <f>Pts_PA*G105+Pts_PC*H105+Pts_PY*I105+Pts_PTD*J105+Pts_PI*K105+Pts_P2*L105+Pts_RA*M105+Pts_RY*N105+Pts_RTD*O105+Pts_R2*P105+Pts_Res*Q105+Pts_ReY*R105+Pts_ReTD*S105+Pts_Re2*T105+Pts_FL*U105+Pts_FTD*V105</f>
        <v>5.24</v>
      </c>
      <c r="D105" s="7" t="s">
        <v>463</v>
      </c>
      <c r="E105" s="10" t="s">
        <v>155</v>
      </c>
      <c r="F105" s="9">
        <v>5.0</v>
      </c>
      <c r="G105" s="10">
        <v>22.0</v>
      </c>
      <c r="H105" s="7">
        <v>14.0</v>
      </c>
      <c r="I105" s="7">
        <v>111.0</v>
      </c>
      <c r="J105" s="7">
        <v>0.0</v>
      </c>
      <c r="K105" s="7">
        <v>2.0</v>
      </c>
      <c r="L105" s="11">
        <v>0.0</v>
      </c>
      <c r="M105" s="10">
        <v>5.0</v>
      </c>
      <c r="N105" s="7">
        <v>8.0</v>
      </c>
      <c r="O105" s="7">
        <v>1.0</v>
      </c>
      <c r="P105" s="11">
        <v>0.0</v>
      </c>
      <c r="Q105" s="10">
        <v>0.0</v>
      </c>
      <c r="R105" s="7">
        <v>0.0</v>
      </c>
      <c r="S105" s="7">
        <v>0.0</v>
      </c>
      <c r="T105" s="11">
        <v>0.0</v>
      </c>
      <c r="U105" s="10">
        <v>1.0</v>
      </c>
      <c r="V105" s="11">
        <v>0.0</v>
      </c>
    </row>
    <row r="106">
      <c r="A106" s="7" t="str">
        <f t="shared" si="1"/>
        <v>Ladd McConkey</v>
      </c>
      <c r="B106" s="7" t="str">
        <f>IFERROR(__xludf.DUMMYFUNCTION("INDEX(IFNA(REGEXEXTRACT(D106, ""([^ ]+)$"")))"),"LAC")</f>
        <v>LAC</v>
      </c>
      <c r="C106" s="7">
        <f>Pts_PA*G106+Pts_PC*H106+Pts_PY*I106+Pts_PTD*J106+Pts_PI*K106+Pts_P2*L106+Pts_RA*M106+Pts_RY*N106+Pts_RTD*O106+Pts_R2*P106+Pts_Res*Q106+Pts_ReY*R106+Pts_ReTD*S106+Pts_Re2*T106+Pts_FL*U106+Pts_FTD*V106</f>
        <v>6.2</v>
      </c>
      <c r="D106" s="7" t="s">
        <v>126</v>
      </c>
      <c r="E106" s="10" t="s">
        <v>157</v>
      </c>
      <c r="F106" s="9">
        <v>5.0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0.0</v>
      </c>
      <c r="N106" s="7">
        <v>0.0</v>
      </c>
      <c r="O106" s="7">
        <v>0.0</v>
      </c>
      <c r="P106" s="11">
        <v>0.0</v>
      </c>
      <c r="Q106" s="10">
        <v>2.0</v>
      </c>
      <c r="R106" s="7">
        <v>52.0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Malik Nabers</v>
      </c>
      <c r="B107" s="7" t="str">
        <f>IFERROR(__xludf.DUMMYFUNCTION("INDEX(IFNA(REGEXEXTRACT(D107, ""([^ ]+)$"")))"),"NYG")</f>
        <v>NYG</v>
      </c>
      <c r="C107" s="7">
        <f>Pts_PA*G107+Pts_PC*H107+Pts_PY*I107+Pts_PTD*J107+Pts_PI*K107+Pts_P2*L107+Pts_RA*M107+Pts_RY*N107+Pts_RTD*O107+Pts_R2*P107+Pts_Res*Q107+Pts_ReY*R107+Pts_ReTD*S107+Pts_Re2*T107+Pts_FL*U107+Pts_FTD*V107</f>
        <v>7.8</v>
      </c>
      <c r="D107" s="7" t="s">
        <v>154</v>
      </c>
      <c r="E107" s="10" t="s">
        <v>344</v>
      </c>
      <c r="F107" s="9">
        <v>5.0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1.0</v>
      </c>
      <c r="N107" s="7">
        <v>-2.0</v>
      </c>
      <c r="O107" s="7">
        <v>0.0</v>
      </c>
      <c r="P107" s="11">
        <v>0.0</v>
      </c>
      <c r="Q107" s="10">
        <v>6.0</v>
      </c>
      <c r="R107" s="7">
        <v>50.0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Josh Oliver</v>
      </c>
      <c r="B108" s="7" t="str">
        <f>IFERROR(__xludf.DUMMYFUNCTION("INDEX(IFNA(REGEXEXTRACT(D108, ""([^ ]+)$"")))"),"MIN")</f>
        <v>MIN</v>
      </c>
      <c r="C108" s="7">
        <f>Pts_PA*G108+Pts_PC*H108+Pts_PY*I108+Pts_PTD*J108+Pts_PI*K108+Pts_P2*L108+Pts_RA*M108+Pts_RY*N108+Pts_RTD*O108+Pts_R2*P108+Pts_Res*Q108+Pts_ReY*R108+Pts_ReTD*S108+Pts_Re2*T108+Pts_FL*U108+Pts_FTD*V108</f>
        <v>7.2</v>
      </c>
      <c r="D108" s="7" t="s">
        <v>220</v>
      </c>
      <c r="E108" s="10" t="s">
        <v>351</v>
      </c>
      <c r="F108" s="9">
        <v>5.0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0.0</v>
      </c>
      <c r="N108" s="7">
        <v>0.0</v>
      </c>
      <c r="O108" s="7">
        <v>0.0</v>
      </c>
      <c r="P108" s="11">
        <v>0.0</v>
      </c>
      <c r="Q108" s="10">
        <v>4.0</v>
      </c>
      <c r="R108" s="7">
        <v>52.0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Kyle Pitts</v>
      </c>
      <c r="B109" s="7" t="str">
        <f>IFERROR(__xludf.DUMMYFUNCTION("INDEX(IFNA(REGEXEXTRACT(D109, ""([^ ]+)$"")))"),"ATL")</f>
        <v>ATL</v>
      </c>
      <c r="C109" s="7">
        <f>Pts_PA*G109+Pts_PC*H109+Pts_PY*I109+Pts_PTD*J109+Pts_PI*K109+Pts_P2*L109+Pts_RA*M109+Pts_RY*N109+Pts_RTD*O109+Pts_R2*P109+Pts_Res*Q109+Pts_ReY*R109+Pts_ReTD*S109+Pts_Re2*T109+Pts_FL*U109+Pts_FTD*V109</f>
        <v>7.5</v>
      </c>
      <c r="D109" s="7" t="s">
        <v>137</v>
      </c>
      <c r="E109" s="10" t="s">
        <v>129</v>
      </c>
      <c r="F109" s="9">
        <v>5.0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0.0</v>
      </c>
      <c r="N109" s="7">
        <v>0.0</v>
      </c>
      <c r="O109" s="7">
        <v>0.0</v>
      </c>
      <c r="P109" s="11">
        <v>0.0</v>
      </c>
      <c r="Q109" s="10">
        <v>4.0</v>
      </c>
      <c r="R109" s="7">
        <v>55.0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Tony Pollard</v>
      </c>
      <c r="B110" s="7" t="str">
        <f>IFERROR(__xludf.DUMMYFUNCTION("INDEX(IFNA(REGEXEXTRACT(D110, ""([^ ]+)$"")))"),"TEN")</f>
        <v>TEN</v>
      </c>
      <c r="C110" s="7">
        <f>Pts_PA*G110+Pts_PC*H110+Pts_PY*I110+Pts_PTD*J110+Pts_PI*K110+Pts_P2*L110+Pts_RA*M110+Pts_RY*N110+Pts_RTD*O110+Pts_R2*P110+Pts_Res*Q110+Pts_ReY*R110+Pts_ReTD*S110+Pts_Re2*T110+Pts_FL*U110+Pts_FTD*V110</f>
        <v>8.3</v>
      </c>
      <c r="D110" s="7" t="s">
        <v>75</v>
      </c>
      <c r="E110" s="10" t="s">
        <v>82</v>
      </c>
      <c r="F110" s="9">
        <v>5.0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9.0</v>
      </c>
      <c r="N110" s="7">
        <v>44.0</v>
      </c>
      <c r="O110" s="7">
        <v>0.0</v>
      </c>
      <c r="P110" s="11">
        <v>0.0</v>
      </c>
      <c r="Q110" s="10">
        <v>4.0</v>
      </c>
      <c r="R110" s="7">
        <v>19.0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Wan'Dale Robinson</v>
      </c>
      <c r="B111" s="7" t="str">
        <f>IFERROR(__xludf.DUMMYFUNCTION("INDEX(IFNA(REGEXEXTRACT(D111, ""([^ ]+)$"")))"),"NYG")</f>
        <v>NYG</v>
      </c>
      <c r="C111" s="7">
        <f>Pts_PA*G111+Pts_PC*H111+Pts_PY*I111+Pts_PTD*J111+Pts_PI*K111+Pts_P2*L111+Pts_RA*M111+Pts_RY*N111+Pts_RTD*O111+Pts_R2*P111+Pts_Res*Q111+Pts_ReY*R111+Pts_ReTD*S111+Pts_Re2*T111+Pts_FL*U111+Pts_FTD*V111</f>
        <v>7.6</v>
      </c>
      <c r="D111" s="7" t="s">
        <v>169</v>
      </c>
      <c r="E111" s="10" t="s">
        <v>344</v>
      </c>
      <c r="F111" s="9">
        <v>5.0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0.0</v>
      </c>
      <c r="N111" s="7">
        <v>0.0</v>
      </c>
      <c r="O111" s="7">
        <v>0.0</v>
      </c>
      <c r="P111" s="11">
        <v>0.0</v>
      </c>
      <c r="Q111" s="10">
        <v>5.0</v>
      </c>
      <c r="R111" s="7">
        <v>51.0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Aaron Rodgers</v>
      </c>
      <c r="B112" s="7" t="str">
        <f>IFERROR(__xludf.DUMMYFUNCTION("INDEX(IFNA(REGEXEXTRACT(D112, ""([^ ]+)$"")))"),"NYJ")</f>
        <v>NYJ</v>
      </c>
      <c r="C112" s="7">
        <f>Pts_PA*G112+Pts_PC*H112+Pts_PY*I112+Pts_PTD*J112+Pts_PI*K112+Pts_P2*L112+Pts_RA*M112+Pts_RY*N112+Pts_RTD*O112+Pts_R2*P112+Pts_Res*Q112+Pts_ReY*R112+Pts_ReTD*S112+Pts_Re2*T112+Pts_FL*U112+Pts_FTD*V112</f>
        <v>4.04</v>
      </c>
      <c r="D112" s="7" t="s">
        <v>117</v>
      </c>
      <c r="E112" s="10" t="s">
        <v>359</v>
      </c>
      <c r="F112" s="9">
        <v>5.0</v>
      </c>
      <c r="G112" s="10">
        <v>35.0</v>
      </c>
      <c r="H112" s="7">
        <v>22.0</v>
      </c>
      <c r="I112" s="7">
        <v>151.0</v>
      </c>
      <c r="J112" s="7">
        <v>0.0</v>
      </c>
      <c r="K112" s="7">
        <v>0.0</v>
      </c>
      <c r="L112" s="11">
        <v>0.0</v>
      </c>
      <c r="M112" s="10">
        <v>0.0</v>
      </c>
      <c r="N112" s="7">
        <v>0.0</v>
      </c>
      <c r="O112" s="7">
        <v>0.0</v>
      </c>
      <c r="P112" s="11">
        <v>0.0</v>
      </c>
      <c r="Q112" s="10">
        <v>0.0</v>
      </c>
      <c r="R112" s="7">
        <v>0.0</v>
      </c>
      <c r="S112" s="7">
        <v>0.0</v>
      </c>
      <c r="T112" s="11">
        <v>0.0</v>
      </c>
      <c r="U112" s="10">
        <v>1.0</v>
      </c>
      <c r="V112" s="11">
        <v>0.0</v>
      </c>
    </row>
    <row r="113">
      <c r="A113" s="7" t="str">
        <f t="shared" si="1"/>
        <v>Khalil Shakir</v>
      </c>
      <c r="B113" s="7" t="str">
        <f>IFERROR(__xludf.DUMMYFUNCTION("INDEX(IFNA(REGEXEXTRACT(D113, ""([^ ]+)$"")))"),"BUF")</f>
        <v>BUF</v>
      </c>
      <c r="C113" s="7">
        <f>Pts_PA*G113+Pts_PC*H113+Pts_PY*I113+Pts_PTD*J113+Pts_PI*K113+Pts_P2*L113+Pts_RA*M113+Pts_RY*N113+Pts_RTD*O113+Pts_R2*P113+Pts_Res*Q113+Pts_ReY*R113+Pts_ReTD*S113+Pts_Re2*T113+Pts_FL*U113+Pts_FTD*V113</f>
        <v>8.8</v>
      </c>
      <c r="D113" s="7" t="s">
        <v>118</v>
      </c>
      <c r="E113" s="10" t="s">
        <v>35</v>
      </c>
      <c r="F113" s="9">
        <v>5.0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0.0</v>
      </c>
      <c r="N113" s="7">
        <v>0.0</v>
      </c>
      <c r="O113" s="7">
        <v>0.0</v>
      </c>
      <c r="P113" s="11">
        <v>0.0</v>
      </c>
      <c r="Q113" s="10">
        <v>6.0</v>
      </c>
      <c r="R113" s="7">
        <v>58.0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D'Andre Swift</v>
      </c>
      <c r="B114" s="7" t="str">
        <f>IFERROR(__xludf.DUMMYFUNCTION("INDEX(IFNA(REGEXEXTRACT(D114, ""([^ ]+)$"")))"),"CHI")</f>
        <v>CHI</v>
      </c>
      <c r="C114" s="7">
        <f>Pts_PA*G114+Pts_PC*H114+Pts_PY*I114+Pts_PTD*J114+Pts_PI*K114+Pts_P2*L114+Pts_RA*M114+Pts_RY*N114+Pts_RTD*O114+Pts_R2*P114+Pts_Res*Q114+Pts_ReY*R114+Pts_ReTD*S114+Pts_Re2*T114+Pts_FL*U114+Pts_FTD*V114</f>
        <v>7</v>
      </c>
      <c r="D114" s="7" t="s">
        <v>170</v>
      </c>
      <c r="E114" s="10" t="s">
        <v>101</v>
      </c>
      <c r="F114" s="9">
        <v>5.0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16.0</v>
      </c>
      <c r="N114" s="7">
        <v>59.0</v>
      </c>
      <c r="O114" s="7">
        <v>0.0</v>
      </c>
      <c r="P114" s="11">
        <v>0.0</v>
      </c>
      <c r="Q114" s="10">
        <v>1.0</v>
      </c>
      <c r="R114" s="7">
        <v>6.0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Jaylen Waddle</v>
      </c>
      <c r="B115" s="7" t="str">
        <f>IFERROR(__xludf.DUMMYFUNCTION("INDEX(IFNA(REGEXEXTRACT(D115, ""([^ ]+)$"")))"),"MIA")</f>
        <v>MIA</v>
      </c>
      <c r="C115" s="7">
        <f>Pts_PA*G115+Pts_PC*H115+Pts_PY*I115+Pts_PTD*J115+Pts_PI*K115+Pts_P2*L115+Pts_RA*M115+Pts_RY*N115+Pts_RTD*O115+Pts_R2*P115+Pts_Res*Q115+Pts_ReY*R115+Pts_ReTD*S115+Pts_Re2*T115+Pts_FL*U115+Pts_FTD*V115</f>
        <v>7.1</v>
      </c>
      <c r="D115" s="7" t="s">
        <v>121</v>
      </c>
      <c r="E115" s="10" t="s">
        <v>419</v>
      </c>
      <c r="F115" s="9">
        <v>5.0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1.0</v>
      </c>
      <c r="N115" s="7">
        <v>-1.0</v>
      </c>
      <c r="O115" s="7">
        <v>0.0</v>
      </c>
      <c r="P115" s="11">
        <v>0.0</v>
      </c>
      <c r="Q115" s="10">
        <v>3.0</v>
      </c>
      <c r="R115" s="7">
        <v>57.0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Caleb Williams</v>
      </c>
      <c r="B116" s="7" t="str">
        <f>IFERROR(__xludf.DUMMYFUNCTION("INDEX(IFNA(REGEXEXTRACT(D116, ""([^ ]+)$"")))"),"CHI")</f>
        <v>CHI</v>
      </c>
      <c r="C116" s="7">
        <f>Pts_PA*G116+Pts_PC*H116+Pts_PY*I116+Pts_PTD*J116+Pts_PI*K116+Pts_P2*L116+Pts_RA*M116+Pts_RY*N116+Pts_RTD*O116+Pts_R2*P116+Pts_Res*Q116+Pts_ReY*R116+Pts_ReTD*S116+Pts_Re2*T116+Pts_FL*U116+Pts_FTD*V116</f>
        <v>6.3</v>
      </c>
      <c r="D116" s="7" t="s">
        <v>156</v>
      </c>
      <c r="E116" s="10" t="s">
        <v>101</v>
      </c>
      <c r="F116" s="9">
        <v>5.0</v>
      </c>
      <c r="G116" s="10">
        <v>30.0</v>
      </c>
      <c r="H116" s="7">
        <v>16.0</v>
      </c>
      <c r="I116" s="7">
        <v>120.0</v>
      </c>
      <c r="J116" s="7">
        <v>0.0</v>
      </c>
      <c r="K116" s="7">
        <v>0.0</v>
      </c>
      <c r="L116" s="11">
        <v>0.0</v>
      </c>
      <c r="M116" s="10">
        <v>2.0</v>
      </c>
      <c r="N116" s="7">
        <v>15.0</v>
      </c>
      <c r="O116" s="7">
        <v>0.0</v>
      </c>
      <c r="P116" s="11">
        <v>0.0</v>
      </c>
      <c r="Q116" s="10">
        <v>0.0</v>
      </c>
      <c r="R116" s="7">
        <v>0.0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Jameson Williams</v>
      </c>
      <c r="B117" s="7" t="str">
        <f>IFERROR(__xludf.DUMMYFUNCTION("INDEX(IFNA(REGEXEXTRACT(D117, ""([^ ]+)$"")))"),"DET")</f>
        <v>DET</v>
      </c>
      <c r="C117" s="7">
        <f>Pts_PA*G117+Pts_PC*H117+Pts_PY*I117+Pts_PTD*J117+Pts_PI*K117+Pts_P2*L117+Pts_RA*M117+Pts_RY*N117+Pts_RTD*O117+Pts_R2*P117+Pts_Res*Q117+Pts_ReY*R117+Pts_ReTD*S117+Pts_Re2*T117+Pts_FL*U117+Pts_FTD*V117</f>
        <v>6.8</v>
      </c>
      <c r="D117" s="7" t="s">
        <v>50</v>
      </c>
      <c r="E117" s="10" t="s">
        <v>362</v>
      </c>
      <c r="F117" s="9">
        <v>5.0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3.0</v>
      </c>
      <c r="R117" s="7">
        <v>53.0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De'Von Achane</v>
      </c>
      <c r="B118" s="7" t="str">
        <f>IFERROR(__xludf.DUMMYFUNCTION("INDEX(IFNA(REGEXEXTRACT(D118, ""([^ ]+)$"")))"),"MIA")</f>
        <v>MIA</v>
      </c>
      <c r="C118" s="7">
        <f>Pts_PA*G118+Pts_PC*H118+Pts_PY*I118+Pts_PTD*J118+Pts_PI*K118+Pts_P2*L118+Pts_RA*M118+Pts_RY*N118+Pts_RTD*O118+Pts_R2*P118+Pts_Res*Q118+Pts_ReY*R118+Pts_ReTD*S118+Pts_Re2*T118+Pts_FL*U118+Pts_FTD*V118</f>
        <v>7.7</v>
      </c>
      <c r="D118" s="7" t="s">
        <v>71</v>
      </c>
      <c r="E118" s="10" t="s">
        <v>419</v>
      </c>
      <c r="F118" s="9">
        <v>4.0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12.0</v>
      </c>
      <c r="N118" s="7">
        <v>37.0</v>
      </c>
      <c r="O118" s="7">
        <v>0.0</v>
      </c>
      <c r="P118" s="11">
        <v>0.0</v>
      </c>
      <c r="Q118" s="10">
        <v>5.0</v>
      </c>
      <c r="R118" s="7">
        <v>15.0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Keenan Allen</v>
      </c>
      <c r="B119" s="7" t="str">
        <f>IFERROR(__xludf.DUMMYFUNCTION("INDEX(IFNA(REGEXEXTRACT(D119, ""([^ ]+)$"")))"),"CHI")</f>
        <v>CHI</v>
      </c>
      <c r="C119" s="7">
        <f>Pts_PA*G119+Pts_PC*H119+Pts_PY*I119+Pts_PTD*J119+Pts_PI*K119+Pts_P2*L119+Pts_RA*M119+Pts_RY*N119+Pts_RTD*O119+Pts_R2*P119+Pts_Res*Q119+Pts_ReY*R119+Pts_ReTD*S119+Pts_Re2*T119+Pts_FL*U119+Pts_FTD*V119</f>
        <v>6.9</v>
      </c>
      <c r="D119" s="7" t="s">
        <v>208</v>
      </c>
      <c r="E119" s="10" t="s">
        <v>101</v>
      </c>
      <c r="F119" s="9">
        <v>4.0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0.0</v>
      </c>
      <c r="N119" s="7">
        <v>0.0</v>
      </c>
      <c r="O119" s="7">
        <v>0.0</v>
      </c>
      <c r="P119" s="11">
        <v>0.0</v>
      </c>
      <c r="Q119" s="10">
        <v>5.0</v>
      </c>
      <c r="R119" s="7">
        <v>44.0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Kayshon Boutte</v>
      </c>
      <c r="B120" s="7" t="str">
        <f>IFERROR(__xludf.DUMMYFUNCTION("INDEX(IFNA(REGEXEXTRACT(D120, ""([^ ]+)$"")))"),"NE")</f>
        <v>NE</v>
      </c>
      <c r="C120" s="7">
        <f>Pts_PA*G120+Pts_PC*H120+Pts_PY*I120+Pts_PTD*J120+Pts_PI*K120+Pts_P2*L120+Pts_RA*M120+Pts_RY*N120+Pts_RTD*O120+Pts_R2*P120+Pts_Res*Q120+Pts_ReY*R120+Pts_ReTD*S120+Pts_Re2*T120+Pts_FL*U120+Pts_FTD*V120</f>
        <v>6.7</v>
      </c>
      <c r="D120" s="7" t="s">
        <v>448</v>
      </c>
      <c r="E120" s="10" t="s">
        <v>76</v>
      </c>
      <c r="F120" s="9">
        <v>4.0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4.0</v>
      </c>
      <c r="R120" s="7">
        <v>47.0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Jalen Coker</v>
      </c>
      <c r="B121" s="7" t="str">
        <f>IFERROR(__xludf.DUMMYFUNCTION("INDEX(IFNA(REGEXEXTRACT(D121, ""([^ ]+)$"")))"),"CAR")</f>
        <v>CAR</v>
      </c>
      <c r="C121" s="7">
        <f>Pts_PA*G121+Pts_PC*H121+Pts_PY*I121+Pts_PTD*J121+Pts_PI*K121+Pts_P2*L121+Pts_RA*M121+Pts_RY*N121+Pts_RTD*O121+Pts_R2*P121+Pts_Res*Q121+Pts_ReY*R121+Pts_ReTD*S121+Pts_Re2*T121+Pts_FL*U121+Pts_FTD*V121</f>
        <v>5.6</v>
      </c>
      <c r="D121" s="7" t="s">
        <v>484</v>
      </c>
      <c r="E121" s="10" t="s">
        <v>354</v>
      </c>
      <c r="F121" s="9">
        <v>4.0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3.0</v>
      </c>
      <c r="R121" s="7">
        <v>41.0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Evan Engram</v>
      </c>
      <c r="B122" s="7" t="str">
        <f>IFERROR(__xludf.DUMMYFUNCTION("INDEX(IFNA(REGEXEXTRACT(D122, ""([^ ]+)$"")))"),"JAX")</f>
        <v>JAX</v>
      </c>
      <c r="C122" s="7">
        <f>Pts_PA*G122+Pts_PC*H122+Pts_PY*I122+Pts_PTD*J122+Pts_PI*K122+Pts_P2*L122+Pts_RA*M122+Pts_RY*N122+Pts_RTD*O122+Pts_R2*P122+Pts_Res*Q122+Pts_ReY*R122+Pts_ReTD*S122+Pts_Re2*T122+Pts_FL*U122+Pts_FTD*V122</f>
        <v>7</v>
      </c>
      <c r="D122" s="7" t="s">
        <v>293</v>
      </c>
      <c r="E122" s="10" t="s">
        <v>155</v>
      </c>
      <c r="F122" s="9">
        <v>4.0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6.0</v>
      </c>
      <c r="R122" s="7">
        <v>40.0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Travis Etienne</v>
      </c>
      <c r="B123" s="7" t="str">
        <f>IFERROR(__xludf.DUMMYFUNCTION("INDEX(IFNA(REGEXEXTRACT(D123, ""([^ ]+)$"")))"),"JAX")</f>
        <v>JAX</v>
      </c>
      <c r="C123" s="7">
        <f>Pts_PA*G123+Pts_PC*H123+Pts_PY*I123+Pts_PTD*J123+Pts_PI*K123+Pts_P2*L123+Pts_RA*M123+Pts_RY*N123+Pts_RTD*O123+Pts_R2*P123+Pts_Res*Q123+Pts_ReY*R123+Pts_ReTD*S123+Pts_Re2*T123+Pts_FL*U123+Pts_FTD*V123</f>
        <v>4.8</v>
      </c>
      <c r="D123" s="7" t="s">
        <v>107</v>
      </c>
      <c r="E123" s="10" t="s">
        <v>155</v>
      </c>
      <c r="F123" s="9">
        <v>4.0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11.0</v>
      </c>
      <c r="N123" s="7">
        <v>44.0</v>
      </c>
      <c r="O123" s="7">
        <v>0.0</v>
      </c>
      <c r="P123" s="11">
        <v>0.0</v>
      </c>
      <c r="Q123" s="10">
        <v>1.0</v>
      </c>
      <c r="R123" s="7">
        <v>-1.0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Taysom Hill</v>
      </c>
      <c r="B124" s="7" t="str">
        <f>IFERROR(__xludf.DUMMYFUNCTION("INDEX(IFNA(REGEXEXTRACT(D124, ""([^ ]+)$"")))"),"NO")</f>
        <v>NO</v>
      </c>
      <c r="C124" s="7">
        <f>Pts_PA*G124+Pts_PC*H124+Pts_PY*I124+Pts_PTD*J124+Pts_PI*K124+Pts_P2*L124+Pts_RA*M124+Pts_RY*N124+Pts_RTD*O124+Pts_R2*P124+Pts_Res*Q124+Pts_ReY*R124+Pts_ReTD*S124+Pts_Re2*T124+Pts_FL*U124+Pts_FTD*V124</f>
        <v>6</v>
      </c>
      <c r="D124" s="7" t="s">
        <v>189</v>
      </c>
      <c r="E124" s="10" t="s">
        <v>339</v>
      </c>
      <c r="F124" s="9">
        <v>4.0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4.0</v>
      </c>
      <c r="N124" s="7">
        <v>14.0</v>
      </c>
      <c r="O124" s="7">
        <v>0.0</v>
      </c>
      <c r="P124" s="11">
        <v>0.0</v>
      </c>
      <c r="Q124" s="10">
        <v>2.0</v>
      </c>
      <c r="R124" s="7">
        <v>36.0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Justin Jefferson</v>
      </c>
      <c r="B125" s="7" t="str">
        <f>IFERROR(__xludf.DUMMYFUNCTION("INDEX(IFNA(REGEXEXTRACT(D125, ""([^ ]+)$"")))"),"MIN")</f>
        <v>MIN</v>
      </c>
      <c r="C125" s="7">
        <f>Pts_PA*G125+Pts_PC*H125+Pts_PY*I125+Pts_PTD*J125+Pts_PI*K125+Pts_P2*L125+Pts_RA*M125+Pts_RY*N125+Pts_RTD*O125+Pts_R2*P125+Pts_Res*Q125+Pts_ReY*R125+Pts_ReTD*S125+Pts_Re2*T125+Pts_FL*U125+Pts_FTD*V125</f>
        <v>7.3</v>
      </c>
      <c r="D125" s="7" t="s">
        <v>98</v>
      </c>
      <c r="E125" s="10" t="s">
        <v>351</v>
      </c>
      <c r="F125" s="9">
        <v>4.0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0.0</v>
      </c>
      <c r="N125" s="7">
        <v>0.0</v>
      </c>
      <c r="O125" s="7">
        <v>0.0</v>
      </c>
      <c r="P125" s="11">
        <v>0.0</v>
      </c>
      <c r="Q125" s="10">
        <v>5.0</v>
      </c>
      <c r="R125" s="7">
        <v>48.0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Dawson Knox</v>
      </c>
      <c r="B126" s="7" t="str">
        <f>IFERROR(__xludf.DUMMYFUNCTION("INDEX(IFNA(REGEXEXTRACT(D126, ""([^ ]+)$"")))"),"BUF")</f>
        <v>BUF</v>
      </c>
      <c r="C126" s="7">
        <f>Pts_PA*G126+Pts_PC*H126+Pts_PY*I126+Pts_PTD*J126+Pts_PI*K126+Pts_P2*L126+Pts_RA*M126+Pts_RY*N126+Pts_RTD*O126+Pts_R2*P126+Pts_Res*Q126+Pts_ReY*R126+Pts_ReTD*S126+Pts_Re2*T126+Pts_FL*U126+Pts_FTD*V126</f>
        <v>5</v>
      </c>
      <c r="D126" s="7" t="s">
        <v>218</v>
      </c>
      <c r="E126" s="10" t="s">
        <v>35</v>
      </c>
      <c r="F126" s="9">
        <v>4.0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0.0</v>
      </c>
      <c r="N126" s="7">
        <v>0.0</v>
      </c>
      <c r="O126" s="7">
        <v>0.0</v>
      </c>
      <c r="P126" s="11">
        <v>0.0</v>
      </c>
      <c r="Q126" s="10">
        <v>2.0</v>
      </c>
      <c r="R126" s="7">
        <v>40.0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Xavier Legette</v>
      </c>
      <c r="B127" s="7" t="str">
        <f>IFERROR(__xludf.DUMMYFUNCTION("INDEX(IFNA(REGEXEXTRACT(D127, ""([^ ]+)$"")))"),"CAR")</f>
        <v>CAR</v>
      </c>
      <c r="C127" s="7">
        <f>Pts_PA*G127+Pts_PC*H127+Pts_PY*I127+Pts_PTD*J127+Pts_PI*K127+Pts_P2*L127+Pts_RA*M127+Pts_RY*N127+Pts_RTD*O127+Pts_R2*P127+Pts_Res*Q127+Pts_ReY*R127+Pts_ReTD*S127+Pts_Re2*T127+Pts_FL*U127+Pts_FTD*V127</f>
        <v>5.5</v>
      </c>
      <c r="D127" s="7" t="s">
        <v>196</v>
      </c>
      <c r="E127" s="10" t="s">
        <v>354</v>
      </c>
      <c r="F127" s="9">
        <v>4.0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0.0</v>
      </c>
      <c r="N127" s="7">
        <v>0.0</v>
      </c>
      <c r="O127" s="7">
        <v>0.0</v>
      </c>
      <c r="P127" s="11">
        <v>0.0</v>
      </c>
      <c r="Q127" s="10">
        <v>3.0</v>
      </c>
      <c r="R127" s="7">
        <v>40.0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Devin Singletary</v>
      </c>
      <c r="B128" s="7" t="str">
        <f>IFERROR(__xludf.DUMMYFUNCTION("INDEX(IFNA(REGEXEXTRACT(D128, ""([^ ]+)$"")))"),"NYG")</f>
        <v>NYG</v>
      </c>
      <c r="C128" s="7">
        <f>Pts_PA*G128+Pts_PC*H128+Pts_PY*I128+Pts_PTD*J128+Pts_PI*K128+Pts_P2*L128+Pts_RA*M128+Pts_RY*N128+Pts_RTD*O128+Pts_R2*P128+Pts_Res*Q128+Pts_ReY*R128+Pts_ReTD*S128+Pts_Re2*T128+Pts_FL*U128+Pts_FTD*V128</f>
        <v>5</v>
      </c>
      <c r="D128" s="7" t="s">
        <v>182</v>
      </c>
      <c r="E128" s="10" t="s">
        <v>344</v>
      </c>
      <c r="F128" s="9">
        <v>4.0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8.0</v>
      </c>
      <c r="N128" s="7">
        <v>40.0</v>
      </c>
      <c r="O128" s="7">
        <v>0.0</v>
      </c>
      <c r="P128" s="11">
        <v>0.0</v>
      </c>
      <c r="Q128" s="10">
        <v>1.0</v>
      </c>
      <c r="R128" s="7">
        <v>5.0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Jonnu Smith</v>
      </c>
      <c r="B129" s="7" t="str">
        <f>IFERROR(__xludf.DUMMYFUNCTION("INDEX(IFNA(REGEXEXTRACT(D129, ""([^ ]+)$"")))"),"MIA")</f>
        <v>MIA</v>
      </c>
      <c r="C129" s="7">
        <f>Pts_PA*G129+Pts_PC*H129+Pts_PY*I129+Pts_PTD*J129+Pts_PI*K129+Pts_P2*L129+Pts_RA*M129+Pts_RY*N129+Pts_RTD*O129+Pts_R2*P129+Pts_Res*Q129+Pts_ReY*R129+Pts_ReTD*S129+Pts_Re2*T129+Pts_FL*U129+Pts_FTD*V129</f>
        <v>6</v>
      </c>
      <c r="D129" s="7" t="s">
        <v>323</v>
      </c>
      <c r="E129" s="10" t="s">
        <v>419</v>
      </c>
      <c r="F129" s="9">
        <v>4.0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3.0</v>
      </c>
      <c r="R129" s="7">
        <v>45.0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Tyjae Spears</v>
      </c>
      <c r="B130" s="7" t="str">
        <f>IFERROR(__xludf.DUMMYFUNCTION("INDEX(IFNA(REGEXEXTRACT(D130, ""([^ ]+)$"")))"),"TEN")</f>
        <v>TEN</v>
      </c>
      <c r="C130" s="7">
        <f>Pts_PA*G130+Pts_PC*H130+Pts_PY*I130+Pts_PTD*J130+Pts_PI*K130+Pts_P2*L130+Pts_RA*M130+Pts_RY*N130+Pts_RTD*O130+Pts_R2*P130+Pts_Res*Q130+Pts_ReY*R130+Pts_ReTD*S130+Pts_Re2*T130+Pts_FL*U130+Pts_FTD*V130</f>
        <v>6.6</v>
      </c>
      <c r="D130" s="7" t="s">
        <v>201</v>
      </c>
      <c r="E130" s="10" t="s">
        <v>82</v>
      </c>
      <c r="F130" s="9">
        <v>4.0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7.0</v>
      </c>
      <c r="N130" s="7">
        <v>47.0</v>
      </c>
      <c r="O130" s="7">
        <v>0.0</v>
      </c>
      <c r="P130" s="11">
        <v>0.0</v>
      </c>
      <c r="Q130" s="10">
        <v>3.0</v>
      </c>
      <c r="R130" s="7">
        <v>4.0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Garrett Wilson</v>
      </c>
      <c r="B131" s="7" t="str">
        <f>IFERROR(__xludf.DUMMYFUNCTION("INDEX(IFNA(REGEXEXTRACT(D131, ""([^ ]+)$"")))"),"NYJ")</f>
        <v>NYJ</v>
      </c>
      <c r="C131" s="7">
        <f>Pts_PA*G131+Pts_PC*H131+Pts_PY*I131+Pts_PTD*J131+Pts_PI*K131+Pts_P2*L131+Pts_RA*M131+Pts_RY*N131+Pts_RTD*O131+Pts_R2*P131+Pts_Res*Q131+Pts_ReY*R131+Pts_ReTD*S131+Pts_Re2*T131+Pts_FL*U131+Pts_FTD*V131</f>
        <v>6.6</v>
      </c>
      <c r="D131" s="7" t="s">
        <v>158</v>
      </c>
      <c r="E131" s="10" t="s">
        <v>359</v>
      </c>
      <c r="F131" s="9">
        <v>4.0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5.0</v>
      </c>
      <c r="R131" s="7">
        <v>41.0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Davante Adams</v>
      </c>
      <c r="B132" s="7" t="str">
        <f>IFERROR(__xludf.DUMMYFUNCTION("INDEX(IFNA(REGEXEXTRACT(D132, ""([^ ]+)$"")))"),"NYJ")</f>
        <v>NYJ</v>
      </c>
      <c r="C132" s="7">
        <f>Pts_PA*G132+Pts_PC*H132+Pts_PY*I132+Pts_PTD*J132+Pts_PI*K132+Pts_P2*L132+Pts_RA*M132+Pts_RY*N132+Pts_RTD*O132+Pts_R2*P132+Pts_Res*Q132+Pts_ReY*R132+Pts_ReTD*S132+Pts_Re2*T132+Pts_FL*U132+Pts_FTD*V132</f>
        <v>6.1</v>
      </c>
      <c r="D132" s="7" t="s">
        <v>160</v>
      </c>
      <c r="E132" s="10" t="s">
        <v>359</v>
      </c>
      <c r="F132" s="9">
        <v>3.0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6.0</v>
      </c>
      <c r="R132" s="7">
        <v>31.0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Cam Akers</v>
      </c>
      <c r="B133" s="7" t="str">
        <f>IFERROR(__xludf.DUMMYFUNCTION("INDEX(IFNA(REGEXEXTRACT(D133, ""([^ ]+)$"")))"),"MIN")</f>
        <v>MIN</v>
      </c>
      <c r="C133" s="7">
        <f>Pts_PA*G133+Pts_PC*H133+Pts_PY*I133+Pts_PTD*J133+Pts_PI*K133+Pts_P2*L133+Pts_RA*M133+Pts_RY*N133+Pts_RTD*O133+Pts_R2*P133+Pts_Res*Q133+Pts_ReY*R133+Pts_ReTD*S133+Pts_Re2*T133+Pts_FL*U133+Pts_FTD*V133</f>
        <v>5.2</v>
      </c>
      <c r="D133" s="7" t="s">
        <v>372</v>
      </c>
      <c r="E133" s="10" t="s">
        <v>351</v>
      </c>
      <c r="F133" s="9">
        <v>3.0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13.0</v>
      </c>
      <c r="N133" s="7">
        <v>38.0</v>
      </c>
      <c r="O133" s="7">
        <v>0.0</v>
      </c>
      <c r="P133" s="11">
        <v>0.0</v>
      </c>
      <c r="Q133" s="10">
        <v>1.0</v>
      </c>
      <c r="R133" s="7">
        <v>9.0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Davis Allen</v>
      </c>
      <c r="B134" s="7" t="str">
        <f>IFERROR(__xludf.DUMMYFUNCTION("INDEX(IFNA(REGEXEXTRACT(D134, ""([^ ]+)$"")))"),"LA")</f>
        <v>LA</v>
      </c>
      <c r="C134" s="7">
        <f>Pts_PA*G134+Pts_PC*H134+Pts_PY*I134+Pts_PTD*J134+Pts_PI*K134+Pts_P2*L134+Pts_RA*M134+Pts_RY*N134+Pts_RTD*O134+Pts_R2*P134+Pts_Res*Q134+Pts_ReY*R134+Pts_ReTD*S134+Pts_Re2*T134+Pts_FL*U134+Pts_FTD*V134</f>
        <v>5.9</v>
      </c>
      <c r="D134" s="7" t="s">
        <v>602</v>
      </c>
      <c r="E134" s="10" t="s">
        <v>421</v>
      </c>
      <c r="F134" s="9">
        <v>3.0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5.0</v>
      </c>
      <c r="R134" s="7">
        <v>34.0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Kevin Austin</v>
      </c>
      <c r="B135" s="7" t="str">
        <f>IFERROR(__xludf.DUMMYFUNCTION("INDEX(IFNA(REGEXEXTRACT(D135, ""([^ ]+)$"")))"),"NO")</f>
        <v>NO</v>
      </c>
      <c r="C135" s="7">
        <f>Pts_PA*G135+Pts_PC*H135+Pts_PY*I135+Pts_PTD*J135+Pts_PI*K135+Pts_P2*L135+Pts_RA*M135+Pts_RY*N135+Pts_RTD*O135+Pts_R2*P135+Pts_Res*Q135+Pts_ReY*R135+Pts_ReTD*S135+Pts_Re2*T135+Pts_FL*U135+Pts_FTD*V135</f>
        <v>4.6</v>
      </c>
      <c r="D135" s="7" t="s">
        <v>553</v>
      </c>
      <c r="E135" s="10" t="s">
        <v>339</v>
      </c>
      <c r="F135" s="9">
        <v>3.0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2.0</v>
      </c>
      <c r="R135" s="7">
        <v>36.0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Noah Brown</v>
      </c>
      <c r="B136" s="7" t="str">
        <f>IFERROR(__xludf.DUMMYFUNCTION("INDEX(IFNA(REGEXEXTRACT(D136, ""([^ ]+)$"")))"),"WAS")</f>
        <v>WAS</v>
      </c>
      <c r="C136" s="7">
        <f>Pts_PA*G136+Pts_PC*H136+Pts_PY*I136+Pts_PTD*J136+Pts_PI*K136+Pts_P2*L136+Pts_RA*M136+Pts_RY*N136+Pts_RTD*O136+Pts_R2*P136+Pts_Res*Q136+Pts_ReY*R136+Pts_ReTD*S136+Pts_Re2*T136+Pts_FL*U136+Pts_FTD*V136</f>
        <v>4.8</v>
      </c>
      <c r="D136" s="7" t="s">
        <v>364</v>
      </c>
      <c r="E136" s="10" t="s">
        <v>116</v>
      </c>
      <c r="F136" s="9">
        <v>3.0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3.0</v>
      </c>
      <c r="R136" s="7">
        <v>33.0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Nathaniel Dell</v>
      </c>
      <c r="B137" s="7" t="str">
        <f>IFERROR(__xludf.DUMMYFUNCTION("INDEX(IFNA(REGEXEXTRACT(D137, ""([^ ]+)$"")))"),"HOU")</f>
        <v>HOU</v>
      </c>
      <c r="C137" s="7">
        <f>Pts_PA*G137+Pts_PC*H137+Pts_PY*I137+Pts_PTD*J137+Pts_PI*K137+Pts_P2*L137+Pts_RA*M137+Pts_RY*N137+Pts_RTD*O137+Pts_R2*P137+Pts_Res*Q137+Pts_ReY*R137+Pts_ReTD*S137+Pts_Re2*T137+Pts_FL*U137+Pts_FTD*V137</f>
        <v>5.8</v>
      </c>
      <c r="D137" s="7" t="s">
        <v>164</v>
      </c>
      <c r="E137" s="10" t="s">
        <v>422</v>
      </c>
      <c r="F137" s="9">
        <v>3.0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1.0</v>
      </c>
      <c r="N137" s="7">
        <v>-6.0</v>
      </c>
      <c r="O137" s="7">
        <v>0.0</v>
      </c>
      <c r="P137" s="11">
        <v>0.0</v>
      </c>
      <c r="Q137" s="10">
        <v>5.0</v>
      </c>
      <c r="R137" s="7">
        <v>39.0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Will Dissly</v>
      </c>
      <c r="B138" s="7" t="str">
        <f>IFERROR(__xludf.DUMMYFUNCTION("INDEX(IFNA(REGEXEXTRACT(D138, ""([^ ]+)$"")))"),"LAC")</f>
        <v>LAC</v>
      </c>
      <c r="C138" s="7">
        <f>Pts_PA*G138+Pts_PC*H138+Pts_PY*I138+Pts_PTD*J138+Pts_PI*K138+Pts_P2*L138+Pts_RA*M138+Pts_RY*N138+Pts_RTD*O138+Pts_R2*P138+Pts_Res*Q138+Pts_ReY*R138+Pts_ReTD*S138+Pts_Re2*T138+Pts_FL*U138+Pts_FTD*V138</f>
        <v>5.5</v>
      </c>
      <c r="D138" s="7" t="s">
        <v>235</v>
      </c>
      <c r="E138" s="10" t="s">
        <v>157</v>
      </c>
      <c r="F138" s="9">
        <v>3.0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5.0</v>
      </c>
      <c r="R138" s="7">
        <v>30.0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Zach Ertz</v>
      </c>
      <c r="B139" s="7" t="str">
        <f>IFERROR(__xludf.DUMMYFUNCTION("INDEX(IFNA(REGEXEXTRACT(D139, ""([^ ]+)$"")))"),"WAS")</f>
        <v>WAS</v>
      </c>
      <c r="C139" s="7">
        <f>Pts_PA*G139+Pts_PC*H139+Pts_PY*I139+Pts_PTD*J139+Pts_PI*K139+Pts_P2*L139+Pts_RA*M139+Pts_RY*N139+Pts_RTD*O139+Pts_R2*P139+Pts_Res*Q139+Pts_ReY*R139+Pts_ReTD*S139+Pts_Re2*T139+Pts_FL*U139+Pts_FTD*V139</f>
        <v>5.1</v>
      </c>
      <c r="D139" s="7" t="s">
        <v>215</v>
      </c>
      <c r="E139" s="10" t="s">
        <v>116</v>
      </c>
      <c r="F139" s="9">
        <v>3.0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4.0</v>
      </c>
      <c r="R139" s="7">
        <v>31.0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Zay Flowers</v>
      </c>
      <c r="B140" s="7" t="str">
        <f>IFERROR(__xludf.DUMMYFUNCTION("INDEX(IFNA(REGEXEXTRACT(D140, ""([^ ]+)$"")))"),"BAL")</f>
        <v>BAL</v>
      </c>
      <c r="C140" s="7">
        <f>Pts_PA*G140+Pts_PC*H140+Pts_PY*I140+Pts_PTD*J140+Pts_PI*K140+Pts_P2*L140+Pts_RA*M140+Pts_RY*N140+Pts_RTD*O140+Pts_R2*P140+Pts_Res*Q140+Pts_ReY*R140+Pts_ReTD*S140+Pts_Re2*T140+Pts_FL*U140+Pts_FTD*V140</f>
        <v>5.4</v>
      </c>
      <c r="D140" s="7" t="s">
        <v>172</v>
      </c>
      <c r="E140" s="10" t="s">
        <v>348</v>
      </c>
      <c r="F140" s="9">
        <v>3.0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4.0</v>
      </c>
      <c r="R140" s="7">
        <v>34.0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Kenny Gainwell</v>
      </c>
      <c r="B141" s="7" t="str">
        <f>IFERROR(__xludf.DUMMYFUNCTION("INDEX(IFNA(REGEXEXTRACT(D141, ""([^ ]+)$"")))"),"PHI")</f>
        <v>PHI</v>
      </c>
      <c r="C141" s="7">
        <f>Pts_PA*G141+Pts_PC*H141+Pts_PY*I141+Pts_PTD*J141+Pts_PI*K141+Pts_P2*L141+Pts_RA*M141+Pts_RY*N141+Pts_RTD*O141+Pts_R2*P141+Pts_Res*Q141+Pts_ReY*R141+Pts_ReTD*S141+Pts_Re2*T141+Pts_FL*U141+Pts_FTD*V141</f>
        <v>4.4</v>
      </c>
      <c r="D141" s="7" t="s">
        <v>241</v>
      </c>
      <c r="E141" s="10" t="s">
        <v>338</v>
      </c>
      <c r="F141" s="9">
        <v>3.0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7.0</v>
      </c>
      <c r="N141" s="7">
        <v>30.0</v>
      </c>
      <c r="O141" s="7">
        <v>0.0</v>
      </c>
      <c r="P141" s="11">
        <v>0.0</v>
      </c>
      <c r="Q141" s="10">
        <v>1.0</v>
      </c>
      <c r="R141" s="7">
        <v>9.0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Mike Gesicki</v>
      </c>
      <c r="B142" s="7" t="str">
        <f>IFERROR(__xludf.DUMMYFUNCTION("INDEX(IFNA(REGEXEXTRACT(D142, ""([^ ]+)$"")))"),"CIN")</f>
        <v>CIN</v>
      </c>
      <c r="C142" s="7">
        <f>Pts_PA*G142+Pts_PC*H142+Pts_PY*I142+Pts_PTD*J142+Pts_PI*K142+Pts_P2*L142+Pts_RA*M142+Pts_RY*N142+Pts_RTD*O142+Pts_R2*P142+Pts_Res*Q142+Pts_ReY*R142+Pts_ReTD*S142+Pts_Re2*T142+Pts_FL*U142+Pts_FTD*V142</f>
        <v>5</v>
      </c>
      <c r="D142" s="7" t="s">
        <v>242</v>
      </c>
      <c r="E142" s="10" t="s">
        <v>347</v>
      </c>
      <c r="F142" s="9">
        <v>3.0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0.0</v>
      </c>
      <c r="N142" s="7">
        <v>0.0</v>
      </c>
      <c r="O142" s="7">
        <v>0.0</v>
      </c>
      <c r="P142" s="11">
        <v>0.0</v>
      </c>
      <c r="Q142" s="10">
        <v>4.0</v>
      </c>
      <c r="R142" s="7">
        <v>30.0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Jalin Hyatt</v>
      </c>
      <c r="B143" s="7" t="str">
        <f>IFERROR(__xludf.DUMMYFUNCTION("INDEX(IFNA(REGEXEXTRACT(D143, ""([^ ]+)$"")))"),"NYG")</f>
        <v>NYG</v>
      </c>
      <c r="C143" s="7">
        <f>Pts_PA*G143+Pts_PC*H143+Pts_PY*I143+Pts_PTD*J143+Pts_PI*K143+Pts_P2*L143+Pts_RA*M143+Pts_RY*N143+Pts_RTD*O143+Pts_R2*P143+Pts_Res*Q143+Pts_ReY*R143+Pts_ReTD*S143+Pts_Re2*T143+Pts_FL*U143+Pts_FTD*V143</f>
        <v>5.9</v>
      </c>
      <c r="D143" s="7" t="s">
        <v>518</v>
      </c>
      <c r="E143" s="10" t="s">
        <v>344</v>
      </c>
      <c r="F143" s="9">
        <v>3.0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0.0</v>
      </c>
      <c r="N143" s="7">
        <v>0.0</v>
      </c>
      <c r="O143" s="7">
        <v>0.0</v>
      </c>
      <c r="P143" s="11">
        <v>0.0</v>
      </c>
      <c r="Q143" s="10">
        <v>4.0</v>
      </c>
      <c r="R143" s="7">
        <v>39.0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Theo Johnson</v>
      </c>
      <c r="B144" s="7" t="str">
        <f>IFERROR(__xludf.DUMMYFUNCTION("INDEX(IFNA(REGEXEXTRACT(D144, ""([^ ]+)$"")))"),"NYG")</f>
        <v>NYG</v>
      </c>
      <c r="C144" s="7">
        <f>Pts_PA*G144+Pts_PC*H144+Pts_PY*I144+Pts_PTD*J144+Pts_PI*K144+Pts_P2*L144+Pts_RA*M144+Pts_RY*N144+Pts_RTD*O144+Pts_R2*P144+Pts_Res*Q144+Pts_ReY*R144+Pts_ReTD*S144+Pts_Re2*T144+Pts_FL*U144+Pts_FTD*V144</f>
        <v>5.7</v>
      </c>
      <c r="D144" s="7" t="s">
        <v>249</v>
      </c>
      <c r="E144" s="10" t="s">
        <v>344</v>
      </c>
      <c r="F144" s="9">
        <v>3.0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0.0</v>
      </c>
      <c r="N144" s="7">
        <v>0.0</v>
      </c>
      <c r="O144" s="7">
        <v>0.0</v>
      </c>
      <c r="P144" s="11">
        <v>0.0</v>
      </c>
      <c r="Q144" s="10">
        <v>4.0</v>
      </c>
      <c r="R144" s="7">
        <v>37.0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Ty Johnson</v>
      </c>
      <c r="B145" s="7" t="str">
        <f>IFERROR(__xludf.DUMMYFUNCTION("INDEX(IFNA(REGEXEXTRACT(D145, ""([^ ]+)$"")))"),"BUF")</f>
        <v>BUF</v>
      </c>
      <c r="C145" s="7">
        <f>Pts_PA*G145+Pts_PC*H145+Pts_PY*I145+Pts_PTD*J145+Pts_PI*K145+Pts_P2*L145+Pts_RA*M145+Pts_RY*N145+Pts_RTD*O145+Pts_R2*P145+Pts_Res*Q145+Pts_ReY*R145+Pts_ReTD*S145+Pts_Re2*T145+Pts_FL*U145+Pts_FTD*V145</f>
        <v>4.7</v>
      </c>
      <c r="D145" s="7" t="s">
        <v>309</v>
      </c>
      <c r="E145" s="10" t="s">
        <v>35</v>
      </c>
      <c r="F145" s="9">
        <v>3.0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3.0</v>
      </c>
      <c r="R145" s="7">
        <v>32.0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Ray Ray McCloud</v>
      </c>
      <c r="B146" s="7" t="str">
        <f>IFERROR(__xludf.DUMMYFUNCTION("INDEX(IFNA(REGEXEXTRACT(D146, ""([^ ]+)$"")))"),"ATL")</f>
        <v>ATL</v>
      </c>
      <c r="C146" s="7">
        <f>Pts_PA*G146+Pts_PC*H146+Pts_PY*I146+Pts_PTD*J146+Pts_PI*K146+Pts_P2*L146+Pts_RA*M146+Pts_RY*N146+Pts_RTD*O146+Pts_R2*P146+Pts_Res*Q146+Pts_ReY*R146+Pts_ReTD*S146+Pts_Re2*T146+Pts_FL*U146+Pts_FTD*V146</f>
        <v>5.1</v>
      </c>
      <c r="D146" s="7" t="s">
        <v>167</v>
      </c>
      <c r="E146" s="10" t="s">
        <v>129</v>
      </c>
      <c r="F146" s="9">
        <v>3.0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1.0</v>
      </c>
      <c r="N146" s="7">
        <v>6.0</v>
      </c>
      <c r="O146" s="7">
        <v>0.0</v>
      </c>
      <c r="P146" s="11">
        <v>0.0</v>
      </c>
      <c r="Q146" s="10">
        <v>3.0</v>
      </c>
      <c r="R146" s="7">
        <v>30.0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Raheem Mostert</v>
      </c>
      <c r="B147" s="7" t="str">
        <f>IFERROR(__xludf.DUMMYFUNCTION("INDEX(IFNA(REGEXEXTRACT(D147, ""([^ ]+)$"")))"),"MIA")</f>
        <v>MIA</v>
      </c>
      <c r="C147" s="7">
        <f>Pts_PA*G147+Pts_PC*H147+Pts_PY*I147+Pts_PTD*J147+Pts_PI*K147+Pts_P2*L147+Pts_RA*M147+Pts_RY*N147+Pts_RTD*O147+Pts_R2*P147+Pts_Res*Q147+Pts_ReY*R147+Pts_ReTD*S147+Pts_Re2*T147+Pts_FL*U147+Pts_FTD*V147</f>
        <v>4.4</v>
      </c>
      <c r="D147" s="7" t="s">
        <v>259</v>
      </c>
      <c r="E147" s="10" t="s">
        <v>419</v>
      </c>
      <c r="F147" s="9">
        <v>3.0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2.0</v>
      </c>
      <c r="R147" s="7">
        <v>34.0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Cade Otton</v>
      </c>
      <c r="B148" s="7" t="str">
        <f>IFERROR(__xludf.DUMMYFUNCTION("INDEX(IFNA(REGEXEXTRACT(D148, ""([^ ]+)$"")))"),"TB")</f>
        <v>TB</v>
      </c>
      <c r="C148" s="7">
        <f>Pts_PA*G148+Pts_PC*H148+Pts_PY*I148+Pts_PTD*J148+Pts_PI*K148+Pts_P2*L148+Pts_RA*M148+Pts_RY*N148+Pts_RTD*O148+Pts_R2*P148+Pts_Res*Q148+Pts_ReY*R148+Pts_ReTD*S148+Pts_Re2*T148+Pts_FL*U148+Pts_FTD*V148</f>
        <v>6</v>
      </c>
      <c r="D148" s="7" t="s">
        <v>317</v>
      </c>
      <c r="E148" s="10" t="s">
        <v>340</v>
      </c>
      <c r="F148" s="9">
        <v>3.0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0.0</v>
      </c>
      <c r="N148" s="7">
        <v>0.0</v>
      </c>
      <c r="O148" s="7">
        <v>0.0</v>
      </c>
      <c r="P148" s="11">
        <v>0.0</v>
      </c>
      <c r="Q148" s="10">
        <v>5.0</v>
      </c>
      <c r="R148" s="7">
        <v>35.0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Josh Palmer</v>
      </c>
      <c r="B149" s="7" t="str">
        <f>IFERROR(__xludf.DUMMYFUNCTION("INDEX(IFNA(REGEXEXTRACT(D149, ""([^ ]+)$"")))"),"LAC")</f>
        <v>LAC</v>
      </c>
      <c r="C149" s="7">
        <f>Pts_PA*G149+Pts_PC*H149+Pts_PY*I149+Pts_PTD*J149+Pts_PI*K149+Pts_P2*L149+Pts_RA*M149+Pts_RY*N149+Pts_RTD*O149+Pts_R2*P149+Pts_Res*Q149+Pts_ReY*R149+Pts_ReTD*S149+Pts_Re2*T149+Pts_FL*U149+Pts_FTD*V149</f>
        <v>4.1</v>
      </c>
      <c r="D149" s="7" t="s">
        <v>263</v>
      </c>
      <c r="E149" s="10" t="s">
        <v>157</v>
      </c>
      <c r="F149" s="9">
        <v>3.0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1.0</v>
      </c>
      <c r="R149" s="7">
        <v>36.0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Samaje Perine</v>
      </c>
      <c r="B150" s="7" t="str">
        <f>IFERROR(__xludf.DUMMYFUNCTION("INDEX(IFNA(REGEXEXTRACT(D150, ""([^ ]+)$"")))"),"KC")</f>
        <v>KC</v>
      </c>
      <c r="C150" s="7">
        <f>Pts_PA*G150+Pts_PC*H150+Pts_PY*I150+Pts_PTD*J150+Pts_PI*K150+Pts_P2*L150+Pts_RA*M150+Pts_RY*N150+Pts_RTD*O150+Pts_R2*P150+Pts_Res*Q150+Pts_ReY*R150+Pts_ReTD*S150+Pts_Re2*T150+Pts_FL*U150+Pts_FTD*V150</f>
        <v>4.7</v>
      </c>
      <c r="D150" s="7" t="s">
        <v>266</v>
      </c>
      <c r="E150" s="10" t="s">
        <v>49</v>
      </c>
      <c r="F150" s="9">
        <v>3.0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2.0</v>
      </c>
      <c r="R150" s="7">
        <v>37.0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Curtis Samuel</v>
      </c>
      <c r="B151" s="7" t="str">
        <f>IFERROR(__xludf.DUMMYFUNCTION("INDEX(IFNA(REGEXEXTRACT(D151, ""([^ ]+)$"")))"),"BUF")</f>
        <v>BUF</v>
      </c>
      <c r="C151" s="7">
        <f>Pts_PA*G151+Pts_PC*H151+Pts_PY*I151+Pts_PTD*J151+Pts_PI*K151+Pts_P2*L151+Pts_RA*M151+Pts_RY*N151+Pts_RTD*O151+Pts_R2*P151+Pts_Res*Q151+Pts_ReY*R151+Pts_ReTD*S151+Pts_Re2*T151+Pts_FL*U151+Pts_FTD*V151</f>
        <v>5.5</v>
      </c>
      <c r="D151" s="7" t="s">
        <v>270</v>
      </c>
      <c r="E151" s="10" t="s">
        <v>35</v>
      </c>
      <c r="F151" s="9">
        <v>3.0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0.0</v>
      </c>
      <c r="N151" s="7">
        <v>0.0</v>
      </c>
      <c r="O151" s="7">
        <v>0.0</v>
      </c>
      <c r="P151" s="11">
        <v>0.0</v>
      </c>
      <c r="Q151" s="10">
        <v>4.0</v>
      </c>
      <c r="R151" s="7">
        <v>35.0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Will Shipley</v>
      </c>
      <c r="B152" s="7" t="str">
        <f>IFERROR(__xludf.DUMMYFUNCTION("INDEX(IFNA(REGEXEXTRACT(D152, ""([^ ]+)$"")))"),"PHI")</f>
        <v>PHI</v>
      </c>
      <c r="C152" s="7">
        <f>Pts_PA*G152+Pts_PC*H152+Pts_PY*I152+Pts_PTD*J152+Pts_PI*K152+Pts_P2*L152+Pts_RA*M152+Pts_RY*N152+Pts_RTD*O152+Pts_R2*P152+Pts_Res*Q152+Pts_ReY*R152+Pts_ReTD*S152+Pts_Re2*T152+Pts_FL*U152+Pts_FTD*V152</f>
        <v>3.4</v>
      </c>
      <c r="D152" s="7" t="s">
        <v>531</v>
      </c>
      <c r="E152" s="10" t="s">
        <v>338</v>
      </c>
      <c r="F152" s="9">
        <v>3.0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9.0</v>
      </c>
      <c r="N152" s="7">
        <v>34.0</v>
      </c>
      <c r="O152" s="7">
        <v>0.0</v>
      </c>
      <c r="P152" s="11">
        <v>0.0</v>
      </c>
      <c r="Q152" s="10">
        <v>0.0</v>
      </c>
      <c r="R152" s="7">
        <v>0.0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Adam Trautman</v>
      </c>
      <c r="B153" s="7" t="str">
        <f>IFERROR(__xludf.DUMMYFUNCTION("INDEX(IFNA(REGEXEXTRACT(D153, ""([^ ]+)$"")))"),"DEN")</f>
        <v>DEN</v>
      </c>
      <c r="C153" s="7">
        <f>Pts_PA*G153+Pts_PC*H153+Pts_PY*I153+Pts_PTD*J153+Pts_PI*K153+Pts_P2*L153+Pts_RA*M153+Pts_RY*N153+Pts_RTD*O153+Pts_R2*P153+Pts_Res*Q153+Pts_ReY*R153+Pts_ReTD*S153+Pts_Re2*T153+Pts_FL*U153+Pts_FTD*V153</f>
        <v>3.9</v>
      </c>
      <c r="D153" s="7" t="s">
        <v>445</v>
      </c>
      <c r="E153" s="10" t="s">
        <v>33</v>
      </c>
      <c r="F153" s="9">
        <v>3.0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0.0</v>
      </c>
      <c r="N153" s="7">
        <v>0.0</v>
      </c>
      <c r="O153" s="7">
        <v>0.0</v>
      </c>
      <c r="P153" s="11">
        <v>0.0</v>
      </c>
      <c r="Q153" s="10">
        <v>1.0</v>
      </c>
      <c r="R153" s="7">
        <v>34.0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Nick Westbrook</v>
      </c>
      <c r="B154" s="7" t="str">
        <f>IFERROR(__xludf.DUMMYFUNCTION("INDEX(IFNA(REGEXEXTRACT(D154, ""([^ ]+)$"")))"),"TEN")</f>
        <v>TEN</v>
      </c>
      <c r="C154" s="7">
        <f>Pts_PA*G154+Pts_PC*H154+Pts_PY*I154+Pts_PTD*J154+Pts_PI*K154+Pts_P2*L154+Pts_RA*M154+Pts_RY*N154+Pts_RTD*O154+Pts_R2*P154+Pts_Res*Q154+Pts_ReY*R154+Pts_ReTD*S154+Pts_Re2*T154+Pts_FL*U154+Pts_FTD*V154</f>
        <v>4.6</v>
      </c>
      <c r="D154" s="7" t="s">
        <v>505</v>
      </c>
      <c r="E154" s="10" t="s">
        <v>82</v>
      </c>
      <c r="F154" s="9">
        <v>3.0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0.0</v>
      </c>
      <c r="N154" s="7">
        <v>0.0</v>
      </c>
      <c r="O154" s="7">
        <v>0.0</v>
      </c>
      <c r="P154" s="11">
        <v>0.0</v>
      </c>
      <c r="Q154" s="10">
        <v>3.0</v>
      </c>
      <c r="R154" s="7">
        <v>31.0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Jordan Addison</v>
      </c>
      <c r="B155" s="7" t="str">
        <f>IFERROR(__xludf.DUMMYFUNCTION("INDEX(IFNA(REGEXEXTRACT(D155, ""([^ ]+)$"")))"),"MIN")</f>
        <v>MIN</v>
      </c>
      <c r="C155" s="7">
        <f>Pts_PA*G155+Pts_PC*H155+Pts_PY*I155+Pts_PTD*J155+Pts_PI*K155+Pts_P2*L155+Pts_RA*M155+Pts_RY*N155+Pts_RTD*O155+Pts_R2*P155+Pts_Res*Q155+Pts_ReY*R155+Pts_ReTD*S155+Pts_Re2*T155+Pts_FL*U155+Pts_FTD*V155</f>
        <v>3.9</v>
      </c>
      <c r="D155" s="7" t="s">
        <v>185</v>
      </c>
      <c r="E155" s="10" t="s">
        <v>351</v>
      </c>
      <c r="F155" s="9">
        <v>2.0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1.0</v>
      </c>
      <c r="N155" s="7">
        <v>4.0</v>
      </c>
      <c r="O155" s="7">
        <v>0.0</v>
      </c>
      <c r="P155" s="11">
        <v>0.0</v>
      </c>
      <c r="Q155" s="10">
        <v>2.0</v>
      </c>
      <c r="R155" s="7">
        <v>25.0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Braelon Allen</v>
      </c>
      <c r="B156" s="7" t="str">
        <f>IFERROR(__xludf.DUMMYFUNCTION("INDEX(IFNA(REGEXEXTRACT(D156, ""([^ ]+)$"")))"),"NYJ")</f>
        <v>NYJ</v>
      </c>
      <c r="C156" s="7">
        <f>Pts_PA*G156+Pts_PC*H156+Pts_PY*I156+Pts_PTD*J156+Pts_PI*K156+Pts_P2*L156+Pts_RA*M156+Pts_RY*N156+Pts_RTD*O156+Pts_R2*P156+Pts_Res*Q156+Pts_ReY*R156+Pts_ReTD*S156+Pts_Re2*T156+Pts_FL*U156+Pts_FTD*V156</f>
        <v>3.9</v>
      </c>
      <c r="D156" s="7" t="s">
        <v>280</v>
      </c>
      <c r="E156" s="10" t="s">
        <v>359</v>
      </c>
      <c r="F156" s="9">
        <v>2.0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7.0</v>
      </c>
      <c r="N156" s="7">
        <v>27.0</v>
      </c>
      <c r="O156" s="7">
        <v>0.0</v>
      </c>
      <c r="P156" s="11">
        <v>0.0</v>
      </c>
      <c r="Q156" s="10">
        <v>1.0</v>
      </c>
      <c r="R156" s="7">
        <v>7.0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Calvin Austin</v>
      </c>
      <c r="B157" s="7" t="str">
        <f>IFERROR(__xludf.DUMMYFUNCTION("INDEX(IFNA(REGEXEXTRACT(D157, ""([^ ]+)$"")))"),"PIT")</f>
        <v>PIT</v>
      </c>
      <c r="C157" s="7">
        <f>Pts_PA*G157+Pts_PC*H157+Pts_PY*I157+Pts_PTD*J157+Pts_PI*K157+Pts_P2*L157+Pts_RA*M157+Pts_RY*N157+Pts_RTD*O157+Pts_R2*P157+Pts_Res*Q157+Pts_ReY*R157+Pts_ReTD*S157+Pts_Re2*T157+Pts_FL*U157+Pts_FTD*V157</f>
        <v>3</v>
      </c>
      <c r="D157" s="7" t="s">
        <v>282</v>
      </c>
      <c r="E157" s="10" t="s">
        <v>341</v>
      </c>
      <c r="F157" s="9">
        <v>2.0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2.0</v>
      </c>
      <c r="R157" s="7">
        <v>20.0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Emari Demercado</v>
      </c>
      <c r="B158" s="7" t="str">
        <f>IFERROR(__xludf.DUMMYFUNCTION("INDEX(IFNA(REGEXEXTRACT(D158, ""([^ ]+)$"")))"),"ARI")</f>
        <v>ARI</v>
      </c>
      <c r="C158" s="7">
        <f>Pts_PA*G158+Pts_PC*H158+Pts_PY*I158+Pts_PTD*J158+Pts_PI*K158+Pts_P2*L158+Pts_RA*M158+Pts_RY*N158+Pts_RTD*O158+Pts_R2*P158+Pts_Res*Q158+Pts_ReY*R158+Pts_ReTD*S158+Pts_Re2*T158+Pts_FL*U158+Pts_FTD*V158</f>
        <v>2.2</v>
      </c>
      <c r="D158" s="7" t="s">
        <v>212</v>
      </c>
      <c r="E158" s="10" t="s">
        <v>42</v>
      </c>
      <c r="F158" s="9">
        <v>2.0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3.0</v>
      </c>
      <c r="N158" s="7">
        <v>22.0</v>
      </c>
      <c r="O158" s="7">
        <v>0.0</v>
      </c>
      <c r="P158" s="11">
        <v>0.0</v>
      </c>
      <c r="Q158" s="10">
        <v>0.0</v>
      </c>
      <c r="R158" s="7">
        <v>0.0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Jahan Dotson</v>
      </c>
      <c r="B159" s="7" t="str">
        <f>IFERROR(__xludf.DUMMYFUNCTION("INDEX(IFNA(REGEXEXTRACT(D159, ""([^ ]+)$"")))"),"PHI")</f>
        <v>PHI</v>
      </c>
      <c r="C159" s="7">
        <f>Pts_PA*G159+Pts_PC*H159+Pts_PY*I159+Pts_PTD*J159+Pts_PI*K159+Pts_P2*L159+Pts_RA*M159+Pts_RY*N159+Pts_RTD*O159+Pts_R2*P159+Pts_Res*Q159+Pts_ReY*R159+Pts_ReTD*S159+Pts_Re2*T159+Pts_FL*U159+Pts_FTD*V159</f>
        <v>3.2</v>
      </c>
      <c r="D159" s="7" t="s">
        <v>403</v>
      </c>
      <c r="E159" s="10" t="s">
        <v>338</v>
      </c>
      <c r="F159" s="9">
        <v>2.0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0.0</v>
      </c>
      <c r="N159" s="7">
        <v>0.0</v>
      </c>
      <c r="O159" s="7">
        <v>0.0</v>
      </c>
      <c r="P159" s="11">
        <v>0.0</v>
      </c>
      <c r="Q159" s="10">
        <v>1.0</v>
      </c>
      <c r="R159" s="7">
        <v>27.0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Antonio Gibson</v>
      </c>
      <c r="B160" s="7" t="str">
        <f>IFERROR(__xludf.DUMMYFUNCTION("INDEX(IFNA(REGEXEXTRACT(D160, ""([^ ]+)$"")))"),"NE")</f>
        <v>NE</v>
      </c>
      <c r="C160" s="7">
        <f>Pts_PA*G160+Pts_PC*H160+Pts_PY*I160+Pts_PTD*J160+Pts_PI*K160+Pts_P2*L160+Pts_RA*M160+Pts_RY*N160+Pts_RTD*O160+Pts_R2*P160+Pts_Res*Q160+Pts_ReY*R160+Pts_ReTD*S160+Pts_Re2*T160+Pts_FL*U160+Pts_FTD*V160</f>
        <v>2.6</v>
      </c>
      <c r="D160" s="7" t="s">
        <v>243</v>
      </c>
      <c r="E160" s="10" t="s">
        <v>76</v>
      </c>
      <c r="F160" s="9">
        <v>2.0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5.0</v>
      </c>
      <c r="N160" s="7">
        <v>26.0</v>
      </c>
      <c r="O160" s="7">
        <v>0.0</v>
      </c>
      <c r="P160" s="11">
        <v>0.0</v>
      </c>
      <c r="Q160" s="10">
        <v>0.0</v>
      </c>
      <c r="R160" s="7">
        <v>0.0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JaMycal Hasty</v>
      </c>
      <c r="B161" s="7" t="str">
        <f>IFERROR(__xludf.DUMMYFUNCTION("INDEX(IFNA(REGEXEXTRACT(D161, ""([^ ]+)$"")))"),"NE")</f>
        <v>NE</v>
      </c>
      <c r="C161" s="7">
        <f>Pts_PA*G161+Pts_PC*H161+Pts_PY*I161+Pts_PTD*J161+Pts_PI*K161+Pts_P2*L161+Pts_RA*M161+Pts_RY*N161+Pts_RTD*O161+Pts_R2*P161+Pts_Res*Q161+Pts_ReY*R161+Pts_ReTD*S161+Pts_Re2*T161+Pts_FL*U161+Pts_FTD*V161</f>
        <v>2.9</v>
      </c>
      <c r="D161" s="7" t="s">
        <v>407</v>
      </c>
      <c r="E161" s="10" t="s">
        <v>76</v>
      </c>
      <c r="F161" s="9">
        <v>2.0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6.0</v>
      </c>
      <c r="N161" s="7">
        <v>20.0</v>
      </c>
      <c r="O161" s="7">
        <v>0.0</v>
      </c>
      <c r="P161" s="11">
        <v>0.0</v>
      </c>
      <c r="Q161" s="10">
        <v>1.0</v>
      </c>
      <c r="R161" s="7">
        <v>4.0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Lil'Jordan Humphrey</v>
      </c>
      <c r="B162" s="7" t="str">
        <f>IFERROR(__xludf.DUMMYFUNCTION("INDEX(IFNA(REGEXEXTRACT(D162, ""([^ ]+)$"")))"),"DEN")</f>
        <v>DEN</v>
      </c>
      <c r="C162" s="7">
        <f>Pts_PA*G162+Pts_PC*H162+Pts_PY*I162+Pts_PTD*J162+Pts_PI*K162+Pts_P2*L162+Pts_RA*M162+Pts_RY*N162+Pts_RTD*O162+Pts_R2*P162+Pts_Res*Q162+Pts_ReY*R162+Pts_ReTD*S162+Pts_Re2*T162+Pts_FL*U162+Pts_FTD*V162</f>
        <v>3.3</v>
      </c>
      <c r="D162" s="7" t="s">
        <v>365</v>
      </c>
      <c r="E162" s="10" t="s">
        <v>33</v>
      </c>
      <c r="F162" s="9">
        <v>2.0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0.0</v>
      </c>
      <c r="N162" s="7">
        <v>0.0</v>
      </c>
      <c r="O162" s="7">
        <v>0.0</v>
      </c>
      <c r="P162" s="11">
        <v>0.0</v>
      </c>
      <c r="Q162" s="10">
        <v>2.0</v>
      </c>
      <c r="R162" s="7">
        <v>23.0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Andrei Iosivas</v>
      </c>
      <c r="B163" s="7" t="str">
        <f>IFERROR(__xludf.DUMMYFUNCTION("INDEX(IFNA(REGEXEXTRACT(D163, ""([^ ]+)$"")))"),"CIN")</f>
        <v>CIN</v>
      </c>
      <c r="C163" s="7">
        <f>Pts_PA*G163+Pts_PC*H163+Pts_PY*I163+Pts_PTD*J163+Pts_PI*K163+Pts_P2*L163+Pts_RA*M163+Pts_RY*N163+Pts_RTD*O163+Pts_R2*P163+Pts_Res*Q163+Pts_ReY*R163+Pts_ReTD*S163+Pts_Re2*T163+Pts_FL*U163+Pts_FTD*V163</f>
        <v>3.9</v>
      </c>
      <c r="D163" s="7" t="s">
        <v>217</v>
      </c>
      <c r="E163" s="10" t="s">
        <v>347</v>
      </c>
      <c r="F163" s="9">
        <v>2.0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0.0</v>
      </c>
      <c r="N163" s="7">
        <v>0.0</v>
      </c>
      <c r="O163" s="7">
        <v>0.0</v>
      </c>
      <c r="P163" s="11">
        <v>0.0</v>
      </c>
      <c r="Q163" s="10">
        <v>2.0</v>
      </c>
      <c r="R163" s="7">
        <v>29.0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Juwan Johnson</v>
      </c>
      <c r="B164" s="7" t="str">
        <f>IFERROR(__xludf.DUMMYFUNCTION("INDEX(IFNA(REGEXEXTRACT(D164, ""([^ ]+)$"")))"),"NO")</f>
        <v>NO</v>
      </c>
      <c r="C164" s="7">
        <f>Pts_PA*G164+Pts_PC*H164+Pts_PY*I164+Pts_PTD*J164+Pts_PI*K164+Pts_P2*L164+Pts_RA*M164+Pts_RY*N164+Pts_RTD*O164+Pts_R2*P164+Pts_Res*Q164+Pts_ReY*R164+Pts_ReTD*S164+Pts_Re2*T164+Pts_FL*U164+Pts_FTD*V164</f>
        <v>3.2</v>
      </c>
      <c r="D164" s="7" t="s">
        <v>133</v>
      </c>
      <c r="E164" s="10" t="s">
        <v>339</v>
      </c>
      <c r="F164" s="9">
        <v>2.0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0.0</v>
      </c>
      <c r="N164" s="7">
        <v>0.0</v>
      </c>
      <c r="O164" s="7">
        <v>0.0</v>
      </c>
      <c r="P164" s="11">
        <v>0.0</v>
      </c>
      <c r="Q164" s="10">
        <v>2.0</v>
      </c>
      <c r="R164" s="7">
        <v>22.0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Tyler Johnson</v>
      </c>
      <c r="B165" s="7" t="str">
        <f>IFERROR(__xludf.DUMMYFUNCTION("INDEX(IFNA(REGEXEXTRACT(D165, ""([^ ]+)$"")))"),"LA")</f>
        <v>LA</v>
      </c>
      <c r="C165" s="7">
        <f>Pts_PA*G165+Pts_PC*H165+Pts_PY*I165+Pts_PTD*J165+Pts_PI*K165+Pts_P2*L165+Pts_RA*M165+Pts_RY*N165+Pts_RTD*O165+Pts_R2*P165+Pts_Res*Q165+Pts_ReY*R165+Pts_ReTD*S165+Pts_Re2*T165+Pts_FL*U165+Pts_FTD*V165</f>
        <v>4</v>
      </c>
      <c r="D165" s="7" t="s">
        <v>144</v>
      </c>
      <c r="E165" s="10" t="s">
        <v>421</v>
      </c>
      <c r="F165" s="9">
        <v>2.0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0.0</v>
      </c>
      <c r="N165" s="7">
        <v>0.0</v>
      </c>
      <c r="O165" s="7">
        <v>0.0</v>
      </c>
      <c r="P165" s="11">
        <v>0.0</v>
      </c>
      <c r="Q165" s="10">
        <v>3.0</v>
      </c>
      <c r="R165" s="7">
        <v>25.0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Dalton Kincaid</v>
      </c>
      <c r="B166" s="7" t="str">
        <f>IFERROR(__xludf.DUMMYFUNCTION("INDEX(IFNA(REGEXEXTRACT(D166, ""([^ ]+)$"")))"),"BUF")</f>
        <v>BUF</v>
      </c>
      <c r="C166" s="7">
        <f>Pts_PA*G166+Pts_PC*H166+Pts_PY*I166+Pts_PTD*J166+Pts_PI*K166+Pts_P2*L166+Pts_RA*M166+Pts_RY*N166+Pts_RTD*O166+Pts_R2*P166+Pts_Res*Q166+Pts_ReY*R166+Pts_ReTD*S166+Pts_Re2*T166+Pts_FL*U166+Pts_FTD*V166</f>
        <v>3.4</v>
      </c>
      <c r="D166" s="7" t="s">
        <v>250</v>
      </c>
      <c r="E166" s="10" t="s">
        <v>35</v>
      </c>
      <c r="F166" s="9">
        <v>2.0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0.0</v>
      </c>
      <c r="N166" s="7">
        <v>0.0</v>
      </c>
      <c r="O166" s="7">
        <v>0.0</v>
      </c>
      <c r="P166" s="11">
        <v>0.0</v>
      </c>
      <c r="Q166" s="10">
        <v>2.0</v>
      </c>
      <c r="R166" s="7">
        <v>24.0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Lucas Krull</v>
      </c>
      <c r="B167" s="7" t="str">
        <f>IFERROR(__xludf.DUMMYFUNCTION("INDEX(IFNA(REGEXEXTRACT(D167, ""([^ ]+)$"")))"),"DEN")</f>
        <v>DEN</v>
      </c>
      <c r="C167" s="7">
        <f>Pts_PA*G167+Pts_PC*H167+Pts_PY*I167+Pts_PTD*J167+Pts_PI*K167+Pts_P2*L167+Pts_RA*M167+Pts_RY*N167+Pts_RTD*O167+Pts_R2*P167+Pts_Res*Q167+Pts_ReY*R167+Pts_ReTD*S167+Pts_Re2*T167+Pts_FL*U167+Pts_FTD*V167</f>
        <v>3.1</v>
      </c>
      <c r="D167" s="7" t="s">
        <v>494</v>
      </c>
      <c r="E167" s="10" t="s">
        <v>33</v>
      </c>
      <c r="F167" s="9">
        <v>2.0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2.0</v>
      </c>
      <c r="R167" s="7">
        <v>21.0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CeeDee Lamb</v>
      </c>
      <c r="B168" s="7" t="str">
        <f>IFERROR(__xludf.DUMMYFUNCTION("INDEX(IFNA(REGEXEXTRACT(D168, ""([^ ]+)$"")))"),"DAL")</f>
        <v>DAL</v>
      </c>
      <c r="C168" s="7">
        <f>Pts_PA*G168+Pts_PC*H168+Pts_PY*I168+Pts_PTD*J168+Pts_PI*K168+Pts_P2*L168+Pts_RA*M168+Pts_RY*N168+Pts_RTD*O168+Pts_R2*P168+Pts_Res*Q168+Pts_ReY*R168+Pts_ReTD*S168+Pts_Re2*T168+Pts_FL*U168+Pts_FTD*V168</f>
        <v>5.4</v>
      </c>
      <c r="D168" s="7" t="s">
        <v>134</v>
      </c>
      <c r="E168" s="10" t="s">
        <v>423</v>
      </c>
      <c r="F168" s="9">
        <v>2.0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1.0</v>
      </c>
      <c r="N168" s="7">
        <v>3.0</v>
      </c>
      <c r="O168" s="7">
        <v>0.0</v>
      </c>
      <c r="P168" s="11">
        <v>0.0</v>
      </c>
      <c r="Q168" s="10">
        <v>6.0</v>
      </c>
      <c r="R168" s="7">
        <v>21.0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Luke McCaffrey</v>
      </c>
      <c r="B169" s="7" t="str">
        <f>IFERROR(__xludf.DUMMYFUNCTION("INDEX(IFNA(REGEXEXTRACT(D169, ""([^ ]+)$"")))"),"WAS")</f>
        <v>WAS</v>
      </c>
      <c r="C169" s="7">
        <f>Pts_PA*G169+Pts_PC*H169+Pts_PY*I169+Pts_PTD*J169+Pts_PI*K169+Pts_P2*L169+Pts_RA*M169+Pts_RY*N169+Pts_RTD*O169+Pts_R2*P169+Pts_Res*Q169+Pts_ReY*R169+Pts_ReTD*S169+Pts_Re2*T169+Pts_FL*U169+Pts_FTD*V169</f>
        <v>2.8</v>
      </c>
      <c r="D169" s="7" t="s">
        <v>253</v>
      </c>
      <c r="E169" s="10" t="s">
        <v>116</v>
      </c>
      <c r="F169" s="9">
        <v>2.0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0.0</v>
      </c>
      <c r="N169" s="7">
        <v>0.0</v>
      </c>
      <c r="O169" s="7">
        <v>0.0</v>
      </c>
      <c r="P169" s="11">
        <v>0.0</v>
      </c>
      <c r="Q169" s="10">
        <v>1.0</v>
      </c>
      <c r="R169" s="7">
        <v>23.0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Marvin Mims</v>
      </c>
      <c r="B170" s="7" t="str">
        <f>IFERROR(__xludf.DUMMYFUNCTION("INDEX(IFNA(REGEXEXTRACT(D170, ""([^ ]+)$"")))"),"DEN")</f>
        <v>DEN</v>
      </c>
      <c r="C170" s="7">
        <f>Pts_PA*G170+Pts_PC*H170+Pts_PY*I170+Pts_PTD*J170+Pts_PI*K170+Pts_P2*L170+Pts_RA*M170+Pts_RY*N170+Pts_RTD*O170+Pts_R2*P170+Pts_Res*Q170+Pts_ReY*R170+Pts_ReTD*S170+Pts_Re2*T170+Pts_FL*U170+Pts_FTD*V170</f>
        <v>5</v>
      </c>
      <c r="D170" s="7" t="s">
        <v>389</v>
      </c>
      <c r="E170" s="10" t="s">
        <v>33</v>
      </c>
      <c r="F170" s="9">
        <v>2.0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3.0</v>
      </c>
      <c r="N170" s="7">
        <v>17.0</v>
      </c>
      <c r="O170" s="7">
        <v>0.0</v>
      </c>
      <c r="P170" s="11">
        <v>0.0</v>
      </c>
      <c r="Q170" s="10">
        <v>4.0</v>
      </c>
      <c r="R170" s="7">
        <v>13.0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D.J. Moore</v>
      </c>
      <c r="B171" s="7" t="str">
        <f>IFERROR(__xludf.DUMMYFUNCTION("INDEX(IFNA(REGEXEXTRACT(D171, ""([^ ]+)$"")))"),"CHI")</f>
        <v>CHI</v>
      </c>
      <c r="C171" s="7">
        <f>Pts_PA*G171+Pts_PC*H171+Pts_PY*I171+Pts_PTD*J171+Pts_PI*K171+Pts_P2*L171+Pts_RA*M171+Pts_RY*N171+Pts_RTD*O171+Pts_R2*P171+Pts_Res*Q171+Pts_ReY*R171+Pts_ReTD*S171+Pts_Re2*T171+Pts_FL*U171+Pts_FTD*V171</f>
        <v>4.2</v>
      </c>
      <c r="D171" s="7" t="s">
        <v>177</v>
      </c>
      <c r="E171" s="10" t="s">
        <v>101</v>
      </c>
      <c r="F171" s="9">
        <v>2.0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1.0</v>
      </c>
      <c r="N171" s="7">
        <v>3.0</v>
      </c>
      <c r="O171" s="7">
        <v>0.0</v>
      </c>
      <c r="P171" s="11">
        <v>0.0</v>
      </c>
      <c r="Q171" s="10">
        <v>3.0</v>
      </c>
      <c r="R171" s="7">
        <v>24.0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Rome Odunze</v>
      </c>
      <c r="B172" s="7" t="str">
        <f>IFERROR(__xludf.DUMMYFUNCTION("INDEX(IFNA(REGEXEXTRACT(D172, ""([^ ]+)$"")))"),"CHI")</f>
        <v>CHI</v>
      </c>
      <c r="C172" s="7">
        <f>Pts_PA*G172+Pts_PC*H172+Pts_PY*I172+Pts_PTD*J172+Pts_PI*K172+Pts_P2*L172+Pts_RA*M172+Pts_RY*N172+Pts_RTD*O172+Pts_R2*P172+Pts_Res*Q172+Pts_ReY*R172+Pts_ReTD*S172+Pts_Re2*T172+Pts_FL*U172+Pts_FTD*V172</f>
        <v>3.8</v>
      </c>
      <c r="D172" s="7" t="s">
        <v>261</v>
      </c>
      <c r="E172" s="10" t="s">
        <v>101</v>
      </c>
      <c r="F172" s="9">
        <v>2.0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3.0</v>
      </c>
      <c r="R172" s="7">
        <v>23.0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Bryce Oliver</v>
      </c>
      <c r="B173" s="7" t="str">
        <f>IFERROR(__xludf.DUMMYFUNCTION("INDEX(IFNA(REGEXEXTRACT(D173, ""([^ ]+)$"")))"),"TEN")</f>
        <v>TEN</v>
      </c>
      <c r="C173" s="7">
        <f>Pts_PA*G173+Pts_PC*H173+Pts_PY*I173+Pts_PTD*J173+Pts_PI*K173+Pts_P2*L173+Pts_RA*M173+Pts_RY*N173+Pts_RTD*O173+Pts_R2*P173+Pts_Res*Q173+Pts_ReY*R173+Pts_ReTD*S173+Pts_Re2*T173+Pts_FL*U173+Pts_FTD*V173</f>
        <v>3.3</v>
      </c>
      <c r="D173" s="7" t="s">
        <v>558</v>
      </c>
      <c r="E173" s="10" t="s">
        <v>82</v>
      </c>
      <c r="F173" s="9">
        <v>2.0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2.0</v>
      </c>
      <c r="R173" s="7">
        <v>23.0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Demarcus Robinson</v>
      </c>
      <c r="B174" s="7" t="str">
        <f>IFERROR(__xludf.DUMMYFUNCTION("INDEX(IFNA(REGEXEXTRACT(D174, ""([^ ]+)$"")))"),"LA")</f>
        <v>LA</v>
      </c>
      <c r="C174" s="7">
        <f>Pts_PA*G174+Pts_PC*H174+Pts_PY*I174+Pts_PTD*J174+Pts_PI*K174+Pts_P2*L174+Pts_RA*M174+Pts_RY*N174+Pts_RTD*O174+Pts_R2*P174+Pts_Res*Q174+Pts_ReY*R174+Pts_ReTD*S174+Pts_Re2*T174+Pts_FL*U174+Pts_FTD*V174</f>
        <v>2.8</v>
      </c>
      <c r="D174" s="7" t="s">
        <v>181</v>
      </c>
      <c r="E174" s="10" t="s">
        <v>421</v>
      </c>
      <c r="F174" s="9">
        <v>2.0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1.0</v>
      </c>
      <c r="R174" s="7">
        <v>23.0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Brenton Strange</v>
      </c>
      <c r="B175" s="7" t="str">
        <f>IFERROR(__xludf.DUMMYFUNCTION("INDEX(IFNA(REGEXEXTRACT(D175, ""([^ ]+)$"")))"),"JAX")</f>
        <v>JAX</v>
      </c>
      <c r="C175" s="7">
        <f>Pts_PA*G175+Pts_PC*H175+Pts_PY*I175+Pts_PTD*J175+Pts_PI*K175+Pts_P2*L175+Pts_RA*M175+Pts_RY*N175+Pts_RTD*O175+Pts_R2*P175+Pts_Res*Q175+Pts_ReY*R175+Pts_ReTD*S175+Pts_Re2*T175+Pts_FL*U175+Pts_FTD*V175</f>
        <v>3.5</v>
      </c>
      <c r="D175" s="7" t="s">
        <v>363</v>
      </c>
      <c r="E175" s="10" t="s">
        <v>155</v>
      </c>
      <c r="F175" s="9">
        <v>2.0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0.0</v>
      </c>
      <c r="N175" s="7">
        <v>0.0</v>
      </c>
      <c r="O175" s="7">
        <v>0.0</v>
      </c>
      <c r="P175" s="11">
        <v>0.0</v>
      </c>
      <c r="Q175" s="10">
        <v>2.0</v>
      </c>
      <c r="R175" s="7">
        <v>25.0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Michael Wilson</v>
      </c>
      <c r="B176" s="7" t="str">
        <f>IFERROR(__xludf.DUMMYFUNCTION("INDEX(IFNA(REGEXEXTRACT(D176, ""([^ ]+)$"")))"),"ARI")</f>
        <v>ARI</v>
      </c>
      <c r="C176" s="7">
        <f>Pts_PA*G176+Pts_PC*H176+Pts_PY*I176+Pts_PTD*J176+Pts_PI*K176+Pts_P2*L176+Pts_RA*M176+Pts_RY*N176+Pts_RTD*O176+Pts_R2*P176+Pts_Res*Q176+Pts_ReY*R176+Pts_ReTD*S176+Pts_Re2*T176+Pts_FL*U176+Pts_FTD*V176</f>
        <v>3.9</v>
      </c>
      <c r="D176" s="7" t="s">
        <v>159</v>
      </c>
      <c r="E176" s="10" t="s">
        <v>42</v>
      </c>
      <c r="F176" s="9">
        <v>2.0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3.0</v>
      </c>
      <c r="R176" s="7">
        <v>24.0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Odell Beckham Jr.</v>
      </c>
      <c r="B177" s="7" t="str">
        <f>IFERROR(__xludf.DUMMYFUNCTION("INDEX(IFNA(REGEXEXTRACT(D177, ""([^ ]+)$"")))"),"MIA")</f>
        <v>MIA</v>
      </c>
      <c r="C177" s="7">
        <f>Pts_PA*G177+Pts_PC*H177+Pts_PY*I177+Pts_PTD*J177+Pts_PI*K177+Pts_P2*L177+Pts_RA*M177+Pts_RY*N177+Pts_RTD*O177+Pts_R2*P177+Pts_Res*Q177+Pts_ReY*R177+Pts_ReTD*S177+Pts_Re2*T177+Pts_FL*U177+Pts_FTD*V177</f>
        <v>2.7</v>
      </c>
      <c r="D177" s="7" t="s">
        <v>596</v>
      </c>
      <c r="E177" s="10" t="s">
        <v>419</v>
      </c>
      <c r="F177" s="9">
        <v>1.0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2.0</v>
      </c>
      <c r="R177" s="7">
        <v>17.0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Jermaine Burton</v>
      </c>
      <c r="B178" s="7" t="str">
        <f>IFERROR(__xludf.DUMMYFUNCTION("INDEX(IFNA(REGEXEXTRACT(D178, ""([^ ]+)$"")))"),"CIN")</f>
        <v>CIN</v>
      </c>
      <c r="C178" s="7">
        <f>Pts_PA*G178+Pts_PC*H178+Pts_PY*I178+Pts_PTD*J178+Pts_PI*K178+Pts_P2*L178+Pts_RA*M178+Pts_RY*N178+Pts_RTD*O178+Pts_R2*P178+Pts_Res*Q178+Pts_ReY*R178+Pts_ReTD*S178+Pts_Re2*T178+Pts_FL*U178+Pts_FTD*V178</f>
        <v>1.6</v>
      </c>
      <c r="D178" s="7" t="s">
        <v>367</v>
      </c>
      <c r="E178" s="10" t="s">
        <v>347</v>
      </c>
      <c r="F178" s="9">
        <v>1.0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0.0</v>
      </c>
      <c r="N178" s="7">
        <v>0.0</v>
      </c>
      <c r="O178" s="7">
        <v>0.0</v>
      </c>
      <c r="P178" s="11">
        <v>0.0</v>
      </c>
      <c r="Q178" s="10">
        <v>1.0</v>
      </c>
      <c r="R178" s="7">
        <v>11.0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Ty Chandler</v>
      </c>
      <c r="B179" s="7" t="str">
        <f>IFERROR(__xludf.DUMMYFUNCTION("INDEX(IFNA(REGEXEXTRACT(D179, ""([^ ]+)$"")))"),"MIN")</f>
        <v>MIN</v>
      </c>
      <c r="C179" s="7">
        <f>Pts_PA*G179+Pts_PC*H179+Pts_PY*I179+Pts_PTD*J179+Pts_PI*K179+Pts_P2*L179+Pts_RA*M179+Pts_RY*N179+Pts_RTD*O179+Pts_R2*P179+Pts_Res*Q179+Pts_ReY*R179+Pts_ReTD*S179+Pts_Re2*T179+Pts_FL*U179+Pts_FTD*V179</f>
        <v>1.8</v>
      </c>
      <c r="D179" s="7" t="s">
        <v>186</v>
      </c>
      <c r="E179" s="10" t="s">
        <v>351</v>
      </c>
      <c r="F179" s="9">
        <v>1.0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4.0</v>
      </c>
      <c r="N179" s="7">
        <v>18.0</v>
      </c>
      <c r="O179" s="7">
        <v>0.0</v>
      </c>
      <c r="P179" s="11">
        <v>0.0</v>
      </c>
      <c r="Q179" s="10">
        <v>0.0</v>
      </c>
      <c r="R179" s="7">
        <v>0.0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DeeJay Dallas</v>
      </c>
      <c r="B180" s="7" t="str">
        <f>IFERROR(__xludf.DUMMYFUNCTION("INDEX(IFNA(REGEXEXTRACT(D180, ""([^ ]+)$"")))"),"ARI")</f>
        <v>ARI</v>
      </c>
      <c r="C180" s="7">
        <f>Pts_PA*G180+Pts_PC*H180+Pts_PY*I180+Pts_PTD*J180+Pts_PI*K180+Pts_P2*L180+Pts_RA*M180+Pts_RY*N180+Pts_RTD*O180+Pts_R2*P180+Pts_Res*Q180+Pts_ReY*R180+Pts_ReTD*S180+Pts_Re2*T180+Pts_FL*U180+Pts_FTD*V180</f>
        <v>1</v>
      </c>
      <c r="D180" s="7" t="s">
        <v>547</v>
      </c>
      <c r="E180" s="10" t="s">
        <v>42</v>
      </c>
      <c r="F180" s="9">
        <v>1.0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3.0</v>
      </c>
      <c r="N180" s="7">
        <v>10.0</v>
      </c>
      <c r="O180" s="7">
        <v>0.0</v>
      </c>
      <c r="P180" s="11">
        <v>0.0</v>
      </c>
      <c r="Q180" s="10">
        <v>0.0</v>
      </c>
      <c r="R180" s="7">
        <v>0.0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Derius Davis</v>
      </c>
      <c r="B181" s="7" t="str">
        <f>IFERROR(__xludf.DUMMYFUNCTION("INDEX(IFNA(REGEXEXTRACT(D181, ""([^ ]+)$"")))"),"LAC")</f>
        <v>LAC</v>
      </c>
      <c r="C181" s="7">
        <f>Pts_PA*G181+Pts_PC*H181+Pts_PY*I181+Pts_PTD*J181+Pts_PI*K181+Pts_P2*L181+Pts_RA*M181+Pts_RY*N181+Pts_RTD*O181+Pts_R2*P181+Pts_Res*Q181+Pts_ReY*R181+Pts_ReTD*S181+Pts_Re2*T181+Pts_FL*U181+Pts_FTD*V181</f>
        <v>2.8</v>
      </c>
      <c r="D181" s="7" t="s">
        <v>291</v>
      </c>
      <c r="E181" s="10" t="s">
        <v>157</v>
      </c>
      <c r="F181" s="9">
        <v>1.0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1.0</v>
      </c>
      <c r="N181" s="7">
        <v>6.0</v>
      </c>
      <c r="O181" s="7">
        <v>0.0</v>
      </c>
      <c r="P181" s="11">
        <v>0.0</v>
      </c>
      <c r="Q181" s="10">
        <v>1.0</v>
      </c>
      <c r="R181" s="7">
        <v>17.0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Gabriel Davis</v>
      </c>
      <c r="B182" s="7" t="str">
        <f>IFERROR(__xludf.DUMMYFUNCTION("INDEX(IFNA(REGEXEXTRACT(D182, ""([^ ]+)$"")))"),"JAX")</f>
        <v>JAX</v>
      </c>
      <c r="C182" s="7">
        <f>Pts_PA*G182+Pts_PC*H182+Pts_PY*I182+Pts_PTD*J182+Pts_PI*K182+Pts_P2*L182+Pts_RA*M182+Pts_RY*N182+Pts_RTD*O182+Pts_R2*P182+Pts_Res*Q182+Pts_ReY*R182+Pts_ReTD*S182+Pts_Re2*T182+Pts_FL*U182+Pts_FTD*V182</f>
        <v>2.4</v>
      </c>
      <c r="D182" s="7" t="s">
        <v>150</v>
      </c>
      <c r="E182" s="10" t="s">
        <v>155</v>
      </c>
      <c r="F182" s="9">
        <v>1.0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1.0</v>
      </c>
      <c r="R182" s="7">
        <v>19.0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Isaiah Davis</v>
      </c>
      <c r="B183" s="7" t="str">
        <f>IFERROR(__xludf.DUMMYFUNCTION("INDEX(IFNA(REGEXEXTRACT(D183, ""([^ ]+)$"")))"),"NYJ")</f>
        <v>NYJ</v>
      </c>
      <c r="C183" s="7">
        <f>Pts_PA*G183+Pts_PC*H183+Pts_PY*I183+Pts_PTD*J183+Pts_PI*K183+Pts_P2*L183+Pts_RA*M183+Pts_RY*N183+Pts_RTD*O183+Pts_R2*P183+Pts_Res*Q183+Pts_ReY*R183+Pts_ReTD*S183+Pts_Re2*T183+Pts_FL*U183+Pts_FTD*V183</f>
        <v>1.5</v>
      </c>
      <c r="D183" s="7" t="s">
        <v>453</v>
      </c>
      <c r="E183" s="10" t="s">
        <v>359</v>
      </c>
      <c r="F183" s="9">
        <v>1.0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0.0</v>
      </c>
      <c r="N183" s="7">
        <v>0.0</v>
      </c>
      <c r="O183" s="7">
        <v>0.0</v>
      </c>
      <c r="P183" s="11">
        <v>0.0</v>
      </c>
      <c r="Q183" s="10">
        <v>1.0</v>
      </c>
      <c r="R183" s="7">
        <v>10.0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Ezekiel Elliott</v>
      </c>
      <c r="B184" s="7" t="str">
        <f>IFERROR(__xludf.DUMMYFUNCTION("INDEX(IFNA(REGEXEXTRACT(D184, ""([^ ]+)$"")))"),"LAC")</f>
        <v>LAC</v>
      </c>
      <c r="C184" s="7">
        <f>Pts_PA*G184+Pts_PC*H184+Pts_PY*I184+Pts_PTD*J184+Pts_PI*K184+Pts_P2*L184+Pts_RA*M184+Pts_RY*N184+Pts_RTD*O184+Pts_R2*P184+Pts_Res*Q184+Pts_ReY*R184+Pts_ReTD*S184+Pts_Re2*T184+Pts_FL*U184+Pts_FTD*V184</f>
        <v>0.2</v>
      </c>
      <c r="D184" s="7" t="s">
        <v>106</v>
      </c>
      <c r="E184" s="10" t="s">
        <v>338</v>
      </c>
      <c r="F184" s="9">
        <v>1.0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6.0</v>
      </c>
      <c r="N184" s="7">
        <v>22.0</v>
      </c>
      <c r="O184" s="7">
        <v>0.0</v>
      </c>
      <c r="P184" s="11">
        <v>0.0</v>
      </c>
      <c r="Q184" s="10">
        <v>0.0</v>
      </c>
      <c r="R184" s="7">
        <v>0.0</v>
      </c>
      <c r="S184" s="7">
        <v>0.0</v>
      </c>
      <c r="T184" s="11">
        <v>0.0</v>
      </c>
      <c r="U184" s="10">
        <v>1.0</v>
      </c>
      <c r="V184" s="11">
        <v>0.0</v>
      </c>
    </row>
    <row r="185">
      <c r="A185" s="7" t="str">
        <f t="shared" si="1"/>
        <v>Luke Farrell</v>
      </c>
      <c r="B185" s="7" t="str">
        <f>IFERROR(__xludf.DUMMYFUNCTION("INDEX(IFNA(REGEXEXTRACT(D185, ""([^ ]+)$"")))"),"JAX")</f>
        <v>JAX</v>
      </c>
      <c r="C185" s="7">
        <f>Pts_PA*G185+Pts_PC*H185+Pts_PY*I185+Pts_PTD*J185+Pts_PI*K185+Pts_P2*L185+Pts_RA*M185+Pts_RY*N185+Pts_RTD*O185+Pts_R2*P185+Pts_Res*Q185+Pts_ReY*R185+Pts_ReTD*S185+Pts_Re2*T185+Pts_FL*U185+Pts_FTD*V185</f>
        <v>2.6</v>
      </c>
      <c r="D185" s="7" t="s">
        <v>386</v>
      </c>
      <c r="E185" s="10" t="s">
        <v>155</v>
      </c>
      <c r="F185" s="9">
        <v>1.0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2.0</v>
      </c>
      <c r="R185" s="7">
        <v>16.0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Jake Ferguson</v>
      </c>
      <c r="B186" s="7" t="str">
        <f>IFERROR(__xludf.DUMMYFUNCTION("INDEX(IFNA(REGEXEXTRACT(D186, ""([^ ]+)$"")))"),"DAL")</f>
        <v>DAL</v>
      </c>
      <c r="C186" s="7">
        <f>Pts_PA*G186+Pts_PC*H186+Pts_PY*I186+Pts_PTD*J186+Pts_PI*K186+Pts_P2*L186+Pts_RA*M186+Pts_RY*N186+Pts_RTD*O186+Pts_R2*P186+Pts_Res*Q186+Pts_ReY*R186+Pts_ReTD*S186+Pts_Re2*T186+Pts_FL*U186+Pts_FTD*V186</f>
        <v>2.4</v>
      </c>
      <c r="D186" s="7" t="s">
        <v>240</v>
      </c>
      <c r="E186" s="10" t="s">
        <v>423</v>
      </c>
      <c r="F186" s="9">
        <v>1.0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4.0</v>
      </c>
      <c r="R186" s="7">
        <v>24.0</v>
      </c>
      <c r="S186" s="7">
        <v>0.0</v>
      </c>
      <c r="T186" s="11">
        <v>0.0</v>
      </c>
      <c r="U186" s="10">
        <v>1.0</v>
      </c>
      <c r="V186" s="11">
        <v>0.0</v>
      </c>
    </row>
    <row r="187">
      <c r="A187" s="7" t="str">
        <f t="shared" si="1"/>
        <v>Kylen Granson</v>
      </c>
      <c r="B187" s="7" t="str">
        <f>IFERROR(__xludf.DUMMYFUNCTION("INDEX(IFNA(REGEXEXTRACT(D187, ""([^ ]+)$"")))"),"IND")</f>
        <v>IND</v>
      </c>
      <c r="C187" s="7">
        <f>Pts_PA*G187+Pts_PC*H187+Pts_PY*I187+Pts_PTD*J187+Pts_PI*K187+Pts_P2*L187+Pts_RA*M187+Pts_RY*N187+Pts_RTD*O187+Pts_R2*P187+Pts_Res*Q187+Pts_ReY*R187+Pts_ReTD*S187+Pts_Re2*T187+Pts_FL*U187+Pts_FTD*V187</f>
        <v>2.5</v>
      </c>
      <c r="D187" s="7" t="s">
        <v>405</v>
      </c>
      <c r="E187" s="10" t="s">
        <v>342</v>
      </c>
      <c r="F187" s="9">
        <v>1.0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2.0</v>
      </c>
      <c r="R187" s="7">
        <v>15.0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Noah Gray</v>
      </c>
      <c r="B188" s="7" t="str">
        <f>IFERROR(__xludf.DUMMYFUNCTION("INDEX(IFNA(REGEXEXTRACT(D188, ""([^ ]+)$"")))"),"KC")</f>
        <v>KC</v>
      </c>
      <c r="C188" s="7">
        <f>Pts_PA*G188+Pts_PC*H188+Pts_PY*I188+Pts_PTD*J188+Pts_PI*K188+Pts_P2*L188+Pts_RA*M188+Pts_RY*N188+Pts_RTD*O188+Pts_R2*P188+Pts_Res*Q188+Pts_ReY*R188+Pts_ReTD*S188+Pts_Re2*T188+Pts_FL*U188+Pts_FTD*V188</f>
        <v>2.8</v>
      </c>
      <c r="D188" s="7" t="s">
        <v>188</v>
      </c>
      <c r="E188" s="10" t="s">
        <v>49</v>
      </c>
      <c r="F188" s="9">
        <v>1.0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2.0</v>
      </c>
      <c r="R188" s="7">
        <v>18.0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Hunter Henry</v>
      </c>
      <c r="B189" s="7" t="str">
        <f>IFERROR(__xludf.DUMMYFUNCTION("INDEX(IFNA(REGEXEXTRACT(D189, ""([^ ]+)$"")))"),"NE")</f>
        <v>NE</v>
      </c>
      <c r="C189" s="7">
        <f>Pts_PA*G189+Pts_PC*H189+Pts_PY*I189+Pts_PTD*J189+Pts_PI*K189+Pts_P2*L189+Pts_RA*M189+Pts_RY*N189+Pts_RTD*O189+Pts_R2*P189+Pts_Res*Q189+Pts_ReY*R189+Pts_ReTD*S189+Pts_Re2*T189+Pts_FL*U189+Pts_FTD*V189</f>
        <v>1.9</v>
      </c>
      <c r="D189" s="7" t="s">
        <v>244</v>
      </c>
      <c r="E189" s="10" t="s">
        <v>76</v>
      </c>
      <c r="F189" s="9">
        <v>1.0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1.0</v>
      </c>
      <c r="R189" s="7">
        <v>14.0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Elijah Higgins</v>
      </c>
      <c r="B190" s="7" t="str">
        <f>IFERROR(__xludf.DUMMYFUNCTION("INDEX(IFNA(REGEXEXTRACT(D190, ""([^ ]+)$"")))"),"ARI")</f>
        <v>ARI</v>
      </c>
      <c r="C190" s="7">
        <f>Pts_PA*G190+Pts_PC*H190+Pts_PY*I190+Pts_PTD*J190+Pts_PI*K190+Pts_P2*L190+Pts_RA*M190+Pts_RY*N190+Pts_RTD*O190+Pts_R2*P190+Pts_Res*Q190+Pts_ReY*R190+Pts_ReTD*S190+Pts_Re2*T190+Pts_FL*U190+Pts_FTD*V190</f>
        <v>2.3</v>
      </c>
      <c r="D190" s="7" t="s">
        <v>245</v>
      </c>
      <c r="E190" s="10" t="s">
        <v>42</v>
      </c>
      <c r="F190" s="9">
        <v>1.0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2.0</v>
      </c>
      <c r="R190" s="7">
        <v>13.0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Rakim Jarrett</v>
      </c>
      <c r="B191" s="7" t="str">
        <f>IFERROR(__xludf.DUMMYFUNCTION("INDEX(IFNA(REGEXEXTRACT(D191, ""([^ ]+)$"")))"),"TB")</f>
        <v>TB</v>
      </c>
      <c r="C191" s="7">
        <f>Pts_PA*G191+Pts_PC*H191+Pts_PY*I191+Pts_PTD*J191+Pts_PI*K191+Pts_P2*L191+Pts_RA*M191+Pts_RY*N191+Pts_RTD*O191+Pts_R2*P191+Pts_Res*Q191+Pts_ReY*R191+Pts_ReTD*S191+Pts_Re2*T191+Pts_FL*U191+Pts_FTD*V191</f>
        <v>2</v>
      </c>
      <c r="D191" s="7" t="s">
        <v>573</v>
      </c>
      <c r="E191" s="10" t="s">
        <v>340</v>
      </c>
      <c r="F191" s="9">
        <v>1.0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0.0</v>
      </c>
      <c r="N191" s="7">
        <v>0.0</v>
      </c>
      <c r="O191" s="7">
        <v>0.0</v>
      </c>
      <c r="P191" s="11">
        <v>0.0</v>
      </c>
      <c r="Q191" s="10">
        <v>2.0</v>
      </c>
      <c r="R191" s="7">
        <v>10.0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Cole Kmet</v>
      </c>
      <c r="B192" s="7" t="str">
        <f>IFERROR(__xludf.DUMMYFUNCTION("INDEX(IFNA(REGEXEXTRACT(D192, ""([^ ]+)$"")))"),"CHI")</f>
        <v>CHI</v>
      </c>
      <c r="C192" s="7">
        <f>Pts_PA*G192+Pts_PC*H192+Pts_PY*I192+Pts_PTD*J192+Pts_PI*K192+Pts_P2*L192+Pts_RA*M192+Pts_RY*N192+Pts_RTD*O192+Pts_R2*P192+Pts_Res*Q192+Pts_ReY*R192+Pts_ReTD*S192+Pts_Re2*T192+Pts_FL*U192+Pts_FTD*V192</f>
        <v>2.3</v>
      </c>
      <c r="D192" s="7" t="s">
        <v>312</v>
      </c>
      <c r="E192" s="10" t="s">
        <v>101</v>
      </c>
      <c r="F192" s="9">
        <v>1.0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0.0</v>
      </c>
      <c r="N192" s="7">
        <v>0.0</v>
      </c>
      <c r="O192" s="7">
        <v>0.0</v>
      </c>
      <c r="P192" s="11">
        <v>0.0</v>
      </c>
      <c r="Q192" s="10">
        <v>2.0</v>
      </c>
      <c r="R192" s="7">
        <v>13.0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Will Mallory</v>
      </c>
      <c r="B193" s="7" t="str">
        <f>IFERROR(__xludf.DUMMYFUNCTION("INDEX(IFNA(REGEXEXTRACT(D193, ""([^ ]+)$"")))"),"IND")</f>
        <v>IND</v>
      </c>
      <c r="C193" s="7">
        <f>Pts_PA*G193+Pts_PC*H193+Pts_PY*I193+Pts_PTD*J193+Pts_PI*K193+Pts_P2*L193+Pts_RA*M193+Pts_RY*N193+Pts_RTD*O193+Pts_R2*P193+Pts_Res*Q193+Pts_ReY*R193+Pts_ReTD*S193+Pts_Re2*T193+Pts_FL*U193+Pts_FTD*V193</f>
        <v>1.5</v>
      </c>
      <c r="D193" s="7" t="s">
        <v>495</v>
      </c>
      <c r="E193" s="10" t="s">
        <v>342</v>
      </c>
      <c r="F193" s="9">
        <v>1.0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1.0</v>
      </c>
      <c r="R193" s="7">
        <v>10.0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Jaleel McLaughlin</v>
      </c>
      <c r="B194" s="7" t="str">
        <f>IFERROR(__xludf.DUMMYFUNCTION("INDEX(IFNA(REGEXEXTRACT(D194, ""([^ ]+)$"")))"),"DEN")</f>
        <v>DEN</v>
      </c>
      <c r="C194" s="7">
        <f>Pts_PA*G194+Pts_PC*H194+Pts_PY*I194+Pts_PTD*J194+Pts_PI*K194+Pts_P2*L194+Pts_RA*M194+Pts_RY*N194+Pts_RTD*O194+Pts_R2*P194+Pts_Res*Q194+Pts_ReY*R194+Pts_ReTD*S194+Pts_Re2*T194+Pts_FL*U194+Pts_FTD*V194</f>
        <v>1.2</v>
      </c>
      <c r="D194" s="7" t="s">
        <v>254</v>
      </c>
      <c r="E194" s="10" t="s">
        <v>33</v>
      </c>
      <c r="F194" s="9">
        <v>1.0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2.0</v>
      </c>
      <c r="N194" s="7">
        <v>12.0</v>
      </c>
      <c r="O194" s="7">
        <v>0.0</v>
      </c>
      <c r="P194" s="11">
        <v>0.0</v>
      </c>
      <c r="Q194" s="10">
        <v>0.0</v>
      </c>
      <c r="R194" s="7">
        <v>0.0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Ryan Miller</v>
      </c>
      <c r="B195" s="7" t="str">
        <f>IFERROR(__xludf.DUMMYFUNCTION("INDEX(IFNA(REGEXEXTRACT(D195, ""([^ ]+)$"")))"),"TB")</f>
        <v>TB</v>
      </c>
      <c r="C195" s="7">
        <f>Pts_PA*G195+Pts_PC*H195+Pts_PY*I195+Pts_PTD*J195+Pts_PI*K195+Pts_P2*L195+Pts_RA*M195+Pts_RY*N195+Pts_RTD*O195+Pts_R2*P195+Pts_Res*Q195+Pts_ReY*R195+Pts_ReTD*S195+Pts_Re2*T195+Pts_FL*U195+Pts_FTD*V195</f>
        <v>1.6</v>
      </c>
      <c r="D195" s="7" t="s">
        <v>507</v>
      </c>
      <c r="E195" s="10" t="s">
        <v>340</v>
      </c>
      <c r="F195" s="9">
        <v>1.0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1.0</v>
      </c>
      <c r="R195" s="7">
        <v>11.0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Jordan Mims</v>
      </c>
      <c r="B196" s="7" t="str">
        <f>IFERROR(__xludf.DUMMYFUNCTION("INDEX(IFNA(REGEXEXTRACT(D196, ""([^ ]+)$"")))"),"NO")</f>
        <v>NO</v>
      </c>
      <c r="C196" s="7">
        <f>Pts_PA*G196+Pts_PC*H196+Pts_PY*I196+Pts_PTD*J196+Pts_PI*K196+Pts_P2*L196+Pts_RA*M196+Pts_RY*N196+Pts_RTD*O196+Pts_R2*P196+Pts_Res*Q196+Pts_ReY*R196+Pts_ReTD*S196+Pts_Re2*T196+Pts_FL*U196+Pts_FTD*V196</f>
        <v>1.9</v>
      </c>
      <c r="D196" s="7" t="s">
        <v>256</v>
      </c>
      <c r="E196" s="10" t="s">
        <v>339</v>
      </c>
      <c r="F196" s="9">
        <v>1.0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2.0</v>
      </c>
      <c r="N196" s="7">
        <v>10.0</v>
      </c>
      <c r="O196" s="7">
        <v>0.0</v>
      </c>
      <c r="P196" s="11">
        <v>0.0</v>
      </c>
      <c r="Q196" s="10">
        <v>1.0</v>
      </c>
      <c r="R196" s="7">
        <v>4.0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David Moore</v>
      </c>
      <c r="B197" s="7" t="str">
        <f>IFERROR(__xludf.DUMMYFUNCTION("INDEX(IFNA(REGEXEXTRACT(D197, ""([^ ]+)$"")))"),"CAR")</f>
        <v>CAR</v>
      </c>
      <c r="C197" s="7">
        <f>Pts_PA*G197+Pts_PC*H197+Pts_PY*I197+Pts_PTD*J197+Pts_PI*K197+Pts_P2*L197+Pts_RA*M197+Pts_RY*N197+Pts_RTD*O197+Pts_R2*P197+Pts_Res*Q197+Pts_ReY*R197+Pts_ReTD*S197+Pts_Re2*T197+Pts_FL*U197+Pts_FTD*V197</f>
        <v>2.8</v>
      </c>
      <c r="D197" s="7" t="s">
        <v>258</v>
      </c>
      <c r="E197" s="10" t="s">
        <v>354</v>
      </c>
      <c r="F197" s="9">
        <v>1.0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2.0</v>
      </c>
      <c r="R197" s="7">
        <v>18.0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Jalen Nailor</v>
      </c>
      <c r="B198" s="7" t="str">
        <f>IFERROR(__xludf.DUMMYFUNCTION("INDEX(IFNA(REGEXEXTRACT(D198, ""([^ ]+)$"")))"),"MIN")</f>
        <v>MIN</v>
      </c>
      <c r="C198" s="7">
        <f>Pts_PA*G198+Pts_PC*H198+Pts_PY*I198+Pts_PTD*J198+Pts_PI*K198+Pts_P2*L198+Pts_RA*M198+Pts_RY*N198+Pts_RTD*O198+Pts_R2*P198+Pts_Res*Q198+Pts_ReY*R198+Pts_ReTD*S198+Pts_Re2*T198+Pts_FL*U198+Pts_FTD*V198</f>
        <v>0.9</v>
      </c>
      <c r="D198" s="7" t="s">
        <v>135</v>
      </c>
      <c r="E198" s="10" t="s">
        <v>351</v>
      </c>
      <c r="F198" s="9">
        <v>1.0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1.0</v>
      </c>
      <c r="N198" s="7">
        <v>-7.0</v>
      </c>
      <c r="O198" s="7">
        <v>0.0</v>
      </c>
      <c r="P198" s="11">
        <v>0.0</v>
      </c>
      <c r="Q198" s="10">
        <v>1.0</v>
      </c>
      <c r="R198" s="7">
        <v>11.0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Dare Ogunbowale</v>
      </c>
      <c r="B199" s="7" t="str">
        <f>IFERROR(__xludf.DUMMYFUNCTION("INDEX(IFNA(REGEXEXTRACT(D199, ""([^ ]+)$"")))"),"HOU")</f>
        <v>HOU</v>
      </c>
      <c r="C199" s="7">
        <f>Pts_PA*G199+Pts_PC*H199+Pts_PY*I199+Pts_PTD*J199+Pts_PI*K199+Pts_P2*L199+Pts_RA*M199+Pts_RY*N199+Pts_RTD*O199+Pts_R2*P199+Pts_Res*Q199+Pts_ReY*R199+Pts_ReTD*S199+Pts_Re2*T199+Pts_FL*U199+Pts_FTD*V199</f>
        <v>1.1</v>
      </c>
      <c r="D199" s="7" t="s">
        <v>316</v>
      </c>
      <c r="E199" s="10" t="s">
        <v>422</v>
      </c>
      <c r="F199" s="9">
        <v>1.0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1.0</v>
      </c>
      <c r="N199" s="7">
        <v>11.0</v>
      </c>
      <c r="O199" s="7">
        <v>0.0</v>
      </c>
      <c r="P199" s="11">
        <v>0.0</v>
      </c>
      <c r="Q199" s="10">
        <v>0.0</v>
      </c>
      <c r="R199" s="7">
        <v>0.0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Chigoziem Okonkwo</v>
      </c>
      <c r="B200" s="7" t="str">
        <f>IFERROR(__xludf.DUMMYFUNCTION("INDEX(IFNA(REGEXEXTRACT(D200, ""([^ ]+)$"")))"),"TEN")</f>
        <v>TEN</v>
      </c>
      <c r="C200" s="7">
        <f>Pts_PA*G200+Pts_PC*H200+Pts_PY*I200+Pts_PTD*J200+Pts_PI*K200+Pts_P2*L200+Pts_RA*M200+Pts_RY*N200+Pts_RTD*O200+Pts_R2*P200+Pts_Res*Q200+Pts_ReY*R200+Pts_ReTD*S200+Pts_Re2*T200+Pts_FL*U200+Pts_FTD*V200</f>
        <v>1.9</v>
      </c>
      <c r="D200" s="7" t="s">
        <v>146</v>
      </c>
      <c r="E200" s="10" t="s">
        <v>82</v>
      </c>
      <c r="F200" s="9">
        <v>1.0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0.0</v>
      </c>
      <c r="N200" s="7">
        <v>0.0</v>
      </c>
      <c r="O200" s="7">
        <v>0.0</v>
      </c>
      <c r="P200" s="11">
        <v>0.0</v>
      </c>
      <c r="Q200" s="10">
        <v>1.0</v>
      </c>
      <c r="R200" s="7">
        <v>14.0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Cordarrelle Patterson</v>
      </c>
      <c r="B201" s="7" t="str">
        <f>IFERROR(__xludf.DUMMYFUNCTION("INDEX(IFNA(REGEXEXTRACT(D201, ""([^ ]+)$"")))"),"PIT")</f>
        <v>PIT</v>
      </c>
      <c r="C201" s="7">
        <f>Pts_PA*G201+Pts_PC*H201+Pts_PY*I201+Pts_PTD*J201+Pts_PI*K201+Pts_P2*L201+Pts_RA*M201+Pts_RY*N201+Pts_RTD*O201+Pts_R2*P201+Pts_Res*Q201+Pts_ReY*R201+Pts_ReTD*S201+Pts_Re2*T201+Pts_FL*U201+Pts_FTD*V201</f>
        <v>1.4</v>
      </c>
      <c r="D201" s="7" t="s">
        <v>265</v>
      </c>
      <c r="E201" s="10" t="s">
        <v>341</v>
      </c>
      <c r="F201" s="9">
        <v>1.0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3.0</v>
      </c>
      <c r="N201" s="7">
        <v>14.0</v>
      </c>
      <c r="O201" s="7">
        <v>0.0</v>
      </c>
      <c r="P201" s="11">
        <v>0.0</v>
      </c>
      <c r="Q201" s="10">
        <v>0.0</v>
      </c>
      <c r="R201" s="7">
        <v>0.0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Jeremy Ruckert</v>
      </c>
      <c r="B202" s="7" t="str">
        <f>IFERROR(__xludf.DUMMYFUNCTION("INDEX(IFNA(REGEXEXTRACT(D202, ""([^ ]+)$"")))"),"NYJ")</f>
        <v>NYJ</v>
      </c>
      <c r="C202" s="7">
        <f>Pts_PA*G202+Pts_PC*H202+Pts_PY*I202+Pts_PTD*J202+Pts_PI*K202+Pts_P2*L202+Pts_RA*M202+Pts_RY*N202+Pts_RTD*O202+Pts_R2*P202+Pts_Res*Q202+Pts_ReY*R202+Pts_ReTD*S202+Pts_Re2*T202+Pts_FL*U202+Pts_FTD*V202</f>
        <v>2.7</v>
      </c>
      <c r="D202" s="7" t="s">
        <v>444</v>
      </c>
      <c r="E202" s="10" t="s">
        <v>359</v>
      </c>
      <c r="F202" s="9">
        <v>1.0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0.0</v>
      </c>
      <c r="N202" s="7">
        <v>0.0</v>
      </c>
      <c r="O202" s="7">
        <v>0.0</v>
      </c>
      <c r="P202" s="11">
        <v>0.0</v>
      </c>
      <c r="Q202" s="10">
        <v>2.0</v>
      </c>
      <c r="R202" s="7">
        <v>17.0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Trent Sherfield</v>
      </c>
      <c r="B203" s="7" t="str">
        <f>IFERROR(__xludf.DUMMYFUNCTION("INDEX(IFNA(REGEXEXTRACT(D203, ""([^ ]+)$"")))"),"MIN")</f>
        <v>MIN</v>
      </c>
      <c r="C203" s="7">
        <f>Pts_PA*G203+Pts_PC*H203+Pts_PY*I203+Pts_PTD*J203+Pts_PI*K203+Pts_P2*L203+Pts_RA*M203+Pts_RY*N203+Pts_RTD*O203+Pts_R2*P203+Pts_Res*Q203+Pts_ReY*R203+Pts_ReTD*S203+Pts_Re2*T203+Pts_FL*U203+Pts_FTD*V203</f>
        <v>1.6</v>
      </c>
      <c r="D203" s="7" t="s">
        <v>393</v>
      </c>
      <c r="E203" s="10" t="s">
        <v>351</v>
      </c>
      <c r="F203" s="9">
        <v>1.0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1.0</v>
      </c>
      <c r="R203" s="7">
        <v>11.0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DeVonta Smith</v>
      </c>
      <c r="B204" s="7" t="str">
        <f>IFERROR(__xludf.DUMMYFUNCTION("INDEX(IFNA(REGEXEXTRACT(D204, ""([^ ]+)$"")))"),"PHI")</f>
        <v>PHI</v>
      </c>
      <c r="C204" s="7">
        <f>Pts_PA*G204+Pts_PC*H204+Pts_PY*I204+Pts_PTD*J204+Pts_PI*K204+Pts_P2*L204+Pts_RA*M204+Pts_RY*N204+Pts_RTD*O204+Pts_R2*P204+Pts_Res*Q204+Pts_ReY*R204+Pts_ReTD*S204+Pts_Re2*T204+Pts_FL*U204+Pts_FTD*V204</f>
        <v>2.4</v>
      </c>
      <c r="D204" s="7" t="s">
        <v>138</v>
      </c>
      <c r="E204" s="10" t="s">
        <v>338</v>
      </c>
      <c r="F204" s="9">
        <v>1.0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2.0</v>
      </c>
      <c r="R204" s="7">
        <v>14.0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Brian Thomas</v>
      </c>
      <c r="B205" s="7" t="str">
        <f>IFERROR(__xludf.DUMMYFUNCTION("INDEX(IFNA(REGEXEXTRACT(D205, ""([^ ]+)$"")))"),"JAX")</f>
        <v>JAX</v>
      </c>
      <c r="C205" s="7">
        <f>Pts_PA*G205+Pts_PC*H205+Pts_PY*I205+Pts_PTD*J205+Pts_PI*K205+Pts_P2*L205+Pts_RA*M205+Pts_RY*N205+Pts_RTD*O205+Pts_R2*P205+Pts_Res*Q205+Pts_ReY*R205+Pts_ReTD*S205+Pts_Re2*T205+Pts_FL*U205+Pts_FTD*V205</f>
        <v>2.2</v>
      </c>
      <c r="D205" s="7" t="s">
        <v>120</v>
      </c>
      <c r="E205" s="10" t="s">
        <v>155</v>
      </c>
      <c r="F205" s="9">
        <v>1.0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2.0</v>
      </c>
      <c r="R205" s="7">
        <v>12.0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Jalen Tolbert</v>
      </c>
      <c r="B206" s="7" t="str">
        <f>IFERROR(__xludf.DUMMYFUNCTION("INDEX(IFNA(REGEXEXTRACT(D206, ""([^ ]+)$"")))"),"DAL")</f>
        <v>DAL</v>
      </c>
      <c r="C206" s="7">
        <f>Pts_PA*G206+Pts_PC*H206+Pts_PY*I206+Pts_PTD*J206+Pts_PI*K206+Pts_P2*L206+Pts_RA*M206+Pts_RY*N206+Pts_RTD*O206+Pts_R2*P206+Pts_Res*Q206+Pts_ReY*R206+Pts_ReTD*S206+Pts_Re2*T206+Pts_FL*U206+Pts_FTD*V206</f>
        <v>2.9</v>
      </c>
      <c r="D206" s="7" t="s">
        <v>274</v>
      </c>
      <c r="E206" s="10" t="s">
        <v>423</v>
      </c>
      <c r="F206" s="9">
        <v>1.0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3.0</v>
      </c>
      <c r="R206" s="7">
        <v>14.0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Xavier Worthy</v>
      </c>
      <c r="B207" s="7" t="str">
        <f>IFERROR(__xludf.DUMMYFUNCTION("INDEX(IFNA(REGEXEXTRACT(D207, ""([^ ]+)$"")))"),"KC")</f>
        <v>KC</v>
      </c>
      <c r="C207" s="7">
        <f>Pts_PA*G207+Pts_PC*H207+Pts_PY*I207+Pts_PTD*J207+Pts_PI*K207+Pts_P2*L207+Pts_RA*M207+Pts_RY*N207+Pts_RTD*O207+Pts_R2*P207+Pts_Res*Q207+Pts_ReY*R207+Pts_ReTD*S207+Pts_Re2*T207+Pts_FL*U207+Pts_FTD*V207</f>
        <v>1.6</v>
      </c>
      <c r="D207" s="7" t="s">
        <v>60</v>
      </c>
      <c r="E207" s="10" t="s">
        <v>49</v>
      </c>
      <c r="F207" s="9">
        <v>1.0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0.0</v>
      </c>
      <c r="N207" s="7">
        <v>0.0</v>
      </c>
      <c r="O207" s="7">
        <v>0.0</v>
      </c>
      <c r="P207" s="11">
        <v>0.0</v>
      </c>
      <c r="Q207" s="10">
        <v>1.0</v>
      </c>
      <c r="R207" s="7">
        <v>11.0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Chatarius Atwell</v>
      </c>
      <c r="B208" s="7" t="str">
        <f>IFERROR(__xludf.DUMMYFUNCTION("INDEX(IFNA(REGEXEXTRACT(D208, ""([^ ]+)$"")))"),"LA")</f>
        <v>LA</v>
      </c>
      <c r="C208" s="7">
        <f>Pts_PA*G208+Pts_PC*H208+Pts_PY*I208+Pts_PTD*J208+Pts_PI*K208+Pts_P2*L208+Pts_RA*M208+Pts_RY*N208+Pts_RTD*O208+Pts_R2*P208+Pts_Res*Q208+Pts_ReY*R208+Pts_ReTD*S208+Pts_Re2*T208+Pts_FL*U208+Pts_FTD*V208</f>
        <v>1.1</v>
      </c>
      <c r="D208" s="7" t="s">
        <v>366</v>
      </c>
      <c r="E208" s="10" t="s">
        <v>421</v>
      </c>
      <c r="F208" s="9">
        <v>0.0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1.0</v>
      </c>
      <c r="R208" s="7">
        <v>6.0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Cartavious Bigsby</v>
      </c>
      <c r="B209" s="7" t="str">
        <f>IFERROR(__xludf.DUMMYFUNCTION("INDEX(IFNA(REGEXEXTRACT(D209, ""([^ ]+)$"")))"),"JAX")</f>
        <v>JAX</v>
      </c>
      <c r="C209" s="7">
        <f>Pts_PA*G209+Pts_PC*H209+Pts_PY*I209+Pts_PTD*J209+Pts_PI*K209+Pts_P2*L209+Pts_RA*M209+Pts_RY*N209+Pts_RTD*O209+Pts_R2*P209+Pts_Res*Q209+Pts_ReY*R209+Pts_ReTD*S209+Pts_Re2*T209+Pts_FL*U209+Pts_FTD*V209</f>
        <v>0.4</v>
      </c>
      <c r="D209" s="7" t="s">
        <v>139</v>
      </c>
      <c r="E209" s="10" t="s">
        <v>155</v>
      </c>
      <c r="F209" s="9">
        <v>0.0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2.0</v>
      </c>
      <c r="N209" s="7">
        <v>4.0</v>
      </c>
      <c r="O209" s="7">
        <v>0.0</v>
      </c>
      <c r="P209" s="11">
        <v>0.0</v>
      </c>
      <c r="Q209" s="10">
        <v>0.0</v>
      </c>
      <c r="R209" s="7">
        <v>0.0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Jalen Brooks</v>
      </c>
      <c r="B210" s="7" t="str">
        <f>IFERROR(__xludf.DUMMYFUNCTION("INDEX(IFNA(REGEXEXTRACT(D210, ""([^ ]+)$"")))"),"DAL")</f>
        <v>DAL</v>
      </c>
      <c r="C210" s="7">
        <f>Pts_PA*G210+Pts_PC*H210+Pts_PY*I210+Pts_PTD*J210+Pts_PI*K210+Pts_P2*L210+Pts_RA*M210+Pts_RY*N210+Pts_RTD*O210+Pts_R2*P210+Pts_Res*Q210+Pts_ReY*R210+Pts_ReTD*S210+Pts_Re2*T210+Pts_FL*U210+Pts_FTD*V210</f>
        <v>0.9</v>
      </c>
      <c r="D210" s="7" t="s">
        <v>232</v>
      </c>
      <c r="E210" s="10" t="s">
        <v>423</v>
      </c>
      <c r="F210" s="9">
        <v>0.0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1.0</v>
      </c>
      <c r="R210" s="7">
        <v>4.0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Dyami Brown</v>
      </c>
      <c r="B211" s="7" t="str">
        <f>IFERROR(__xludf.DUMMYFUNCTION("INDEX(IFNA(REGEXEXTRACT(D211, ""([^ ]+)$"")))"),"WAS")</f>
        <v>WAS</v>
      </c>
      <c r="C211" s="7">
        <f>Pts_PA*G211+Pts_PC*H211+Pts_PY*I211+Pts_PTD*J211+Pts_PI*K211+Pts_P2*L211+Pts_RA*M211+Pts_RY*N211+Pts_RTD*O211+Pts_R2*P211+Pts_Res*Q211+Pts_ReY*R211+Pts_ReTD*S211+Pts_Re2*T211+Pts_FL*U211+Pts_FTD*V211</f>
        <v>-0.3</v>
      </c>
      <c r="D211" s="7" t="s">
        <v>384</v>
      </c>
      <c r="E211" s="10" t="s">
        <v>116</v>
      </c>
      <c r="F211" s="9">
        <v>0.0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0.0</v>
      </c>
      <c r="N211" s="7">
        <v>0.0</v>
      </c>
      <c r="O211" s="7">
        <v>0.0</v>
      </c>
      <c r="P211" s="11">
        <v>0.0</v>
      </c>
      <c r="Q211" s="10">
        <v>2.0</v>
      </c>
      <c r="R211" s="7">
        <v>-13.0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DeAndre Carter</v>
      </c>
      <c r="B212" s="7" t="str">
        <f>IFERROR(__xludf.DUMMYFUNCTION("INDEX(IFNA(REGEXEXTRACT(D212, ""([^ ]+)$"")))"),"CHI")</f>
        <v>CHI</v>
      </c>
      <c r="C212" s="7">
        <f>Pts_PA*G212+Pts_PC*H212+Pts_PY*I212+Pts_PTD*J212+Pts_PI*K212+Pts_P2*L212+Pts_RA*M212+Pts_RY*N212+Pts_RTD*O212+Pts_R2*P212+Pts_Res*Q212+Pts_ReY*R212+Pts_ReTD*S212+Pts_Re2*T212+Pts_FL*U212+Pts_FTD*V212</f>
        <v>1</v>
      </c>
      <c r="D212" s="7" t="s">
        <v>287</v>
      </c>
      <c r="E212" s="10" t="s">
        <v>101</v>
      </c>
      <c r="F212" s="9">
        <v>0.0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1.0</v>
      </c>
      <c r="R212" s="7">
        <v>5.0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Tyler Conklin</v>
      </c>
      <c r="B213" s="7" t="str">
        <f>IFERROR(__xludf.DUMMYFUNCTION("INDEX(IFNA(REGEXEXTRACT(D213, ""([^ ]+)$"")))"),"NYJ")</f>
        <v>NYJ</v>
      </c>
      <c r="C213" s="7">
        <f>Pts_PA*G213+Pts_PC*H213+Pts_PY*I213+Pts_PTD*J213+Pts_PI*K213+Pts_P2*L213+Pts_RA*M213+Pts_RY*N213+Pts_RTD*O213+Pts_R2*P213+Pts_Res*Q213+Pts_ReY*R213+Pts_ReTD*S213+Pts_Re2*T213+Pts_FL*U213+Pts_FTD*V213</f>
        <v>1.3</v>
      </c>
      <c r="D213" s="7" t="s">
        <v>288</v>
      </c>
      <c r="E213" s="10" t="s">
        <v>359</v>
      </c>
      <c r="F213" s="9">
        <v>0.0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1.0</v>
      </c>
      <c r="R213" s="7">
        <v>8.0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Malachi Corley</v>
      </c>
      <c r="B214" s="7" t="str">
        <f>IFERROR(__xludf.DUMMYFUNCTION("INDEX(IFNA(REGEXEXTRACT(D214, ""([^ ]+)$"")))"),"NYJ")</f>
        <v>NYJ</v>
      </c>
      <c r="C214" s="7">
        <f>Pts_PA*G214+Pts_PC*H214+Pts_PY*I214+Pts_PTD*J214+Pts_PI*K214+Pts_P2*L214+Pts_RA*M214+Pts_RY*N214+Pts_RTD*O214+Pts_R2*P214+Pts_Res*Q214+Pts_ReY*R214+Pts_ReTD*S214+Pts_Re2*T214+Pts_FL*U214+Pts_FTD*V214</f>
        <v>0.7</v>
      </c>
      <c r="D214" s="7" t="s">
        <v>402</v>
      </c>
      <c r="E214" s="10" t="s">
        <v>359</v>
      </c>
      <c r="F214" s="9">
        <v>0.0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1.0</v>
      </c>
      <c r="R214" s="7">
        <v>2.0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Blake Corum</v>
      </c>
      <c r="B215" s="7" t="str">
        <f>IFERROR(__xludf.DUMMYFUNCTION("INDEX(IFNA(REGEXEXTRACT(D215, ""([^ ]+)$"")))"),"LA")</f>
        <v>LA</v>
      </c>
      <c r="C215" s="7">
        <f>Pts_PA*G215+Pts_PC*H215+Pts_PY*I215+Pts_PTD*J215+Pts_PI*K215+Pts_P2*L215+Pts_RA*M215+Pts_RY*N215+Pts_RTD*O215+Pts_R2*P215+Pts_Res*Q215+Pts_ReY*R215+Pts_ReTD*S215+Pts_Re2*T215+Pts_FL*U215+Pts_FTD*V215</f>
        <v>2</v>
      </c>
      <c r="D215" s="7" t="s">
        <v>375</v>
      </c>
      <c r="E215" s="10" t="s">
        <v>421</v>
      </c>
      <c r="F215" s="9">
        <v>0.0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2.0</v>
      </c>
      <c r="N215" s="7">
        <v>8.0</v>
      </c>
      <c r="O215" s="7">
        <v>0.0</v>
      </c>
      <c r="P215" s="11">
        <v>0.0</v>
      </c>
      <c r="Q215" s="10">
        <v>1.0</v>
      </c>
      <c r="R215" s="7">
        <v>7.0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Re'Mahn Davis</v>
      </c>
      <c r="B216" s="7" t="str">
        <f>IFERROR(__xludf.DUMMYFUNCTION("INDEX(IFNA(REGEXEXTRACT(D216, ""([^ ]+)$"")))"),"BUF")</f>
        <v>BUF</v>
      </c>
      <c r="C216" s="7">
        <f>Pts_PA*G216+Pts_PC*H216+Pts_PY*I216+Pts_PTD*J216+Pts_PI*K216+Pts_P2*L216+Pts_RA*M216+Pts_RY*N216+Pts_RTD*O216+Pts_R2*P216+Pts_Res*Q216+Pts_ReY*R216+Pts_ReTD*S216+Pts_Re2*T216+Pts_FL*U216+Pts_FTD*V216</f>
        <v>0.6</v>
      </c>
      <c r="D216" s="7" t="s">
        <v>211</v>
      </c>
      <c r="E216" s="10" t="s">
        <v>35</v>
      </c>
      <c r="F216" s="9">
        <v>0.0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3.0</v>
      </c>
      <c r="N216" s="7">
        <v>6.0</v>
      </c>
      <c r="O216" s="7">
        <v>0.0</v>
      </c>
      <c r="P216" s="11">
        <v>0.0</v>
      </c>
      <c r="Q216" s="10">
        <v>0.0</v>
      </c>
      <c r="R216" s="7">
        <v>0.0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Greg Dortch</v>
      </c>
      <c r="B217" s="7" t="str">
        <f>IFERROR(__xludf.DUMMYFUNCTION("INDEX(IFNA(REGEXEXTRACT(D217, ""([^ ]+)$"")))"),"ARI")</f>
        <v>ARI</v>
      </c>
      <c r="C217" s="7">
        <f>Pts_PA*G217+Pts_PC*H217+Pts_PY*I217+Pts_PTD*J217+Pts_PI*K217+Pts_P2*L217+Pts_RA*M217+Pts_RY*N217+Pts_RTD*O217+Pts_R2*P217+Pts_Res*Q217+Pts_ReY*R217+Pts_ReTD*S217+Pts_Re2*T217+Pts_FL*U217+Pts_FTD*V217</f>
        <v>0.4</v>
      </c>
      <c r="D217" s="7" t="s">
        <v>171</v>
      </c>
      <c r="E217" s="10" t="s">
        <v>42</v>
      </c>
      <c r="F217" s="9">
        <v>0.0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1.0</v>
      </c>
      <c r="R217" s="7">
        <v>-1.0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Ashton Dulin</v>
      </c>
      <c r="B218" s="7" t="str">
        <f>IFERROR(__xludf.DUMMYFUNCTION("INDEX(IFNA(REGEXEXTRACT(D218, ""([^ ]+)$"")))"),"IND")</f>
        <v>IND</v>
      </c>
      <c r="C218" s="7">
        <f>Pts_PA*G218+Pts_PC*H218+Pts_PY*I218+Pts_PTD*J218+Pts_PI*K218+Pts_P2*L218+Pts_RA*M218+Pts_RY*N218+Pts_RTD*O218+Pts_R2*P218+Pts_Res*Q218+Pts_ReY*R218+Pts_ReTD*S218+Pts_Re2*T218+Pts_FL*U218+Pts_FTD*V218</f>
        <v>0.7</v>
      </c>
      <c r="D218" s="7" t="s">
        <v>94</v>
      </c>
      <c r="E218" s="10" t="s">
        <v>342</v>
      </c>
      <c r="F218" s="9">
        <v>0.0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1.0</v>
      </c>
      <c r="N218" s="7">
        <v>7.0</v>
      </c>
      <c r="O218" s="7">
        <v>0.0</v>
      </c>
      <c r="P218" s="11">
        <v>0.0</v>
      </c>
      <c r="Q218" s="10">
        <v>0.0</v>
      </c>
      <c r="R218" s="7">
        <v>0.0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Troy Franklin</v>
      </c>
      <c r="B219" s="7" t="str">
        <f>IFERROR(__xludf.DUMMYFUNCTION("INDEX(IFNA(REGEXEXTRACT(D219, ""([^ ]+)$"")))"),"DEN")</f>
        <v>DEN</v>
      </c>
      <c r="C219" s="7">
        <f>Pts_PA*G219+Pts_PC*H219+Pts_PY*I219+Pts_PTD*J219+Pts_PI*K219+Pts_P2*L219+Pts_RA*M219+Pts_RY*N219+Pts_RTD*O219+Pts_R2*P219+Pts_Res*Q219+Pts_ReY*R219+Pts_ReTD*S219+Pts_Re2*T219+Pts_FL*U219+Pts_FTD*V219</f>
        <v>1.4</v>
      </c>
      <c r="D219" s="7" t="s">
        <v>440</v>
      </c>
      <c r="E219" s="10" t="s">
        <v>33</v>
      </c>
      <c r="F219" s="9">
        <v>0.0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0.0</v>
      </c>
      <c r="N219" s="7">
        <v>0.0</v>
      </c>
      <c r="O219" s="7">
        <v>0.0</v>
      </c>
      <c r="P219" s="11">
        <v>0.0</v>
      </c>
      <c r="Q219" s="10">
        <v>1.0</v>
      </c>
      <c r="R219" s="7">
        <v>9.0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Cam Grandy</v>
      </c>
      <c r="B220" s="7" t="str">
        <f>IFERROR(__xludf.DUMMYFUNCTION("INDEX(IFNA(REGEXEXTRACT(D220, ""([^ ]+)$"")))"),"CIN")</f>
        <v>CIN</v>
      </c>
      <c r="C220" s="7">
        <f>Pts_PA*G220+Pts_PC*H220+Pts_PY*I220+Pts_PTD*J220+Pts_PI*K220+Pts_P2*L220+Pts_RA*M220+Pts_RY*N220+Pts_RTD*O220+Pts_R2*P220+Pts_Res*Q220+Pts_ReY*R220+Pts_ReTD*S220+Pts_Re2*T220+Pts_FL*U220+Pts_FTD*V220</f>
        <v>0.5</v>
      </c>
      <c r="D220" s="7" t="s">
        <v>548</v>
      </c>
      <c r="E220" s="10" t="s">
        <v>347</v>
      </c>
      <c r="F220" s="9">
        <v>0.0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0.0</v>
      </c>
      <c r="N220" s="7">
        <v>0.0</v>
      </c>
      <c r="O220" s="7">
        <v>0.0</v>
      </c>
      <c r="P220" s="11">
        <v>0.0</v>
      </c>
      <c r="Q220" s="10">
        <v>1.0</v>
      </c>
      <c r="R220" s="7">
        <v>0.0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Isaac Guerendo</v>
      </c>
      <c r="B221" s="7" t="str">
        <f>IFERROR(__xludf.DUMMYFUNCTION("INDEX(IFNA(REGEXEXTRACT(D221, ""([^ ]+)$"")))"),"SF")</f>
        <v>SF</v>
      </c>
      <c r="C221" s="7">
        <f>Pts_PA*G221+Pts_PC*H221+Pts_PY*I221+Pts_PTD*J221+Pts_PI*K221+Pts_P2*L221+Pts_RA*M221+Pts_RY*N221+Pts_RTD*O221+Pts_R2*P221+Pts_Res*Q221+Pts_ReY*R221+Pts_ReTD*S221+Pts_Re2*T221+Pts_FL*U221+Pts_FTD*V221</f>
        <v>0</v>
      </c>
      <c r="D221" s="7" t="s">
        <v>406</v>
      </c>
      <c r="E221" s="10" t="s">
        <v>31</v>
      </c>
      <c r="F221" s="9">
        <v>0.0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1.0</v>
      </c>
      <c r="N221" s="7">
        <v>0.0</v>
      </c>
      <c r="O221" s="7">
        <v>0.0</v>
      </c>
      <c r="P221" s="11">
        <v>0.0</v>
      </c>
      <c r="Q221" s="10">
        <v>0.0</v>
      </c>
      <c r="R221" s="7">
        <v>0.0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Mecole Hardman</v>
      </c>
      <c r="B222" s="7" t="str">
        <f>IFERROR(__xludf.DUMMYFUNCTION("INDEX(IFNA(REGEXEXTRACT(D222, ""([^ ]+)$"")))"),"KC")</f>
        <v>KC</v>
      </c>
      <c r="C222" s="7">
        <f>Pts_PA*G222+Pts_PC*H222+Pts_PY*I222+Pts_PTD*J222+Pts_PI*K222+Pts_P2*L222+Pts_RA*M222+Pts_RY*N222+Pts_RTD*O222+Pts_R2*P222+Pts_Res*Q222+Pts_ReY*R222+Pts_ReTD*S222+Pts_Re2*T222+Pts_FL*U222+Pts_FTD*V222</f>
        <v>0.8</v>
      </c>
      <c r="D222" s="7" t="s">
        <v>485</v>
      </c>
      <c r="E222" s="10" t="s">
        <v>49</v>
      </c>
      <c r="F222" s="9">
        <v>0.0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3.0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Peyton Hendershot</v>
      </c>
      <c r="B223" s="7" t="str">
        <f>IFERROR(__xludf.DUMMYFUNCTION("INDEX(IFNA(REGEXEXTRACT(D223, ""([^ ]+)$"")))"),"KC")</f>
        <v>KC</v>
      </c>
      <c r="C223" s="7">
        <f>Pts_PA*G223+Pts_PC*H223+Pts_PY*I223+Pts_PTD*J223+Pts_PI*K223+Pts_P2*L223+Pts_RA*M223+Pts_RY*N223+Pts_RTD*O223+Pts_R2*P223+Pts_Res*Q223+Pts_ReY*R223+Pts_ReTD*S223+Pts_Re2*T223+Pts_FL*U223+Pts_FTD*V223</f>
        <v>1.1</v>
      </c>
      <c r="D223" s="7" t="s">
        <v>603</v>
      </c>
      <c r="E223" s="10" t="s">
        <v>49</v>
      </c>
      <c r="F223" s="9">
        <v>0.0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0.0</v>
      </c>
      <c r="N223" s="7">
        <v>0.0</v>
      </c>
      <c r="O223" s="7">
        <v>0.0</v>
      </c>
      <c r="P223" s="11">
        <v>0.0</v>
      </c>
      <c r="Q223" s="10">
        <v>1.0</v>
      </c>
      <c r="R223" s="7">
        <v>6.0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Justice Hill</v>
      </c>
      <c r="B224" s="7" t="str">
        <f>IFERROR(__xludf.DUMMYFUNCTION("INDEX(IFNA(REGEXEXTRACT(D224, ""([^ ]+)$"")))"),"BAL")</f>
        <v>BAL</v>
      </c>
      <c r="C224" s="7">
        <f>Pts_PA*G224+Pts_PC*H224+Pts_PY*I224+Pts_PTD*J224+Pts_PI*K224+Pts_P2*L224+Pts_RA*M224+Pts_RY*N224+Pts_RTD*O224+Pts_R2*P224+Pts_Res*Q224+Pts_ReY*R224+Pts_ReTD*S224+Pts_Re2*T224+Pts_FL*U224+Pts_FTD*V224</f>
        <v>0.8</v>
      </c>
      <c r="D224" s="7" t="s">
        <v>166</v>
      </c>
      <c r="E224" s="10" t="s">
        <v>348</v>
      </c>
      <c r="F224" s="9">
        <v>0.0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2.0</v>
      </c>
      <c r="N224" s="7">
        <v>-2.0</v>
      </c>
      <c r="O224" s="7">
        <v>0.0</v>
      </c>
      <c r="P224" s="11">
        <v>0.0</v>
      </c>
      <c r="Q224" s="10">
        <v>2.0</v>
      </c>
      <c r="R224" s="7">
        <v>0.0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Isaiah Hodgins</v>
      </c>
      <c r="B225" s="7" t="str">
        <f>IFERROR(__xludf.DUMMYFUNCTION("INDEX(IFNA(REGEXEXTRACT(D225, ""([^ ]+)$"")))"),"NYG")</f>
        <v>NYG</v>
      </c>
      <c r="C225" s="7">
        <f>Pts_PA*G225+Pts_PC*H225+Pts_PY*I225+Pts_PTD*J225+Pts_PI*K225+Pts_P2*L225+Pts_RA*M225+Pts_RY*N225+Pts_RTD*O225+Pts_R2*P225+Pts_Res*Q225+Pts_ReY*R225+Pts_ReTD*S225+Pts_Re2*T225+Pts_FL*U225+Pts_FTD*V225</f>
        <v>1.2</v>
      </c>
      <c r="D225" s="7" t="s">
        <v>516</v>
      </c>
      <c r="E225" s="10" t="s">
        <v>344</v>
      </c>
      <c r="F225" s="9">
        <v>0.0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0.0</v>
      </c>
      <c r="N225" s="7">
        <v>0.0</v>
      </c>
      <c r="O225" s="7">
        <v>0.0</v>
      </c>
      <c r="P225" s="11">
        <v>0.0</v>
      </c>
      <c r="Q225" s="10">
        <v>1.0</v>
      </c>
      <c r="R225" s="7">
        <v>7.0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Xavier Hutchinson</v>
      </c>
      <c r="B226" s="7" t="str">
        <f>IFERROR(__xludf.DUMMYFUNCTION("INDEX(IFNA(REGEXEXTRACT(D226, ""([^ ]+)$"")))"),"HOU")</f>
        <v>HOU</v>
      </c>
      <c r="C226" s="7">
        <f>Pts_PA*G226+Pts_PC*H226+Pts_PY*I226+Pts_PTD*J226+Pts_PI*K226+Pts_P2*L226+Pts_RA*M226+Pts_RY*N226+Pts_RTD*O226+Pts_R2*P226+Pts_Res*Q226+Pts_ReY*R226+Pts_ReTD*S226+Pts_Re2*T226+Pts_FL*U226+Pts_FTD*V226</f>
        <v>1.6</v>
      </c>
      <c r="D226" s="7" t="s">
        <v>304</v>
      </c>
      <c r="E226" s="10" t="s">
        <v>422</v>
      </c>
      <c r="F226" s="9">
        <v>0.0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0.0</v>
      </c>
      <c r="N226" s="7">
        <v>0.0</v>
      </c>
      <c r="O226" s="7">
        <v>0.0</v>
      </c>
      <c r="P226" s="11">
        <v>0.0</v>
      </c>
      <c r="Q226" s="10">
        <v>2.0</v>
      </c>
      <c r="R226" s="7">
        <v>6.0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Diontae Johnson</v>
      </c>
      <c r="B227" s="7" t="str">
        <f>IFERROR(__xludf.DUMMYFUNCTION("INDEX(IFNA(REGEXEXTRACT(D227, ""([^ ]+)$"")))"),"BAL")</f>
        <v>BAL</v>
      </c>
      <c r="C227" s="7">
        <f>Pts_PA*G227+Pts_PC*H227+Pts_PY*I227+Pts_PTD*J227+Pts_PI*K227+Pts_P2*L227+Pts_RA*M227+Pts_RY*N227+Pts_RTD*O227+Pts_R2*P227+Pts_Res*Q227+Pts_ReY*R227+Pts_ReTD*S227+Pts_Re2*T227+Pts_FL*U227+Pts_FTD*V227</f>
        <v>1.1</v>
      </c>
      <c r="D227" s="7" t="s">
        <v>248</v>
      </c>
      <c r="E227" s="10" t="s">
        <v>348</v>
      </c>
      <c r="F227" s="9">
        <v>0.0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0.0</v>
      </c>
      <c r="N227" s="7">
        <v>0.0</v>
      </c>
      <c r="O227" s="7">
        <v>0.0</v>
      </c>
      <c r="P227" s="11">
        <v>0.0</v>
      </c>
      <c r="Q227" s="10">
        <v>1.0</v>
      </c>
      <c r="R227" s="7">
        <v>6.0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Roschon Johnson</v>
      </c>
      <c r="B228" s="7" t="str">
        <f>IFERROR(__xludf.DUMMYFUNCTION("INDEX(IFNA(REGEXEXTRACT(D228, ""([^ ]+)$"")))"),"CHI")</f>
        <v>CHI</v>
      </c>
      <c r="C228" s="7">
        <f>Pts_PA*G228+Pts_PC*H228+Pts_PY*I228+Pts_PTD*J228+Pts_PI*K228+Pts_P2*L228+Pts_RA*M228+Pts_RY*N228+Pts_RTD*O228+Pts_R2*P228+Pts_Res*Q228+Pts_ReY*R228+Pts_ReTD*S228+Pts_Re2*T228+Pts_FL*U228+Pts_FTD*V228</f>
        <v>0.6</v>
      </c>
      <c r="D228" s="7" t="s">
        <v>429</v>
      </c>
      <c r="E228" s="10" t="s">
        <v>101</v>
      </c>
      <c r="F228" s="9">
        <v>0.0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1.0</v>
      </c>
      <c r="N228" s="7">
        <v>-4.0</v>
      </c>
      <c r="O228" s="7">
        <v>0.0</v>
      </c>
      <c r="P228" s="11">
        <v>0.0</v>
      </c>
      <c r="Q228" s="10">
        <v>1.0</v>
      </c>
      <c r="R228" s="7">
        <v>5.0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Charlie Kolar</v>
      </c>
      <c r="B229" s="7" t="str">
        <f>IFERROR(__xludf.DUMMYFUNCTION("INDEX(IFNA(REGEXEXTRACT(D229, ""([^ ]+)$"")))"),"BAL")</f>
        <v>BAL</v>
      </c>
      <c r="C229" s="7">
        <f>Pts_PA*G229+Pts_PC*H229+Pts_PY*I229+Pts_PTD*J229+Pts_PI*K229+Pts_P2*L229+Pts_RA*M229+Pts_RY*N229+Pts_RTD*O229+Pts_R2*P229+Pts_Res*Q229+Pts_ReY*R229+Pts_ReTD*S229+Pts_Re2*T229+Pts_FL*U229+Pts_FTD*V229</f>
        <v>0.9</v>
      </c>
      <c r="D229" s="7" t="s">
        <v>408</v>
      </c>
      <c r="E229" s="10" t="s">
        <v>348</v>
      </c>
      <c r="F229" s="9">
        <v>0.0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0.0</v>
      </c>
      <c r="N229" s="7">
        <v>0.0</v>
      </c>
      <c r="O229" s="7">
        <v>0.0</v>
      </c>
      <c r="P229" s="11">
        <v>0.0</v>
      </c>
      <c r="Q229" s="10">
        <v>1.0</v>
      </c>
      <c r="R229" s="7">
        <v>4.0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Jordan Mason</v>
      </c>
      <c r="B230" s="7" t="str">
        <f>IFERROR(__xludf.DUMMYFUNCTION("INDEX(IFNA(REGEXEXTRACT(D230, ""([^ ]+)$"")))"),"SF")</f>
        <v>SF</v>
      </c>
      <c r="C230" s="7">
        <f>Pts_PA*G230+Pts_PC*H230+Pts_PY*I230+Pts_PTD*J230+Pts_PI*K230+Pts_P2*L230+Pts_RA*M230+Pts_RY*N230+Pts_RTD*O230+Pts_R2*P230+Pts_Res*Q230+Pts_ReY*R230+Pts_ReTD*S230+Pts_Re2*T230+Pts_FL*U230+Pts_FTD*V230</f>
        <v>0.5</v>
      </c>
      <c r="D230" s="7" t="s">
        <v>41</v>
      </c>
      <c r="E230" s="10" t="s">
        <v>31</v>
      </c>
      <c r="F230" s="9">
        <v>0.0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1.0</v>
      </c>
      <c r="N230" s="7">
        <v>5.0</v>
      </c>
      <c r="O230" s="7">
        <v>0.0</v>
      </c>
      <c r="P230" s="11">
        <v>0.0</v>
      </c>
      <c r="Q230" s="10">
        <v>0.0</v>
      </c>
      <c r="R230" s="7">
        <v>0.0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Andrew Ogletree</v>
      </c>
      <c r="B231" s="7" t="str">
        <f>IFERROR(__xludf.DUMMYFUNCTION("INDEX(IFNA(REGEXEXTRACT(D231, ""([^ ]+)$"")))"),"IND")</f>
        <v>IND</v>
      </c>
      <c r="C231" s="7">
        <f>Pts_PA*G231+Pts_PC*H231+Pts_PY*I231+Pts_PTD*J231+Pts_PI*K231+Pts_P2*L231+Pts_RA*M231+Pts_RY*N231+Pts_RTD*O231+Pts_R2*P231+Pts_Res*Q231+Pts_ReY*R231+Pts_ReTD*S231+Pts_Re2*T231+Pts_FL*U231+Pts_FTD*V231</f>
        <v>0.7</v>
      </c>
      <c r="D231" s="7" t="s">
        <v>390</v>
      </c>
      <c r="E231" s="10" t="s">
        <v>342</v>
      </c>
      <c r="F231" s="9">
        <v>0.0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2.0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Dante Pettis</v>
      </c>
      <c r="B232" s="7" t="str">
        <f>IFERROR(__xludf.DUMMYFUNCTION("INDEX(IFNA(REGEXEXTRACT(D232, ""([^ ]+)$"")))"),"NO")</f>
        <v>NO</v>
      </c>
      <c r="C232" s="7">
        <f>Pts_PA*G232+Pts_PC*H232+Pts_PY*I232+Pts_PTD*J232+Pts_PI*K232+Pts_P2*L232+Pts_RA*M232+Pts_RY*N232+Pts_RTD*O232+Pts_R2*P232+Pts_Res*Q232+Pts_ReY*R232+Pts_ReTD*S232+Pts_Re2*T232+Pts_FL*U232+Pts_FTD*V232</f>
        <v>1.3</v>
      </c>
      <c r="D232" s="7" t="s">
        <v>545</v>
      </c>
      <c r="E232" s="10" t="s">
        <v>339</v>
      </c>
      <c r="F232" s="9">
        <v>0.0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1.0</v>
      </c>
      <c r="R232" s="7">
        <v>8.0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Kenny Pickett</v>
      </c>
      <c r="B233" s="7" t="str">
        <f>IFERROR(__xludf.DUMMYFUNCTION("INDEX(IFNA(REGEXEXTRACT(D233, ""([^ ]+)$"")))"),"PHI")</f>
        <v>PHI</v>
      </c>
      <c r="C233" s="7">
        <f>Pts_PA*G233+Pts_PC*H233+Pts_PY*I233+Pts_PTD*J233+Pts_PI*K233+Pts_P2*L233+Pts_RA*M233+Pts_RY*N233+Pts_RTD*O233+Pts_R2*P233+Pts_Res*Q233+Pts_ReY*R233+Pts_ReTD*S233+Pts_Re2*T233+Pts_FL*U233+Pts_FTD*V233</f>
        <v>0.3</v>
      </c>
      <c r="D233" s="7" t="s">
        <v>534</v>
      </c>
      <c r="E233" s="10" t="s">
        <v>338</v>
      </c>
      <c r="F233" s="9">
        <v>0.0</v>
      </c>
      <c r="G233" s="10">
        <v>2.0</v>
      </c>
      <c r="H233" s="7">
        <v>1.0</v>
      </c>
      <c r="I233" s="7">
        <v>5.0</v>
      </c>
      <c r="J233" s="7">
        <v>0.0</v>
      </c>
      <c r="K233" s="7">
        <v>0.0</v>
      </c>
      <c r="L233" s="11">
        <v>0.0</v>
      </c>
      <c r="M233" s="10">
        <v>1.0</v>
      </c>
      <c r="N233" s="7">
        <v>1.0</v>
      </c>
      <c r="O233" s="7">
        <v>0.0</v>
      </c>
      <c r="P233" s="11">
        <v>0.0</v>
      </c>
      <c r="Q233" s="10">
        <v>0.0</v>
      </c>
      <c r="R233" s="7">
        <v>0.0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Jalen Reagor</v>
      </c>
      <c r="B234" s="7" t="str">
        <f>IFERROR(__xludf.DUMMYFUNCTION("INDEX(IFNA(REGEXEXTRACT(D234, ""([^ ]+)$"")))"),"LAC")</f>
        <v>LAC</v>
      </c>
      <c r="C234" s="7">
        <f>Pts_PA*G234+Pts_PC*H234+Pts_PY*I234+Pts_PTD*J234+Pts_PI*K234+Pts_P2*L234+Pts_RA*M234+Pts_RY*N234+Pts_RTD*O234+Pts_R2*P234+Pts_Res*Q234+Pts_ReY*R234+Pts_ReTD*S234+Pts_Re2*T234+Pts_FL*U234+Pts_FTD*V234</f>
        <v>-0.2</v>
      </c>
      <c r="D234" s="7" t="s">
        <v>526</v>
      </c>
      <c r="E234" s="10" t="s">
        <v>157</v>
      </c>
      <c r="F234" s="9">
        <v>0.0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2.0</v>
      </c>
      <c r="N234" s="7">
        <v>-2.0</v>
      </c>
      <c r="O234" s="7">
        <v>0.0</v>
      </c>
      <c r="P234" s="11">
        <v>0.0</v>
      </c>
      <c r="Q234" s="10">
        <v>0.0</v>
      </c>
      <c r="R234" s="7">
        <v>0.0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Christopher Rodriguez</v>
      </c>
      <c r="B235" s="7" t="str">
        <f>IFERROR(__xludf.DUMMYFUNCTION("INDEX(IFNA(REGEXEXTRACT(D235, ""([^ ]+)$"")))"),"WAS")</f>
        <v>WAS</v>
      </c>
      <c r="C235" s="7">
        <f>Pts_PA*G235+Pts_PC*H235+Pts_PY*I235+Pts_PTD*J235+Pts_PI*K235+Pts_P2*L235+Pts_RA*M235+Pts_RY*N235+Pts_RTD*O235+Pts_R2*P235+Pts_Res*Q235+Pts_ReY*R235+Pts_ReTD*S235+Pts_Re2*T235+Pts_FL*U235+Pts_FTD*V235</f>
        <v>0.4</v>
      </c>
      <c r="D235" s="7" t="s">
        <v>559</v>
      </c>
      <c r="E235" s="10" t="s">
        <v>116</v>
      </c>
      <c r="F235" s="9">
        <v>0.0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2.0</v>
      </c>
      <c r="N235" s="7">
        <v>4.0</v>
      </c>
      <c r="O235" s="7">
        <v>0.0</v>
      </c>
      <c r="P235" s="11">
        <v>0.0</v>
      </c>
      <c r="Q235" s="10">
        <v>0.0</v>
      </c>
      <c r="R235" s="7">
        <v>0.0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Miles Sanders</v>
      </c>
      <c r="B236" s="7" t="str">
        <f>IFERROR(__xludf.DUMMYFUNCTION("INDEX(IFNA(REGEXEXTRACT(D236, ""([^ ]+)$"")))"),"CAR")</f>
        <v>CAR</v>
      </c>
      <c r="C236" s="7">
        <f>Pts_PA*G236+Pts_PC*H236+Pts_PY*I236+Pts_PTD*J236+Pts_PI*K236+Pts_P2*L236+Pts_RA*M236+Pts_RY*N236+Pts_RTD*O236+Pts_R2*P236+Pts_Res*Q236+Pts_ReY*R236+Pts_ReTD*S236+Pts_Re2*T236+Pts_FL*U236+Pts_FTD*V236</f>
        <v>0.5</v>
      </c>
      <c r="D236" s="7" t="s">
        <v>222</v>
      </c>
      <c r="E236" s="10" t="s">
        <v>354</v>
      </c>
      <c r="F236" s="9">
        <v>0.0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2.0</v>
      </c>
      <c r="N236" s="7">
        <v>5.0</v>
      </c>
      <c r="O236" s="7">
        <v>0.0</v>
      </c>
      <c r="P236" s="11">
        <v>0.0</v>
      </c>
      <c r="Q236" s="10">
        <v>0.0</v>
      </c>
      <c r="R236" s="7">
        <v>0.0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Trey Sermon</v>
      </c>
      <c r="B237" s="7" t="str">
        <f>IFERROR(__xludf.DUMMYFUNCTION("INDEX(IFNA(REGEXEXTRACT(D237, ""([^ ]+)$"")))"),"IND")</f>
        <v>IND</v>
      </c>
      <c r="C237" s="7">
        <f>Pts_PA*G237+Pts_PC*H237+Pts_PY*I237+Pts_PTD*J237+Pts_PI*K237+Pts_P2*L237+Pts_RA*M237+Pts_RY*N237+Pts_RTD*O237+Pts_R2*P237+Pts_Res*Q237+Pts_ReY*R237+Pts_ReTD*S237+Pts_Re2*T237+Pts_FL*U237+Pts_FTD*V237</f>
        <v>0.9</v>
      </c>
      <c r="D237" s="7" t="s">
        <v>411</v>
      </c>
      <c r="E237" s="10" t="s">
        <v>342</v>
      </c>
      <c r="F237" s="9">
        <v>0.0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0.0</v>
      </c>
      <c r="N237" s="7">
        <v>0.0</v>
      </c>
      <c r="O237" s="7">
        <v>0.0</v>
      </c>
      <c r="P237" s="11">
        <v>0.0</v>
      </c>
      <c r="Q237" s="10">
        <v>1.0</v>
      </c>
      <c r="R237" s="7">
        <v>4.0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Sterling Shepard</v>
      </c>
      <c r="B238" s="7" t="str">
        <f>IFERROR(__xludf.DUMMYFUNCTION("INDEX(IFNA(REGEXEXTRACT(D238, ""([^ ]+)$"")))"),"TB")</f>
        <v>TB</v>
      </c>
      <c r="C238" s="7">
        <f>Pts_PA*G238+Pts_PC*H238+Pts_PY*I238+Pts_PTD*J238+Pts_PI*K238+Pts_P2*L238+Pts_RA*M238+Pts_RY*N238+Pts_RTD*O238+Pts_R2*P238+Pts_Res*Q238+Pts_ReY*R238+Pts_ReTD*S238+Pts_Re2*T238+Pts_FL*U238+Pts_FTD*V238</f>
        <v>1.5</v>
      </c>
      <c r="D238" s="7" t="s">
        <v>469</v>
      </c>
      <c r="E238" s="10" t="s">
        <v>340</v>
      </c>
      <c r="F238" s="9">
        <v>0.0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1.0</v>
      </c>
      <c r="N238" s="7">
        <v>3.0</v>
      </c>
      <c r="O238" s="7">
        <v>0.0</v>
      </c>
      <c r="P238" s="11">
        <v>0.0</v>
      </c>
      <c r="Q238" s="10">
        <v>1.0</v>
      </c>
      <c r="R238" s="7">
        <v>7.0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Ainias Smith</v>
      </c>
      <c r="B239" s="7" t="str">
        <f>IFERROR(__xludf.DUMMYFUNCTION("INDEX(IFNA(REGEXEXTRACT(D239, ""([^ ]+)$"")))"),"PHI")</f>
        <v>PHI</v>
      </c>
      <c r="C239" s="7">
        <f>Pts_PA*G239+Pts_PC*H239+Pts_PY*I239+Pts_PTD*J239+Pts_PI*K239+Pts_P2*L239+Pts_RA*M239+Pts_RY*N239+Pts_RTD*O239+Pts_R2*P239+Pts_Res*Q239+Pts_ReY*R239+Pts_ReTD*S239+Pts_Re2*T239+Pts_FL*U239+Pts_FTD*V239</f>
        <v>1.6</v>
      </c>
      <c r="D239" s="7" t="s">
        <v>604</v>
      </c>
      <c r="E239" s="10" t="s">
        <v>338</v>
      </c>
      <c r="F239" s="9">
        <v>0.0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2.0</v>
      </c>
      <c r="R239" s="7">
        <v>6.0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Durham Smythe</v>
      </c>
      <c r="B240" s="7" t="str">
        <f>IFERROR(__xludf.DUMMYFUNCTION("INDEX(IFNA(REGEXEXTRACT(D240, ""([^ ]+)$"")))"),"MIA")</f>
        <v>MIA</v>
      </c>
      <c r="C240" s="7">
        <f>Pts_PA*G240+Pts_PC*H240+Pts_PY*I240+Pts_PTD*J240+Pts_PI*K240+Pts_P2*L240+Pts_RA*M240+Pts_RY*N240+Pts_RTD*O240+Pts_R2*P240+Pts_Res*Q240+Pts_ReY*R240+Pts_ReTD*S240+Pts_Re2*T240+Pts_FL*U240+Pts_FTD*V240</f>
        <v>1.1</v>
      </c>
      <c r="D240" s="7" t="s">
        <v>412</v>
      </c>
      <c r="E240" s="10" t="s">
        <v>419</v>
      </c>
      <c r="F240" s="9">
        <v>0.0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0.0</v>
      </c>
      <c r="N240" s="7">
        <v>0.0</v>
      </c>
      <c r="O240" s="7">
        <v>0.0</v>
      </c>
      <c r="P240" s="11">
        <v>0.0</v>
      </c>
      <c r="Q240" s="10">
        <v>1.0</v>
      </c>
      <c r="R240" s="7">
        <v>6.0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Carson Steele</v>
      </c>
      <c r="B241" s="7" t="str">
        <f>IFERROR(__xludf.DUMMYFUNCTION("INDEX(IFNA(REGEXEXTRACT(D241, ""([^ ]+)$"")))"),"KC")</f>
        <v>KC</v>
      </c>
      <c r="C241" s="7">
        <f>Pts_PA*G241+Pts_PC*H241+Pts_PY*I241+Pts_PTD*J241+Pts_PI*K241+Pts_P2*L241+Pts_RA*M241+Pts_RY*N241+Pts_RTD*O241+Pts_R2*P241+Pts_Res*Q241+Pts_ReY*R241+Pts_ReTD*S241+Pts_Re2*T241+Pts_FL*U241+Pts_FTD*V241</f>
        <v>0.3</v>
      </c>
      <c r="D241" s="7" t="s">
        <v>324</v>
      </c>
      <c r="E241" s="10" t="s">
        <v>49</v>
      </c>
      <c r="F241" s="9">
        <v>0.0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2.0</v>
      </c>
      <c r="N241" s="7">
        <v>3.0</v>
      </c>
      <c r="O241" s="7">
        <v>0.0</v>
      </c>
      <c r="P241" s="11">
        <v>0.0</v>
      </c>
      <c r="Q241" s="10">
        <v>0.0</v>
      </c>
      <c r="R241" s="7">
        <v>0.0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Cade Stover</v>
      </c>
      <c r="B242" s="7" t="str">
        <f>IFERROR(__xludf.DUMMYFUNCTION("INDEX(IFNA(REGEXEXTRACT(D242, ""([^ ]+)$"")))"),"HOU")</f>
        <v>HOU</v>
      </c>
      <c r="C242" s="7">
        <f>Pts_PA*G242+Pts_PC*H242+Pts_PY*I242+Pts_PTD*J242+Pts_PI*K242+Pts_P2*L242+Pts_RA*M242+Pts_RY*N242+Pts_RTD*O242+Pts_R2*P242+Pts_Res*Q242+Pts_ReY*R242+Pts_ReTD*S242+Pts_Re2*T242+Pts_FL*U242+Pts_FTD*V242</f>
        <v>0.7</v>
      </c>
      <c r="D242" s="7" t="s">
        <v>394</v>
      </c>
      <c r="E242" s="10" t="s">
        <v>422</v>
      </c>
      <c r="F242" s="9">
        <v>0.0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0.0</v>
      </c>
      <c r="N242" s="7">
        <v>0.0</v>
      </c>
      <c r="O242" s="7">
        <v>0.0</v>
      </c>
      <c r="P242" s="11">
        <v>0.0</v>
      </c>
      <c r="Q242" s="10">
        <v>1.0</v>
      </c>
      <c r="R242" s="7">
        <v>2.0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Ian Thomas</v>
      </c>
      <c r="B243" s="7" t="str">
        <f>IFERROR(__xludf.DUMMYFUNCTION("INDEX(IFNA(REGEXEXTRACT(D243, ""([^ ]+)$"")))"),"CAR")</f>
        <v>CAR</v>
      </c>
      <c r="C243" s="7">
        <f>Pts_PA*G243+Pts_PC*H243+Pts_PY*I243+Pts_PTD*J243+Pts_PI*K243+Pts_P2*L243+Pts_RA*M243+Pts_RY*N243+Pts_RTD*O243+Pts_R2*P243+Pts_Res*Q243+Pts_ReY*R243+Pts_ReTD*S243+Pts_Re2*T243+Pts_FL*U243+Pts_FTD*V243</f>
        <v>0.8</v>
      </c>
      <c r="D243" s="7" t="s">
        <v>536</v>
      </c>
      <c r="E243" s="10" t="s">
        <v>354</v>
      </c>
      <c r="F243" s="9">
        <v>0.0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1.0</v>
      </c>
      <c r="R243" s="7">
        <v>3.0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Mitchell Trubisky</v>
      </c>
      <c r="B244" s="7" t="str">
        <f>IFERROR(__xludf.DUMMYFUNCTION("INDEX(IFNA(REGEXEXTRACT(D244, ""([^ ]+)$"")))"),"BUF")</f>
        <v>BUF</v>
      </c>
      <c r="C244" s="7">
        <f>Pts_PA*G244+Pts_PC*H244+Pts_PY*I244+Pts_PTD*J244+Pts_PI*K244+Pts_P2*L244+Pts_RA*M244+Pts_RY*N244+Pts_RTD*O244+Pts_R2*P244+Pts_Res*Q244+Pts_ReY*R244+Pts_ReTD*S244+Pts_Re2*T244+Pts_FL*U244+Pts_FTD*V244</f>
        <v>-0.1</v>
      </c>
      <c r="D244" s="7" t="s">
        <v>413</v>
      </c>
      <c r="E244" s="10" t="s">
        <v>35</v>
      </c>
      <c r="F244" s="9">
        <v>0.0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1.0</v>
      </c>
      <c r="N244" s="7">
        <v>-1.0</v>
      </c>
      <c r="O244" s="7">
        <v>0.0</v>
      </c>
      <c r="P244" s="11">
        <v>0.0</v>
      </c>
      <c r="Q244" s="10">
        <v>0.0</v>
      </c>
      <c r="R244" s="7">
        <v>0.0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Clayton Tune</v>
      </c>
      <c r="B245" s="7" t="str">
        <f>IFERROR(__xludf.DUMMYFUNCTION("INDEX(IFNA(REGEXEXTRACT(D245, ""([^ ]+)$"")))"),"ARI")</f>
        <v>ARI</v>
      </c>
      <c r="C245" s="7">
        <f>Pts_PA*G245+Pts_PC*H245+Pts_PY*I245+Pts_PTD*J245+Pts_PI*K245+Pts_P2*L245+Pts_RA*M245+Pts_RY*N245+Pts_RTD*O245+Pts_R2*P245+Pts_Res*Q245+Pts_ReY*R245+Pts_ReTD*S245+Pts_Re2*T245+Pts_FL*U245+Pts_FTD*V245</f>
        <v>-0.1</v>
      </c>
      <c r="D245" s="7" t="s">
        <v>418</v>
      </c>
      <c r="E245" s="10" t="s">
        <v>42</v>
      </c>
      <c r="F245" s="9">
        <v>0.0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1.0</v>
      </c>
      <c r="N245" s="7">
        <v>-1.0</v>
      </c>
      <c r="O245" s="7">
        <v>0.0</v>
      </c>
      <c r="P245" s="11">
        <v>0.0</v>
      </c>
      <c r="Q245" s="10">
        <v>0.0</v>
      </c>
      <c r="R245" s="7">
        <v>0.0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Darnell Washington</v>
      </c>
      <c r="B246" s="7" t="str">
        <f>IFERROR(__xludf.DUMMYFUNCTION("INDEX(IFNA(REGEXEXTRACT(D246, ""([^ ]+)$"")))"),"PIT")</f>
        <v>PIT</v>
      </c>
      <c r="C246" s="7">
        <f>Pts_PA*G246+Pts_PC*H246+Pts_PY*I246+Pts_PTD*J246+Pts_PI*K246+Pts_P2*L246+Pts_RA*M246+Pts_RY*N246+Pts_RTD*O246+Pts_R2*P246+Pts_Res*Q246+Pts_ReY*R246+Pts_ReTD*S246+Pts_Re2*T246+Pts_FL*U246+Pts_FTD*V246</f>
        <v>1.1</v>
      </c>
      <c r="D246" s="7" t="s">
        <v>331</v>
      </c>
      <c r="E246" s="10" t="s">
        <v>341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0.0</v>
      </c>
      <c r="N246" s="7">
        <v>0.0</v>
      </c>
      <c r="O246" s="7">
        <v>0.0</v>
      </c>
      <c r="P246" s="11">
        <v>0.0</v>
      </c>
      <c r="Q246" s="10">
        <v>1.0</v>
      </c>
      <c r="R246" s="7">
        <v>6.0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Justin Watson</v>
      </c>
      <c r="B247" s="7" t="str">
        <f>IFERROR(__xludf.DUMMYFUNCTION("INDEX(IFNA(REGEXEXTRACT(D247, ""([^ ]+)$"")))"),"KC")</f>
        <v>KC</v>
      </c>
      <c r="C247" s="7">
        <f>Pts_PA*G247+Pts_PC*H247+Pts_PY*I247+Pts_PTD*J247+Pts_PI*K247+Pts_P2*L247+Pts_RA*M247+Pts_RY*N247+Pts_RTD*O247+Pts_R2*P247+Pts_Res*Q247+Pts_ReY*R247+Pts_ReTD*S247+Pts_Re2*T247+Pts_FL*U247+Pts_FTD*V247</f>
        <v>1.6</v>
      </c>
      <c r="D247" s="7" t="s">
        <v>226</v>
      </c>
      <c r="E247" s="10" t="s">
        <v>49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0.0</v>
      </c>
      <c r="N247" s="7">
        <v>0.0</v>
      </c>
      <c r="O247" s="7">
        <v>0.0</v>
      </c>
      <c r="P247" s="11">
        <v>0.0</v>
      </c>
      <c r="Q247" s="10">
        <v>2.0</v>
      </c>
      <c r="R247" s="7">
        <v>6.0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Javonte Williams</v>
      </c>
      <c r="B248" s="7" t="str">
        <f>IFERROR(__xludf.DUMMYFUNCTION("INDEX(IFNA(REGEXEXTRACT(D248, ""([^ ]+)$"")))"),"DEN")</f>
        <v>DEN</v>
      </c>
      <c r="C248" s="7">
        <f>Pts_PA*G248+Pts_PC*H248+Pts_PY*I248+Pts_PTD*J248+Pts_PI*K248+Pts_P2*L248+Pts_RA*M248+Pts_RY*N248+Pts_RTD*O248+Pts_R2*P248+Pts_Res*Q248+Pts_ReY*R248+Pts_ReTD*S248+Pts_Re2*T248+Pts_FL*U248+Pts_FTD*V248</f>
        <v>1.7</v>
      </c>
      <c r="D248" s="7" t="s">
        <v>227</v>
      </c>
      <c r="E248" s="10" t="s">
        <v>33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1.0</v>
      </c>
      <c r="N248" s="7">
        <v>1.0</v>
      </c>
      <c r="O248" s="7">
        <v>0.0</v>
      </c>
      <c r="P248" s="11">
        <v>0.0</v>
      </c>
      <c r="Q248" s="10">
        <v>2.0</v>
      </c>
      <c r="R248" s="7">
        <v>6.0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Robert Woods</v>
      </c>
      <c r="B249" s="7" t="str">
        <f>IFERROR(__xludf.DUMMYFUNCTION("INDEX(IFNA(REGEXEXTRACT(D249, ""([^ ]+)$"")))"),"HOU")</f>
        <v>HOU</v>
      </c>
      <c r="C249" s="7">
        <f>Pts_PA*G249+Pts_PC*H249+Pts_PY*I249+Pts_PTD*J249+Pts_PI*K249+Pts_P2*L249+Pts_RA*M249+Pts_RY*N249+Pts_RTD*O249+Pts_R2*P249+Pts_Res*Q249+Pts_ReY*R249+Pts_ReTD*S249+Pts_Re2*T249+Pts_FL*U249+Pts_FTD*V249</f>
        <v>0.6</v>
      </c>
      <c r="D249" s="7" t="s">
        <v>446</v>
      </c>
      <c r="E249" s="10" t="s">
        <v>422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0.0</v>
      </c>
      <c r="N249" s="7">
        <v>0.0</v>
      </c>
      <c r="O249" s="7">
        <v>0.0</v>
      </c>
      <c r="P249" s="11">
        <v>0.0</v>
      </c>
      <c r="Q249" s="10">
        <v>1.0</v>
      </c>
      <c r="R249" s="7">
        <v>1.0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Jaylen Wright</v>
      </c>
      <c r="B250" s="7" t="str">
        <f>IFERROR(__xludf.DUMMYFUNCTION("INDEX(IFNA(REGEXEXTRACT(D250, ""([^ ]+)$"")))"),"MIA")</f>
        <v>MIA</v>
      </c>
      <c r="C250" s="7">
        <f>Pts_PA*G250+Pts_PC*H250+Pts_PY*I250+Pts_PTD*J250+Pts_PI*K250+Pts_P2*L250+Pts_RA*M250+Pts_RY*N250+Pts_RTD*O250+Pts_R2*P250+Pts_Res*Q250+Pts_ReY*R250+Pts_ReTD*S250+Pts_Re2*T250+Pts_FL*U250+Pts_FTD*V250</f>
        <v>0.3</v>
      </c>
      <c r="D250" s="7" t="s">
        <v>417</v>
      </c>
      <c r="E250" s="10" t="s">
        <v>419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5.0</v>
      </c>
      <c r="N250" s="7">
        <v>3.0</v>
      </c>
      <c r="O250" s="7">
        <v>0.0</v>
      </c>
      <c r="P250" s="11">
        <v>0.0</v>
      </c>
      <c r="Q250" s="10">
        <v>0.0</v>
      </c>
      <c r="R250" s="7">
        <v>0.0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Kenny Yeboah</v>
      </c>
      <c r="B251" s="7" t="str">
        <f>IFERROR(__xludf.DUMMYFUNCTION("INDEX(IFNA(REGEXEXTRACT(D251, ""([^ ]+)$"")))"),"NYJ")</f>
        <v>NYJ</v>
      </c>
      <c r="C251" s="7">
        <f>Pts_PA*G251+Pts_PC*H251+Pts_PY*I251+Pts_PTD*J251+Pts_PI*K251+Pts_P2*L251+Pts_RA*M251+Pts_RY*N251+Pts_RTD*O251+Pts_R2*P251+Pts_Res*Q251+Pts_ReY*R251+Pts_ReTD*S251+Pts_Re2*T251+Pts_FL*U251+Pts_FTD*V251</f>
        <v>0.9</v>
      </c>
      <c r="D251" s="7" t="s">
        <v>605</v>
      </c>
      <c r="E251" s="10" t="s">
        <v>359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1.0</v>
      </c>
      <c r="R251" s="7">
        <v>4.0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Jacob Cowing</v>
      </c>
      <c r="B252" s="7" t="str">
        <f>IFERROR(__xludf.DUMMYFUNCTION("INDEX(IFNA(REGEXEXTRACT(D252, ""([^ ]+)$"")))"),"SF")</f>
        <v>SF</v>
      </c>
      <c r="C252" s="7">
        <f>Pts_PA*G252+Pts_PC*H252+Pts_PY*I252+Pts_PTD*J252+Pts_PI*K252+Pts_P2*L252+Pts_RA*M252+Pts_RY*N252+Pts_RTD*O252+Pts_R2*P252+Pts_Res*Q252+Pts_ReY*R252+Pts_ReTD*S252+Pts_Re2*T252+Pts_FL*U252+Pts_FTD*V252</f>
        <v>-2</v>
      </c>
      <c r="D252" s="7" t="s">
        <v>524</v>
      </c>
      <c r="E252" s="10" t="s">
        <v>31</v>
      </c>
      <c r="F252" s="9">
        <v>-1.0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0.0</v>
      </c>
      <c r="N252" s="7">
        <v>0.0</v>
      </c>
      <c r="O252" s="7">
        <v>0.0</v>
      </c>
      <c r="P252" s="11">
        <v>0.0</v>
      </c>
      <c r="Q252" s="10">
        <v>0.0</v>
      </c>
      <c r="R252" s="7">
        <v>0.0</v>
      </c>
      <c r="S252" s="7">
        <v>0.0</v>
      </c>
      <c r="T252" s="11">
        <v>0.0</v>
      </c>
      <c r="U252" s="10">
        <v>1.0</v>
      </c>
      <c r="V252" s="11">
        <v>0.0</v>
      </c>
    </row>
    <row r="253">
      <c r="A253" s="7" t="str">
        <f t="shared" si="1"/>
        <v>Trey Lance</v>
      </c>
      <c r="B253" s="7" t="str">
        <f>IFERROR(__xludf.DUMMYFUNCTION("INDEX(IFNA(REGEXEXTRACT(D253, ""([^ ]+)$"")))"),"DAL")</f>
        <v>DAL</v>
      </c>
      <c r="C253" s="7">
        <f>Pts_PA*G253+Pts_PC*H253+Pts_PY*I253+Pts_PTD*J253+Pts_PI*K253+Pts_P2*L253+Pts_RA*M253+Pts_RY*N253+Pts_RTD*O253+Pts_R2*P253+Pts_Res*Q253+Pts_ReY*R253+Pts_ReTD*S253+Pts_Re2*T253+Pts_FL*U253+Pts_FTD*V253</f>
        <v>0.54</v>
      </c>
      <c r="D253" s="7" t="s">
        <v>589</v>
      </c>
      <c r="E253" s="10" t="s">
        <v>423</v>
      </c>
      <c r="F253" s="9">
        <v>-1.0</v>
      </c>
      <c r="G253" s="10">
        <v>6.0</v>
      </c>
      <c r="H253" s="7">
        <v>4.0</v>
      </c>
      <c r="I253" s="7">
        <v>21.0</v>
      </c>
      <c r="J253" s="7">
        <v>0.0</v>
      </c>
      <c r="K253" s="7">
        <v>1.0</v>
      </c>
      <c r="L253" s="11">
        <v>0.0</v>
      </c>
      <c r="M253" s="10">
        <v>3.0</v>
      </c>
      <c r="N253" s="7">
        <v>17.0</v>
      </c>
      <c r="O253" s="7">
        <v>0.0</v>
      </c>
      <c r="P253" s="11">
        <v>0.0</v>
      </c>
      <c r="Q253" s="10">
        <v>0.0</v>
      </c>
      <c r="R253" s="7">
        <v>0.0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Cooper Rush</v>
      </c>
      <c r="B254" s="7" t="str">
        <f>IFERROR(__xludf.DUMMYFUNCTION("INDEX(IFNA(REGEXEXTRACT(D254, ""([^ ]+)$"")))"),"DAL")</f>
        <v>DAL</v>
      </c>
      <c r="C254" s="7">
        <f>Pts_PA*G254+Pts_PC*H254+Pts_PY*I254+Pts_PTD*J254+Pts_PI*K254+Pts_P2*L254+Pts_RA*M254+Pts_RY*N254+Pts_RTD*O254+Pts_R2*P254+Pts_Res*Q254+Pts_ReY*R254+Pts_ReTD*S254+Pts_Re2*T254+Pts_FL*U254+Pts_FTD*V254</f>
        <v>-2</v>
      </c>
      <c r="D254" s="7" t="s">
        <v>320</v>
      </c>
      <c r="E254" s="10" t="s">
        <v>423</v>
      </c>
      <c r="F254" s="9">
        <v>-1.0</v>
      </c>
      <c r="G254" s="10">
        <v>23.0</v>
      </c>
      <c r="H254" s="7">
        <v>13.0</v>
      </c>
      <c r="I254" s="7">
        <v>45.0</v>
      </c>
      <c r="J254" s="7">
        <v>0.0</v>
      </c>
      <c r="K254" s="7">
        <v>0.0</v>
      </c>
      <c r="L254" s="11">
        <v>0.0</v>
      </c>
      <c r="M254" s="10">
        <v>2.0</v>
      </c>
      <c r="N254" s="7">
        <v>2.0</v>
      </c>
      <c r="O254" s="7">
        <v>0.0</v>
      </c>
      <c r="P254" s="11">
        <v>0.0</v>
      </c>
      <c r="Q254" s="10">
        <v>0.0</v>
      </c>
      <c r="R254" s="7">
        <v>0.0</v>
      </c>
      <c r="S254" s="7">
        <v>0.0</v>
      </c>
      <c r="T254" s="11">
        <v>0.0</v>
      </c>
      <c r="U254" s="10">
        <v>2.0</v>
      </c>
      <c r="V254" s="11">
        <v>0.0</v>
      </c>
    </row>
    <row r="255">
      <c r="A255" s="7" t="str">
        <f t="shared" si="1"/>
        <v>Olamide Zaccheaus</v>
      </c>
      <c r="B255" s="7" t="str">
        <f>IFERROR(__xludf.DUMMYFUNCTION("INDEX(IFNA(REGEXEXTRACT(D255, ""([^ ]+)$"")))"),"WAS")</f>
        <v>WAS</v>
      </c>
      <c r="C255" s="7">
        <f>Pts_PA*G255+Pts_PC*H255+Pts_PY*I255+Pts_PTD*J255+Pts_PI*K255+Pts_P2*L255+Pts_RA*M255+Pts_RY*N255+Pts_RTD*O255+Pts_R2*P255+Pts_Res*Q255+Pts_ReY*R255+Pts_ReTD*S255+Pts_Re2*T255+Pts_FL*U255+Pts_FTD*V255</f>
        <v>-0.7</v>
      </c>
      <c r="D255" s="7" t="s">
        <v>278</v>
      </c>
      <c r="E255" s="10" t="s">
        <v>116</v>
      </c>
      <c r="F255" s="9">
        <v>-1.0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0.0</v>
      </c>
      <c r="N255" s="7">
        <v>0.0</v>
      </c>
      <c r="O255" s="7">
        <v>0.0</v>
      </c>
      <c r="P255" s="11">
        <v>0.0</v>
      </c>
      <c r="Q255" s="10">
        <v>1.0</v>
      </c>
      <c r="R255" s="7">
        <v>8.0</v>
      </c>
      <c r="S255" s="7">
        <v>0.0</v>
      </c>
      <c r="T255" s="11">
        <v>0.0</v>
      </c>
      <c r="U255" s="10">
        <v>1.0</v>
      </c>
      <c r="V255" s="11">
        <v>0.0</v>
      </c>
    </row>
    <row r="256">
      <c r="A256" s="7"/>
      <c r="B256" s="7"/>
      <c r="C256" s="7"/>
      <c r="D256" s="7"/>
      <c r="E256" s="10"/>
      <c r="F256" s="9"/>
      <c r="G256" s="10"/>
      <c r="H256" s="7"/>
      <c r="I256" s="7"/>
      <c r="J256" s="7"/>
      <c r="K256" s="7"/>
      <c r="L256" s="11"/>
      <c r="M256" s="10"/>
      <c r="N256" s="7"/>
      <c r="O256" s="7"/>
      <c r="P256" s="11"/>
      <c r="Q256" s="10"/>
      <c r="R256" s="7"/>
      <c r="S256" s="7"/>
      <c r="T256" s="11"/>
      <c r="U256" s="10"/>
      <c r="V256" s="11"/>
    </row>
    <row r="257">
      <c r="A257" s="7"/>
      <c r="B257" s="7"/>
      <c r="C257" s="7"/>
      <c r="D257" s="7"/>
      <c r="E257" s="10"/>
      <c r="F257" s="9"/>
      <c r="G257" s="10"/>
      <c r="H257" s="7"/>
      <c r="I257" s="7"/>
      <c r="J257" s="7"/>
      <c r="K257" s="7"/>
      <c r="L257" s="11"/>
      <c r="M257" s="10"/>
      <c r="N257" s="7"/>
      <c r="O257" s="7"/>
      <c r="P257" s="11"/>
      <c r="Q257" s="10"/>
      <c r="R257" s="7"/>
      <c r="S257" s="7"/>
      <c r="T257" s="11"/>
      <c r="U257" s="10"/>
      <c r="V257" s="11"/>
    </row>
    <row r="258">
      <c r="A258" s="7"/>
      <c r="B258" s="7"/>
      <c r="C258" s="7"/>
      <c r="D258" s="7"/>
      <c r="E258" s="10"/>
      <c r="F258" s="9"/>
      <c r="G258" s="10"/>
      <c r="H258" s="7"/>
      <c r="I258" s="7"/>
      <c r="J258" s="7"/>
      <c r="K258" s="7"/>
      <c r="L258" s="11"/>
      <c r="M258" s="10"/>
      <c r="N258" s="7"/>
      <c r="O258" s="7"/>
      <c r="P258" s="11"/>
      <c r="Q258" s="10"/>
      <c r="R258" s="7"/>
      <c r="S258" s="7"/>
      <c r="T258" s="11"/>
      <c r="U258" s="10"/>
      <c r="V258" s="11"/>
    </row>
    <row r="259">
      <c r="A259" s="7"/>
      <c r="B259" s="7"/>
      <c r="C259" s="7"/>
      <c r="D259" s="7"/>
      <c r="E259" s="10"/>
      <c r="F259" s="9"/>
      <c r="G259" s="10"/>
      <c r="H259" s="7"/>
      <c r="I259" s="7"/>
      <c r="J259" s="7"/>
      <c r="K259" s="7"/>
      <c r="L259" s="11"/>
      <c r="M259" s="10"/>
      <c r="N259" s="7"/>
      <c r="O259" s="7"/>
      <c r="P259" s="11"/>
      <c r="Q259" s="10"/>
      <c r="R259" s="7"/>
      <c r="S259" s="7"/>
      <c r="T259" s="11"/>
      <c r="U259" s="10"/>
      <c r="V259" s="11"/>
    </row>
    <row r="260">
      <c r="A260" s="7"/>
      <c r="B260" s="7"/>
      <c r="C260" s="7"/>
      <c r="D260" s="7"/>
      <c r="E260" s="10"/>
      <c r="F260" s="9"/>
      <c r="G260" s="10"/>
      <c r="H260" s="7"/>
      <c r="I260" s="7"/>
      <c r="J260" s="7"/>
      <c r="K260" s="7"/>
      <c r="L260" s="11"/>
      <c r="M260" s="10"/>
      <c r="N260" s="7"/>
      <c r="O260" s="7"/>
      <c r="P260" s="11"/>
      <c r="Q260" s="10"/>
      <c r="R260" s="7"/>
      <c r="S260" s="7"/>
      <c r="T260" s="11"/>
      <c r="U260" s="10"/>
      <c r="V260" s="11"/>
    </row>
    <row r="261">
      <c r="A261" s="7"/>
      <c r="B261" s="7"/>
      <c r="C261" s="7"/>
      <c r="D261" s="7"/>
      <c r="E261" s="10"/>
      <c r="F261" s="9"/>
      <c r="G261" s="10"/>
      <c r="H261" s="7"/>
      <c r="I261" s="7"/>
      <c r="J261" s="7"/>
      <c r="K261" s="7"/>
      <c r="L261" s="11"/>
      <c r="M261" s="10"/>
      <c r="N261" s="7"/>
      <c r="O261" s="7"/>
      <c r="P261" s="11"/>
      <c r="Q261" s="10"/>
      <c r="R261" s="7"/>
      <c r="S261" s="7"/>
      <c r="T261" s="11"/>
      <c r="U261" s="10"/>
      <c r="V261" s="11"/>
    </row>
    <row r="262">
      <c r="A262" s="7"/>
      <c r="B262" s="7"/>
      <c r="C262" s="7"/>
      <c r="D262" s="7"/>
      <c r="E262" s="10"/>
      <c r="F262" s="9"/>
      <c r="G262" s="10"/>
      <c r="H262" s="7"/>
      <c r="I262" s="7"/>
      <c r="J262" s="7"/>
      <c r="K262" s="7"/>
      <c r="L262" s="11"/>
      <c r="M262" s="10"/>
      <c r="N262" s="7"/>
      <c r="O262" s="7"/>
      <c r="P262" s="11"/>
      <c r="Q262" s="10"/>
      <c r="R262" s="7"/>
      <c r="S262" s="7"/>
      <c r="T262" s="11"/>
      <c r="U262" s="10"/>
      <c r="V262" s="11"/>
    </row>
    <row r="263">
      <c r="A263" s="7"/>
      <c r="B263" s="7"/>
      <c r="C263" s="7"/>
      <c r="D263" s="7"/>
      <c r="E263" s="10"/>
      <c r="F263" s="9"/>
      <c r="G263" s="10"/>
      <c r="H263" s="7"/>
      <c r="I263" s="7"/>
      <c r="J263" s="7"/>
      <c r="K263" s="7"/>
      <c r="L263" s="11"/>
      <c r="M263" s="10"/>
      <c r="N263" s="7"/>
      <c r="O263" s="7"/>
      <c r="P263" s="11"/>
      <c r="Q263" s="10"/>
      <c r="R263" s="7"/>
      <c r="S263" s="7"/>
      <c r="T263" s="11"/>
      <c r="U263" s="10"/>
      <c r="V263" s="11"/>
    </row>
    <row r="264">
      <c r="A264" s="7"/>
      <c r="B264" s="7"/>
      <c r="C264" s="7"/>
      <c r="D264" s="7"/>
      <c r="E264" s="10"/>
      <c r="F264" s="9"/>
      <c r="G264" s="10"/>
      <c r="H264" s="7"/>
      <c r="I264" s="7"/>
      <c r="J264" s="7"/>
      <c r="K264" s="7"/>
      <c r="L264" s="11"/>
      <c r="M264" s="10"/>
      <c r="N264" s="7"/>
      <c r="O264" s="7"/>
      <c r="P264" s="11"/>
      <c r="Q264" s="10"/>
      <c r="R264" s="7"/>
      <c r="S264" s="7"/>
      <c r="T264" s="11"/>
      <c r="U264" s="10"/>
      <c r="V264" s="11"/>
    </row>
    <row r="265">
      <c r="A265" s="7"/>
      <c r="B265" s="7"/>
      <c r="C265" s="7"/>
      <c r="D265" s="7"/>
      <c r="E265" s="10"/>
      <c r="F265" s="9"/>
      <c r="G265" s="10"/>
      <c r="H265" s="7"/>
      <c r="I265" s="7"/>
      <c r="J265" s="7"/>
      <c r="K265" s="7"/>
      <c r="L265" s="11"/>
      <c r="M265" s="10"/>
      <c r="N265" s="7"/>
      <c r="O265" s="7"/>
      <c r="P265" s="11"/>
      <c r="Q265" s="10"/>
      <c r="R265" s="7"/>
      <c r="S265" s="7"/>
      <c r="T265" s="11"/>
      <c r="U265" s="10"/>
      <c r="V265" s="11"/>
    </row>
    <row r="266">
      <c r="A266" s="7"/>
      <c r="B266" s="7"/>
      <c r="C266" s="7"/>
      <c r="D266" s="7"/>
      <c r="E266" s="10"/>
      <c r="F266" s="9"/>
      <c r="G266" s="10"/>
      <c r="H266" s="7"/>
      <c r="I266" s="7"/>
      <c r="J266" s="7"/>
      <c r="K266" s="7"/>
      <c r="L266" s="11"/>
      <c r="M266" s="10"/>
      <c r="N266" s="7"/>
      <c r="O266" s="7"/>
      <c r="P266" s="11"/>
      <c r="Q266" s="10"/>
      <c r="R266" s="7"/>
      <c r="S266" s="7"/>
      <c r="T266" s="11"/>
      <c r="U266" s="10"/>
      <c r="V266" s="11"/>
    </row>
    <row r="267">
      <c r="A267" s="7"/>
      <c r="B267" s="7"/>
      <c r="C267" s="7"/>
      <c r="D267" s="7"/>
      <c r="E267" s="10"/>
      <c r="F267" s="9"/>
      <c r="G267" s="10"/>
      <c r="H267" s="7"/>
      <c r="I267" s="7"/>
      <c r="J267" s="7"/>
      <c r="K267" s="7"/>
      <c r="L267" s="11"/>
      <c r="M267" s="10"/>
      <c r="N267" s="7"/>
      <c r="O267" s="7"/>
      <c r="P267" s="11"/>
      <c r="Q267" s="10"/>
      <c r="R267" s="7"/>
      <c r="S267" s="7"/>
      <c r="T267" s="11"/>
      <c r="U267" s="10"/>
      <c r="V267" s="11"/>
    </row>
    <row r="268">
      <c r="A268" s="7"/>
      <c r="B268" s="7"/>
      <c r="C268" s="7"/>
      <c r="D268" s="7"/>
      <c r="E268" s="10"/>
      <c r="F268" s="9"/>
      <c r="G268" s="10"/>
      <c r="H268" s="7"/>
      <c r="I268" s="7"/>
      <c r="J268" s="7"/>
      <c r="K268" s="7"/>
      <c r="L268" s="11"/>
      <c r="M268" s="10"/>
      <c r="N268" s="7"/>
      <c r="O268" s="7"/>
      <c r="P268" s="11"/>
      <c r="Q268" s="10"/>
      <c r="R268" s="7"/>
      <c r="S268" s="7"/>
      <c r="T268" s="11"/>
      <c r="U268" s="10"/>
      <c r="V268" s="11"/>
    </row>
    <row r="269">
      <c r="A269" s="7"/>
      <c r="B269" s="7"/>
      <c r="C269" s="7"/>
      <c r="D269" s="7"/>
      <c r="E269" s="10"/>
      <c r="F269" s="9"/>
      <c r="G269" s="10"/>
      <c r="H269" s="7"/>
      <c r="I269" s="7"/>
      <c r="J269" s="7"/>
      <c r="K269" s="7"/>
      <c r="L269" s="11"/>
      <c r="M269" s="10"/>
      <c r="N269" s="7"/>
      <c r="O269" s="7"/>
      <c r="P269" s="11"/>
      <c r="Q269" s="10"/>
      <c r="R269" s="7"/>
      <c r="S269" s="7"/>
      <c r="T269" s="11"/>
      <c r="U269" s="10"/>
      <c r="V269" s="11"/>
    </row>
    <row r="270">
      <c r="A270" s="7"/>
      <c r="B270" s="7"/>
      <c r="C270" s="7"/>
      <c r="D270" s="7"/>
      <c r="E270" s="10"/>
      <c r="F270" s="9"/>
      <c r="G270" s="10"/>
      <c r="H270" s="7"/>
      <c r="I270" s="7"/>
      <c r="J270" s="7"/>
      <c r="K270" s="7"/>
      <c r="L270" s="11"/>
      <c r="M270" s="10"/>
      <c r="N270" s="7"/>
      <c r="O270" s="7"/>
      <c r="P270" s="11"/>
      <c r="Q270" s="10"/>
      <c r="R270" s="7"/>
      <c r="S270" s="7"/>
      <c r="T270" s="11"/>
      <c r="U270" s="10"/>
      <c r="V270" s="11"/>
    </row>
    <row r="271">
      <c r="A271" s="7"/>
      <c r="B271" s="7"/>
      <c r="C271" s="7"/>
      <c r="D271" s="7"/>
      <c r="E271" s="10"/>
      <c r="F271" s="9"/>
      <c r="G271" s="10"/>
      <c r="H271" s="7"/>
      <c r="I271" s="7"/>
      <c r="J271" s="7"/>
      <c r="K271" s="7"/>
      <c r="L271" s="11"/>
      <c r="M271" s="10"/>
      <c r="N271" s="7"/>
      <c r="O271" s="7"/>
      <c r="P271" s="11"/>
      <c r="Q271" s="10"/>
      <c r="R271" s="7"/>
      <c r="S271" s="7"/>
      <c r="T271" s="11"/>
      <c r="U271" s="10"/>
      <c r="V271" s="11"/>
    </row>
    <row r="272">
      <c r="A272" s="7"/>
      <c r="B272" s="7"/>
      <c r="C272" s="7"/>
      <c r="D272" s="7"/>
      <c r="E272" s="10"/>
      <c r="F272" s="9"/>
      <c r="G272" s="10"/>
      <c r="H272" s="7"/>
      <c r="I272" s="7"/>
      <c r="J272" s="7"/>
      <c r="K272" s="7"/>
      <c r="L272" s="11"/>
      <c r="M272" s="10"/>
      <c r="N272" s="7"/>
      <c r="O272" s="7"/>
      <c r="P272" s="11"/>
      <c r="Q272" s="10"/>
      <c r="R272" s="7"/>
      <c r="S272" s="7"/>
      <c r="T272" s="11"/>
      <c r="U272" s="10"/>
      <c r="V272" s="11"/>
    </row>
    <row r="273">
      <c r="A273" s="7"/>
      <c r="B273" s="7"/>
      <c r="C273" s="7"/>
      <c r="D273" s="7"/>
      <c r="E273" s="10"/>
      <c r="F273" s="9"/>
      <c r="G273" s="10"/>
      <c r="H273" s="7"/>
      <c r="I273" s="7"/>
      <c r="J273" s="7"/>
      <c r="K273" s="7"/>
      <c r="L273" s="11"/>
      <c r="M273" s="10"/>
      <c r="N273" s="7"/>
      <c r="O273" s="7"/>
      <c r="P273" s="11"/>
      <c r="Q273" s="10"/>
      <c r="R273" s="7"/>
      <c r="S273" s="7"/>
      <c r="T273" s="11"/>
      <c r="U273" s="10"/>
      <c r="V273" s="11"/>
    </row>
    <row r="274">
      <c r="A274" s="7"/>
      <c r="B274" s="7"/>
      <c r="C274" s="7"/>
      <c r="D274" s="7"/>
      <c r="E274" s="10"/>
      <c r="F274" s="9"/>
      <c r="G274" s="10"/>
      <c r="H274" s="7"/>
      <c r="I274" s="7"/>
      <c r="J274" s="7"/>
      <c r="K274" s="7"/>
      <c r="L274" s="11"/>
      <c r="M274" s="10"/>
      <c r="N274" s="7"/>
      <c r="O274" s="7"/>
      <c r="P274" s="11"/>
      <c r="Q274" s="10"/>
      <c r="R274" s="7"/>
      <c r="S274" s="7"/>
      <c r="T274" s="11"/>
      <c r="U274" s="10"/>
      <c r="V274" s="11"/>
    </row>
    <row r="275">
      <c r="A275" s="7"/>
      <c r="B275" s="7"/>
      <c r="C275" s="7"/>
      <c r="D275" s="7"/>
      <c r="E275" s="10"/>
      <c r="F275" s="9"/>
      <c r="G275" s="10"/>
      <c r="H275" s="7"/>
      <c r="I275" s="7"/>
      <c r="J275" s="7"/>
      <c r="K275" s="7"/>
      <c r="L275" s="11"/>
      <c r="M275" s="10"/>
      <c r="N275" s="7"/>
      <c r="O275" s="7"/>
      <c r="P275" s="11"/>
      <c r="Q275" s="10"/>
      <c r="R275" s="7"/>
      <c r="S275" s="7"/>
      <c r="T275" s="11"/>
      <c r="U275" s="10"/>
      <c r="V275" s="11"/>
    </row>
    <row r="276">
      <c r="A276" s="7"/>
      <c r="B276" s="7"/>
      <c r="C276" s="7"/>
      <c r="D276" s="7"/>
      <c r="E276" s="10"/>
      <c r="F276" s="9"/>
      <c r="G276" s="10"/>
      <c r="H276" s="7"/>
      <c r="I276" s="7"/>
      <c r="J276" s="7"/>
      <c r="K276" s="7"/>
      <c r="L276" s="11"/>
      <c r="M276" s="10"/>
      <c r="N276" s="7"/>
      <c r="O276" s="7"/>
      <c r="P276" s="11"/>
      <c r="Q276" s="10"/>
      <c r="R276" s="7"/>
      <c r="S276" s="7"/>
      <c r="T276" s="11"/>
      <c r="U276" s="10"/>
      <c r="V276" s="11"/>
    </row>
    <row r="277">
      <c r="A277" s="7"/>
      <c r="B277" s="7"/>
      <c r="C277" s="7"/>
      <c r="D277" s="7"/>
      <c r="E277" s="10"/>
      <c r="F277" s="9"/>
      <c r="G277" s="10"/>
      <c r="H277" s="7"/>
      <c r="I277" s="7"/>
      <c r="J277" s="7"/>
      <c r="K277" s="7"/>
      <c r="L277" s="11"/>
      <c r="M277" s="10"/>
      <c r="N277" s="7"/>
      <c r="O277" s="7"/>
      <c r="P277" s="11"/>
      <c r="Q277" s="10"/>
      <c r="R277" s="7"/>
      <c r="S277" s="7"/>
      <c r="T277" s="11"/>
      <c r="U277" s="10"/>
      <c r="V277" s="11"/>
    </row>
    <row r="278">
      <c r="A278" s="7"/>
      <c r="B278" s="7"/>
      <c r="C278" s="7"/>
      <c r="D278" s="7"/>
      <c r="E278" s="10"/>
      <c r="F278" s="9"/>
      <c r="G278" s="10"/>
      <c r="H278" s="7"/>
      <c r="I278" s="7"/>
      <c r="J278" s="7"/>
      <c r="K278" s="7"/>
      <c r="L278" s="11"/>
      <c r="M278" s="10"/>
      <c r="N278" s="7"/>
      <c r="O278" s="7"/>
      <c r="P278" s="11"/>
      <c r="Q278" s="10"/>
      <c r="R278" s="7"/>
      <c r="S278" s="7"/>
      <c r="T278" s="11"/>
      <c r="U278" s="10"/>
      <c r="V278" s="11"/>
    </row>
    <row r="279">
      <c r="A279" s="7"/>
      <c r="B279" s="7"/>
      <c r="C279" s="7"/>
      <c r="D279" s="7"/>
      <c r="E279" s="10"/>
      <c r="F279" s="9"/>
      <c r="G279" s="10"/>
      <c r="H279" s="7"/>
      <c r="I279" s="7"/>
      <c r="J279" s="7"/>
      <c r="K279" s="7"/>
      <c r="L279" s="11"/>
      <c r="M279" s="10"/>
      <c r="N279" s="7"/>
      <c r="O279" s="7"/>
      <c r="P279" s="11"/>
      <c r="Q279" s="10"/>
      <c r="R279" s="7"/>
      <c r="S279" s="7"/>
      <c r="T279" s="11"/>
      <c r="U279" s="10"/>
      <c r="V279" s="11"/>
    </row>
    <row r="280">
      <c r="A280" s="7"/>
      <c r="B280" s="7"/>
      <c r="C280" s="7"/>
      <c r="D280" s="7"/>
      <c r="E280" s="10"/>
      <c r="F280" s="9"/>
      <c r="G280" s="10"/>
      <c r="H280" s="7"/>
      <c r="I280" s="7"/>
      <c r="J280" s="7"/>
      <c r="K280" s="7"/>
      <c r="L280" s="11"/>
      <c r="M280" s="10"/>
      <c r="N280" s="7"/>
      <c r="O280" s="7"/>
      <c r="P280" s="11"/>
      <c r="Q280" s="10"/>
      <c r="R280" s="7"/>
      <c r="S280" s="7"/>
      <c r="T280" s="11"/>
      <c r="U280" s="10"/>
      <c r="V280" s="11"/>
    </row>
    <row r="281">
      <c r="A281" s="7"/>
      <c r="B281" s="7"/>
      <c r="C281" s="7"/>
      <c r="D281" s="7"/>
      <c r="E281" s="10"/>
      <c r="F281" s="9"/>
      <c r="G281" s="10"/>
      <c r="H281" s="7"/>
      <c r="I281" s="7"/>
      <c r="J281" s="7"/>
      <c r="K281" s="7"/>
      <c r="L281" s="11"/>
      <c r="M281" s="10"/>
      <c r="N281" s="7"/>
      <c r="O281" s="7"/>
      <c r="P281" s="11"/>
      <c r="Q281" s="10"/>
      <c r="R281" s="7"/>
      <c r="S281" s="7"/>
      <c r="T281" s="11"/>
      <c r="U281" s="10"/>
      <c r="V281" s="11"/>
    </row>
    <row r="282">
      <c r="A282" s="7"/>
      <c r="B282" s="7"/>
      <c r="C282" s="7"/>
      <c r="E282" s="14"/>
      <c r="F282" s="14"/>
      <c r="G282" s="14"/>
      <c r="H282" s="13"/>
      <c r="I282" s="13"/>
      <c r="J282" s="13"/>
      <c r="K282" s="13"/>
      <c r="L282" s="15"/>
      <c r="M282" s="14"/>
      <c r="N282" s="13"/>
      <c r="O282" s="13"/>
      <c r="P282" s="15"/>
      <c r="Q282" s="14"/>
      <c r="R282" s="13"/>
      <c r="S282" s="13"/>
      <c r="T282" s="15"/>
      <c r="U282" s="14"/>
      <c r="V282" s="15"/>
    </row>
    <row r="283">
      <c r="A283" s="7"/>
      <c r="B283" s="7"/>
      <c r="C283" s="7"/>
      <c r="E283" s="14"/>
      <c r="F283" s="14"/>
      <c r="G283" s="14"/>
      <c r="H283" s="13"/>
      <c r="I283" s="13"/>
      <c r="J283" s="13"/>
      <c r="K283" s="13"/>
      <c r="L283" s="15"/>
      <c r="M283" s="14"/>
      <c r="N283" s="13"/>
      <c r="O283" s="13"/>
      <c r="P283" s="15"/>
      <c r="Q283" s="14"/>
      <c r="R283" s="13"/>
      <c r="S283" s="13"/>
      <c r="T283" s="15"/>
      <c r="U283" s="14"/>
      <c r="V283" s="15"/>
    </row>
    <row r="284">
      <c r="A284" s="7"/>
      <c r="B284" s="7"/>
      <c r="C284" s="7"/>
      <c r="E284" s="14"/>
      <c r="F284" s="14"/>
      <c r="G284" s="14"/>
      <c r="H284" s="13"/>
      <c r="I284" s="13"/>
      <c r="J284" s="13"/>
      <c r="K284" s="13"/>
      <c r="L284" s="15"/>
      <c r="M284" s="14"/>
      <c r="N284" s="13"/>
      <c r="O284" s="13"/>
      <c r="P284" s="15"/>
      <c r="Q284" s="14"/>
      <c r="R284" s="13"/>
      <c r="S284" s="13"/>
      <c r="T284" s="15"/>
      <c r="U284" s="14"/>
      <c r="V284" s="15"/>
    </row>
    <row r="285">
      <c r="A285" s="7"/>
      <c r="B285" s="7"/>
      <c r="C285" s="7"/>
      <c r="E285" s="14"/>
      <c r="F285" s="14"/>
      <c r="G285" s="14"/>
      <c r="H285" s="13"/>
      <c r="I285" s="13"/>
      <c r="J285" s="13"/>
      <c r="K285" s="13"/>
      <c r="L285" s="15"/>
      <c r="M285" s="14"/>
      <c r="N285" s="13"/>
      <c r="O285" s="13"/>
      <c r="P285" s="15"/>
      <c r="Q285" s="14"/>
      <c r="R285" s="13"/>
      <c r="S285" s="13"/>
      <c r="T285" s="15"/>
      <c r="U285" s="14"/>
      <c r="V285" s="15"/>
    </row>
    <row r="286">
      <c r="A286" s="7"/>
      <c r="B286" s="7"/>
      <c r="C286" s="7"/>
      <c r="E286" s="14"/>
      <c r="F286" s="14"/>
      <c r="G286" s="14"/>
      <c r="H286" s="13"/>
      <c r="I286" s="13"/>
      <c r="J286" s="13"/>
      <c r="K286" s="13"/>
      <c r="L286" s="15"/>
      <c r="M286" s="14"/>
      <c r="N286" s="13"/>
      <c r="O286" s="13"/>
      <c r="P286" s="15"/>
      <c r="Q286" s="14"/>
      <c r="R286" s="13"/>
      <c r="S286" s="13"/>
      <c r="T286" s="15"/>
      <c r="U286" s="14"/>
      <c r="V286" s="15"/>
    </row>
    <row r="287">
      <c r="A287" s="7"/>
      <c r="B287" s="7"/>
      <c r="C287" s="7"/>
      <c r="E287" s="14"/>
      <c r="F287" s="14"/>
      <c r="G287" s="14"/>
      <c r="H287" s="13"/>
      <c r="I287" s="13"/>
      <c r="J287" s="13"/>
      <c r="K287" s="13"/>
      <c r="L287" s="15"/>
      <c r="M287" s="14"/>
      <c r="N287" s="13"/>
      <c r="O287" s="13"/>
      <c r="P287" s="15"/>
      <c r="Q287" s="14"/>
      <c r="R287" s="13"/>
      <c r="S287" s="13"/>
      <c r="T287" s="15"/>
      <c r="U287" s="14"/>
      <c r="V287" s="15"/>
    </row>
    <row r="288">
      <c r="A288" s="7"/>
      <c r="B288" s="7"/>
      <c r="C288" s="7"/>
      <c r="E288" s="14"/>
      <c r="F288" s="14"/>
      <c r="G288" s="14"/>
      <c r="H288" s="13"/>
      <c r="I288" s="13"/>
      <c r="J288" s="13"/>
      <c r="K288" s="13"/>
      <c r="L288" s="15"/>
      <c r="M288" s="14"/>
      <c r="N288" s="13"/>
      <c r="O288" s="13"/>
      <c r="P288" s="15"/>
      <c r="Q288" s="14"/>
      <c r="R288" s="13"/>
      <c r="S288" s="13"/>
      <c r="T288" s="15"/>
      <c r="U288" s="14"/>
      <c r="V288" s="15"/>
    </row>
    <row r="289">
      <c r="A289" s="7"/>
      <c r="B289" s="7"/>
      <c r="C289" s="7"/>
      <c r="E289" s="14"/>
      <c r="F289" s="14"/>
      <c r="G289" s="14"/>
      <c r="H289" s="13"/>
      <c r="I289" s="13"/>
      <c r="J289" s="13"/>
      <c r="K289" s="13"/>
      <c r="L289" s="15"/>
      <c r="M289" s="14"/>
      <c r="N289" s="13"/>
      <c r="O289" s="13"/>
      <c r="P289" s="15"/>
      <c r="Q289" s="14"/>
      <c r="R289" s="13"/>
      <c r="S289" s="13"/>
      <c r="T289" s="15"/>
      <c r="U289" s="14"/>
      <c r="V289" s="15"/>
    </row>
    <row r="290">
      <c r="A290" s="7"/>
      <c r="B290" s="7"/>
      <c r="C290" s="7"/>
      <c r="D290" s="13"/>
      <c r="E290" s="14"/>
      <c r="F290" s="14"/>
      <c r="G290" s="14"/>
      <c r="H290" s="13"/>
      <c r="I290" s="13"/>
      <c r="J290" s="13"/>
      <c r="K290" s="13"/>
      <c r="L290" s="15"/>
      <c r="M290" s="14"/>
      <c r="N290" s="13"/>
      <c r="O290" s="13"/>
      <c r="P290" s="15"/>
      <c r="Q290" s="14"/>
      <c r="R290" s="13"/>
      <c r="S290" s="13"/>
      <c r="T290" s="15"/>
      <c r="U290" s="14"/>
      <c r="V290" s="15"/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81"/>
  <mergeCells count="4">
    <mergeCell ref="G1:L1"/>
    <mergeCell ref="M1:P1"/>
    <mergeCell ref="Q1:T1"/>
    <mergeCell ref="U1:V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70" si="1">LEFT(D3,LEN(D3)-LEN(B3)-1)</f>
        <v>Jared Goff</v>
      </c>
      <c r="B3" s="7" t="str">
        <f>IFERROR(__xludf.DUMMYFUNCTION("INDEX(IFNA(REGEXEXTRACT(D3, ""([^ ]+)$"")))"),"DET")</f>
        <v>DET</v>
      </c>
      <c r="C3" s="7">
        <f>Pts_PA*G3+Pts_PC*H3+Pts_PY*I3+Pts_PTD*J3+Pts_PI*K3+Pts_P2*L3+Pts_RA*M3+Pts_RY*N3+Pts_RTD*O3+Pts_R2*P3+Pts_Res*Q3+Pts_ReY*R3+Pts_ReTD*S3+Pts_Re2*T3+Pts_FL*U3+Pts_FTD*V3</f>
        <v>34.58</v>
      </c>
      <c r="D3" s="17" t="s">
        <v>90</v>
      </c>
      <c r="E3" s="10" t="s">
        <v>44</v>
      </c>
      <c r="F3" s="9">
        <v>42.0</v>
      </c>
      <c r="G3" s="10">
        <v>29.0</v>
      </c>
      <c r="H3" s="7">
        <v>24.0</v>
      </c>
      <c r="I3" s="7">
        <v>412.0</v>
      </c>
      <c r="J3" s="7">
        <v>4.0</v>
      </c>
      <c r="K3" s="7">
        <v>0.0</v>
      </c>
      <c r="L3" s="11">
        <v>0.0</v>
      </c>
      <c r="M3" s="10">
        <v>4.0</v>
      </c>
      <c r="N3" s="7">
        <v>21.0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Bo Nix</v>
      </c>
      <c r="B4" s="7" t="str">
        <f>IFERROR(__xludf.DUMMYFUNCTION("INDEX(IFNA(REGEXEXTRACT(D4, ""([^ ]+)$"")))"),"DEN")</f>
        <v>DEN</v>
      </c>
      <c r="C4" s="7">
        <f>Pts_PA*G4+Pts_PC*H4+Pts_PY*I4+Pts_PTD*J4+Pts_PI*K4+Pts_P2*L4+Pts_RA*M4+Pts_RY*N4+Pts_RTD*O4+Pts_R2*P4+Pts_Res*Q4+Pts_ReY*R4+Pts_ReTD*S4+Pts_Re2*T4+Pts_FL*U4+Pts_FTD*V4</f>
        <v>28.78</v>
      </c>
      <c r="D4" s="7" t="s">
        <v>111</v>
      </c>
      <c r="E4" s="10" t="s">
        <v>339</v>
      </c>
      <c r="F4" s="9">
        <v>36.0</v>
      </c>
      <c r="G4" s="10">
        <v>33.0</v>
      </c>
      <c r="H4" s="7">
        <v>28.0</v>
      </c>
      <c r="I4" s="7">
        <v>307.0</v>
      </c>
      <c r="J4" s="7">
        <v>4.0</v>
      </c>
      <c r="K4" s="7">
        <v>0.0</v>
      </c>
      <c r="L4" s="11">
        <v>0.0</v>
      </c>
      <c r="M4" s="10">
        <v>2.0</v>
      </c>
      <c r="N4" s="7">
        <v>5.0</v>
      </c>
      <c r="O4" s="7">
        <v>0.0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Matthew Stafford</v>
      </c>
      <c r="B5" s="7" t="str">
        <f>IFERROR(__xludf.DUMMYFUNCTION("INDEX(IFNA(REGEXEXTRACT(D5, ""([^ ]+)$"")))"),"LA")</f>
        <v>LA</v>
      </c>
      <c r="C5" s="7">
        <f>Pts_PA*G5+Pts_PC*H5+Pts_PY*I5+Pts_PTD*J5+Pts_PI*K5+Pts_P2*L5+Pts_RA*M5+Pts_RY*N5+Pts_RTD*O5+Pts_R2*P5+Pts_Res*Q5+Pts_ReY*R5+Pts_ReTD*S5+Pts_Re2*T5+Pts_FL*U5+Pts_FTD*V5</f>
        <v>27.8</v>
      </c>
      <c r="D5" s="7" t="s">
        <v>69</v>
      </c>
      <c r="E5" s="10" t="s">
        <v>346</v>
      </c>
      <c r="F5" s="9">
        <v>35.0</v>
      </c>
      <c r="G5" s="10">
        <v>27.0</v>
      </c>
      <c r="H5" s="7">
        <v>18.0</v>
      </c>
      <c r="I5" s="7">
        <v>295.0</v>
      </c>
      <c r="J5" s="7">
        <v>4.0</v>
      </c>
      <c r="K5" s="7">
        <v>0.0</v>
      </c>
      <c r="L5" s="11">
        <v>0.0</v>
      </c>
      <c r="M5" s="10">
        <v>4.0</v>
      </c>
      <c r="N5" s="7">
        <v>0.0</v>
      </c>
      <c r="O5" s="7">
        <v>0.0</v>
      </c>
      <c r="P5" s="11">
        <v>0.0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Joe Burrow</v>
      </c>
      <c r="B6" s="7" t="str">
        <f>IFERROR(__xludf.DUMMYFUNCTION("INDEX(IFNA(REGEXEXTRACT(D6, ""([^ ]+)$"")))"),"CIN")</f>
        <v>CIN</v>
      </c>
      <c r="C6" s="7">
        <f>Pts_PA*G6+Pts_PC*H6+Pts_PY*I6+Pts_PTD*J6+Pts_PI*K6+Pts_P2*L6+Pts_RA*M6+Pts_RY*N6+Pts_RTD*O6+Pts_R2*P6+Pts_Res*Q6+Pts_ReY*R6+Pts_ReTD*S6+Pts_Re2*T6+Pts_FL*U6+Pts_FTD*V6</f>
        <v>29.04</v>
      </c>
      <c r="D6" s="7" t="s">
        <v>141</v>
      </c>
      <c r="E6" s="10" t="s">
        <v>82</v>
      </c>
      <c r="F6" s="9">
        <v>34.0</v>
      </c>
      <c r="G6" s="10">
        <v>50.0</v>
      </c>
      <c r="H6" s="7">
        <v>28.0</v>
      </c>
      <c r="I6" s="7">
        <v>356.0</v>
      </c>
      <c r="J6" s="7">
        <v>3.0</v>
      </c>
      <c r="K6" s="7">
        <v>0.0</v>
      </c>
      <c r="L6" s="11">
        <v>0.0</v>
      </c>
      <c r="M6" s="10">
        <v>2.0</v>
      </c>
      <c r="N6" s="7">
        <v>28.0</v>
      </c>
      <c r="O6" s="7">
        <v>0.0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Taysom Hill</v>
      </c>
      <c r="B7" s="7" t="str">
        <f>IFERROR(__xludf.DUMMYFUNCTION("INDEX(IFNA(REGEXEXTRACT(D7, ""([^ ]+)$"")))"),"NO")</f>
        <v>NO</v>
      </c>
      <c r="C7" s="7">
        <f>Pts_PA*G7+Pts_PC*H7+Pts_PY*I7+Pts_PTD*J7+Pts_PI*K7+Pts_P2*L7+Pts_RA*M7+Pts_RY*N7+Pts_RTD*O7+Pts_R2*P7+Pts_Res*Q7+Pts_ReY*R7+Pts_ReTD*S7+Pts_Re2*T7+Pts_FL*U7+Pts_FTD*V7</f>
        <v>37.52</v>
      </c>
      <c r="D7" s="7" t="s">
        <v>189</v>
      </c>
      <c r="E7" s="10" t="s">
        <v>357</v>
      </c>
      <c r="F7" s="9">
        <v>33.0</v>
      </c>
      <c r="G7" s="10">
        <v>2.0</v>
      </c>
      <c r="H7" s="7">
        <v>1.0</v>
      </c>
      <c r="I7" s="7">
        <v>18.0</v>
      </c>
      <c r="J7" s="7">
        <v>0.0</v>
      </c>
      <c r="K7" s="7">
        <v>1.0</v>
      </c>
      <c r="L7" s="11">
        <v>0.0</v>
      </c>
      <c r="M7" s="10">
        <v>7.0</v>
      </c>
      <c r="N7" s="7">
        <v>138.0</v>
      </c>
      <c r="O7" s="7">
        <v>3.0</v>
      </c>
      <c r="P7" s="11">
        <v>0.0</v>
      </c>
      <c r="Q7" s="10">
        <v>8.0</v>
      </c>
      <c r="R7" s="7">
        <v>50.0</v>
      </c>
      <c r="S7" s="7">
        <v>0.0</v>
      </c>
      <c r="T7" s="11">
        <v>0.0</v>
      </c>
      <c r="U7" s="10">
        <v>1.0</v>
      </c>
      <c r="V7" s="11">
        <v>0.0</v>
      </c>
    </row>
    <row r="8">
      <c r="A8" s="7" t="str">
        <f t="shared" si="1"/>
        <v>Joe Mixon</v>
      </c>
      <c r="B8" s="7" t="str">
        <f>IFERROR(__xludf.DUMMYFUNCTION("INDEX(IFNA(REGEXEXTRACT(D8, ""([^ ]+)$"")))"),"HOU")</f>
        <v>HOU</v>
      </c>
      <c r="C8" s="7">
        <f>Pts_PA*G8+Pts_PC*H8+Pts_PY*I8+Pts_PTD*J8+Pts_PI*K8+Pts_P2*L8+Pts_RA*M8+Pts_RY*N8+Pts_RTD*O8+Pts_R2*P8+Pts_Res*Q8+Pts_ReY*R8+Pts_ReTD*S8+Pts_Re2*T8+Pts_FL*U8+Pts_FTD*V8</f>
        <v>34.3</v>
      </c>
      <c r="D8" s="7" t="s">
        <v>34</v>
      </c>
      <c r="E8" s="10" t="s">
        <v>338</v>
      </c>
      <c r="F8" s="9">
        <v>32.0</v>
      </c>
      <c r="G8" s="10">
        <v>0.0</v>
      </c>
      <c r="H8" s="7">
        <v>0.0</v>
      </c>
      <c r="I8" s="7">
        <v>0.0</v>
      </c>
      <c r="J8" s="7">
        <v>0.0</v>
      </c>
      <c r="K8" s="7">
        <v>0.0</v>
      </c>
      <c r="L8" s="11">
        <v>0.0</v>
      </c>
      <c r="M8" s="10">
        <v>20.0</v>
      </c>
      <c r="N8" s="7">
        <v>109.0</v>
      </c>
      <c r="O8" s="7">
        <v>3.0</v>
      </c>
      <c r="P8" s="11">
        <v>0.0</v>
      </c>
      <c r="Q8" s="10">
        <v>2.0</v>
      </c>
      <c r="R8" s="7">
        <v>44.0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Saquon Barkley</v>
      </c>
      <c r="B9" s="7" t="str">
        <f>IFERROR(__xludf.DUMMYFUNCTION("INDEX(IFNA(REGEXEXTRACT(D9, ""([^ ]+)$"")))"),"PHI")</f>
        <v>PHI</v>
      </c>
      <c r="C9" s="7">
        <f>Pts_PA*G9+Pts_PC*H9+Pts_PY*I9+Pts_PTD*J9+Pts_PI*K9+Pts_P2*L9+Pts_RA*M9+Pts_RY*N9+Pts_RTD*O9+Pts_R2*P9+Pts_Res*Q9+Pts_ReY*R9+Pts_ReTD*S9+Pts_Re2*T9+Pts_FL*U9+Pts_FTD*V9</f>
        <v>32.8</v>
      </c>
      <c r="D9" s="7" t="s">
        <v>22</v>
      </c>
      <c r="E9" s="10" t="s">
        <v>19</v>
      </c>
      <c r="F9" s="9">
        <v>31.0</v>
      </c>
      <c r="G9" s="10">
        <v>0.0</v>
      </c>
      <c r="H9" s="7">
        <v>0.0</v>
      </c>
      <c r="I9" s="7">
        <v>0.0</v>
      </c>
      <c r="J9" s="7">
        <v>0.0</v>
      </c>
      <c r="K9" s="7">
        <v>0.0</v>
      </c>
      <c r="L9" s="11">
        <v>0.0</v>
      </c>
      <c r="M9" s="10">
        <v>26.0</v>
      </c>
      <c r="N9" s="7">
        <v>146.0</v>
      </c>
      <c r="O9" s="7">
        <v>2.0</v>
      </c>
      <c r="P9" s="11">
        <v>0.0</v>
      </c>
      <c r="Q9" s="10">
        <v>2.0</v>
      </c>
      <c r="R9" s="7">
        <v>52.0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Anthony Richardson</v>
      </c>
      <c r="B10" s="7" t="str">
        <f>IFERROR(__xludf.DUMMYFUNCTION("INDEX(IFNA(REGEXEXTRACT(D10, ""([^ ]+)$"")))"),"IND")</f>
        <v>IND</v>
      </c>
      <c r="C10" s="7">
        <f>Pts_PA*G10+Pts_PC*H10+Pts_PY*I10+Pts_PTD*J10+Pts_PI*K10+Pts_P2*L10+Pts_RA*M10+Pts_RY*N10+Pts_RTD*O10+Pts_R2*P10+Pts_Res*Q10+Pts_ReY*R10+Pts_ReTD*S10+Pts_Re2*T10+Pts_FL*U10+Pts_FTD*V10</f>
        <v>28.08</v>
      </c>
      <c r="D10" s="7" t="s">
        <v>24</v>
      </c>
      <c r="E10" s="10" t="s">
        <v>428</v>
      </c>
      <c r="F10" s="9">
        <v>30.0</v>
      </c>
      <c r="G10" s="10">
        <v>30.0</v>
      </c>
      <c r="H10" s="7">
        <v>20.0</v>
      </c>
      <c r="I10" s="7">
        <v>272.0</v>
      </c>
      <c r="J10" s="7">
        <v>1.0</v>
      </c>
      <c r="K10" s="7">
        <v>0.0</v>
      </c>
      <c r="L10" s="11">
        <v>0.0</v>
      </c>
      <c r="M10" s="10">
        <v>10.0</v>
      </c>
      <c r="N10" s="7">
        <v>32.0</v>
      </c>
      <c r="O10" s="7">
        <v>2.0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1.0</v>
      </c>
      <c r="V10" s="11">
        <v>0.0</v>
      </c>
    </row>
    <row r="11">
      <c r="A11" s="7" t="str">
        <f t="shared" si="1"/>
        <v>Tua Tagovailoa</v>
      </c>
      <c r="B11" s="7" t="str">
        <f>IFERROR(__xludf.DUMMYFUNCTION("INDEX(IFNA(REGEXEXTRACT(D11, ""([^ ]+)$"")))"),"MIA")</f>
        <v>MIA</v>
      </c>
      <c r="C11" s="7">
        <f>Pts_PA*G11+Pts_PC*H11+Pts_PY*I11+Pts_PTD*J11+Pts_PI*K11+Pts_P2*L11+Pts_RA*M11+Pts_RY*N11+Pts_RTD*O11+Pts_R2*P11+Pts_Res*Q11+Pts_ReY*R11+Pts_ReTD*S11+Pts_Re2*T11+Pts_FL*U11+Pts_FTD*V11</f>
        <v>23.52</v>
      </c>
      <c r="D11" s="7" t="s">
        <v>43</v>
      </c>
      <c r="E11" s="10" t="s">
        <v>46</v>
      </c>
      <c r="F11" s="9">
        <v>29.0</v>
      </c>
      <c r="G11" s="10">
        <v>36.0</v>
      </c>
      <c r="H11" s="7">
        <v>28.0</v>
      </c>
      <c r="I11" s="7">
        <v>288.0</v>
      </c>
      <c r="J11" s="7">
        <v>3.0</v>
      </c>
      <c r="K11" s="7">
        <v>0.0</v>
      </c>
      <c r="L11" s="11">
        <v>0.0</v>
      </c>
      <c r="M11" s="10">
        <v>0.0</v>
      </c>
      <c r="N11" s="7">
        <v>0.0</v>
      </c>
      <c r="O11" s="7">
        <v>0.0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Jameis Winston</v>
      </c>
      <c r="B12" s="7" t="str">
        <f>IFERROR(__xludf.DUMMYFUNCTION("INDEX(IFNA(REGEXEXTRACT(D12, ""([^ ]+)$"")))"),"CLE")</f>
        <v>CLE</v>
      </c>
      <c r="C12" s="7">
        <f>Pts_PA*G12+Pts_PC*H12+Pts_PY*I12+Pts_PTD*J12+Pts_PI*K12+Pts_P2*L12+Pts_RA*M12+Pts_RY*N12+Pts_RTD*O12+Pts_R2*P12+Pts_Res*Q12+Pts_ReY*R12+Pts_ReTD*S12+Pts_Re2*T12+Pts_FL*U12+Pts_FTD*V12</f>
        <v>26.6</v>
      </c>
      <c r="D12" s="7" t="s">
        <v>416</v>
      </c>
      <c r="E12" s="10" t="s">
        <v>129</v>
      </c>
      <c r="F12" s="9">
        <v>29.0</v>
      </c>
      <c r="G12" s="10">
        <v>46.0</v>
      </c>
      <c r="H12" s="7">
        <v>30.0</v>
      </c>
      <c r="I12" s="7">
        <v>395.0</v>
      </c>
      <c r="J12" s="7">
        <v>2.0</v>
      </c>
      <c r="K12" s="7">
        <v>0.0</v>
      </c>
      <c r="L12" s="11">
        <v>1.0</v>
      </c>
      <c r="M12" s="10">
        <v>1.0</v>
      </c>
      <c r="N12" s="7">
        <v>8.0</v>
      </c>
      <c r="O12" s="7">
        <v>0.0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Justin Herbert</v>
      </c>
      <c r="B13" s="7" t="str">
        <f>IFERROR(__xludf.DUMMYFUNCTION("INDEX(IFNA(REGEXEXTRACT(D13, ""([^ ]+)$"")))"),"LAC")</f>
        <v>LAC</v>
      </c>
      <c r="C13" s="7">
        <f>Pts_PA*G13+Pts_PC*H13+Pts_PY*I13+Pts_PTD*J13+Pts_PI*K13+Pts_P2*L13+Pts_RA*M13+Pts_RY*N13+Pts_RTD*O13+Pts_R2*P13+Pts_Res*Q13+Pts_ReY*R13+Pts_ReTD*S13+Pts_Re2*T13+Pts_FL*U13+Pts_FTD*V13</f>
        <v>24.38</v>
      </c>
      <c r="D13" s="7" t="s">
        <v>97</v>
      </c>
      <c r="E13" s="10" t="s">
        <v>348</v>
      </c>
      <c r="F13" s="9">
        <v>28.0</v>
      </c>
      <c r="G13" s="10">
        <v>36.0</v>
      </c>
      <c r="H13" s="7">
        <v>17.0</v>
      </c>
      <c r="I13" s="7">
        <v>297.0</v>
      </c>
      <c r="J13" s="7">
        <v>2.0</v>
      </c>
      <c r="K13" s="7">
        <v>0.0</v>
      </c>
      <c r="L13" s="11">
        <v>0.0</v>
      </c>
      <c r="M13" s="10">
        <v>5.0</v>
      </c>
      <c r="N13" s="7">
        <v>65.0</v>
      </c>
      <c r="O13" s="7">
        <v>0.0</v>
      </c>
      <c r="P13" s="11">
        <v>0.0</v>
      </c>
      <c r="Q13" s="10">
        <v>0.0</v>
      </c>
      <c r="R13" s="7">
        <v>0.0</v>
      </c>
      <c r="S13" s="7">
        <v>0.0</v>
      </c>
      <c r="T13" s="11">
        <v>0.0</v>
      </c>
      <c r="U13" s="10">
        <v>1.0</v>
      </c>
      <c r="V13" s="11">
        <v>0.0</v>
      </c>
    </row>
    <row r="14">
      <c r="A14" s="7" t="str">
        <f t="shared" si="1"/>
        <v>Amon-Ra St. Brown</v>
      </c>
      <c r="B14" s="7" t="str">
        <f>IFERROR(__xludf.DUMMYFUNCTION("INDEX(IFNA(REGEXEXTRACT(D14, ""([^ ]+)$"")))"),"DET")</f>
        <v>DET</v>
      </c>
      <c r="C14" s="7">
        <f>Pts_PA*G14+Pts_PC*H14+Pts_PY*I14+Pts_PTD*J14+Pts_PI*K14+Pts_P2*L14+Pts_RA*M14+Pts_RY*N14+Pts_RTD*O14+Pts_R2*P14+Pts_Res*Q14+Pts_ReY*R14+Pts_ReTD*S14+Pts_Re2*T14+Pts_FL*U14+Pts_FTD*V14</f>
        <v>33.2</v>
      </c>
      <c r="D14" s="7" t="s">
        <v>273</v>
      </c>
      <c r="E14" s="10" t="s">
        <v>44</v>
      </c>
      <c r="F14" s="9">
        <v>28.0</v>
      </c>
      <c r="G14" s="10">
        <v>0.0</v>
      </c>
      <c r="H14" s="7">
        <v>0.0</v>
      </c>
      <c r="I14" s="7">
        <v>0.0</v>
      </c>
      <c r="J14" s="7">
        <v>0.0</v>
      </c>
      <c r="K14" s="7">
        <v>0.0</v>
      </c>
      <c r="L14" s="11">
        <v>0.0</v>
      </c>
      <c r="M14" s="10">
        <v>1.0</v>
      </c>
      <c r="N14" s="7">
        <v>-4.0</v>
      </c>
      <c r="O14" s="7">
        <v>0.0</v>
      </c>
      <c r="P14" s="11">
        <v>0.0</v>
      </c>
      <c r="Q14" s="10">
        <v>11.0</v>
      </c>
      <c r="R14" s="7">
        <v>161.0</v>
      </c>
      <c r="S14" s="7">
        <v>2.0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Sam Darnold</v>
      </c>
      <c r="B15" s="7" t="str">
        <f>IFERROR(__xludf.DUMMYFUNCTION("INDEX(IFNA(REGEXEXTRACT(D15, ""([^ ]+)$"")))"),"MIN")</f>
        <v>MIN</v>
      </c>
      <c r="C15" s="7">
        <f>Pts_PA*G15+Pts_PC*H15+Pts_PY*I15+Pts_PTD*J15+Pts_PI*K15+Pts_P2*L15+Pts_RA*M15+Pts_RY*N15+Pts_RTD*O15+Pts_R2*P15+Pts_Res*Q15+Pts_ReY*R15+Pts_ReTD*S15+Pts_Re2*T15+Pts_FL*U15+Pts_FTD*V15</f>
        <v>23.64</v>
      </c>
      <c r="D15" s="7" t="s">
        <v>52</v>
      </c>
      <c r="E15" s="10" t="s">
        <v>345</v>
      </c>
      <c r="F15" s="9">
        <v>27.0</v>
      </c>
      <c r="G15" s="10">
        <v>32.0</v>
      </c>
      <c r="H15" s="7">
        <v>20.0</v>
      </c>
      <c r="I15" s="7">
        <v>246.0</v>
      </c>
      <c r="J15" s="7">
        <v>2.0</v>
      </c>
      <c r="K15" s="7">
        <v>0.0</v>
      </c>
      <c r="L15" s="11">
        <v>0.0</v>
      </c>
      <c r="M15" s="10">
        <v>8.0</v>
      </c>
      <c r="N15" s="7">
        <v>18.0</v>
      </c>
      <c r="O15" s="7">
        <v>1.0</v>
      </c>
      <c r="P15" s="11">
        <v>0.0</v>
      </c>
      <c r="Q15" s="10">
        <v>0.0</v>
      </c>
      <c r="R15" s="7">
        <v>0.0</v>
      </c>
      <c r="S15" s="7">
        <v>0.0</v>
      </c>
      <c r="T15" s="11">
        <v>0.0</v>
      </c>
      <c r="U15" s="10">
        <v>1.0</v>
      </c>
      <c r="V15" s="11">
        <v>0.0</v>
      </c>
    </row>
    <row r="16">
      <c r="A16" s="7" t="str">
        <f t="shared" si="1"/>
        <v>Josh Allen</v>
      </c>
      <c r="B16" s="7" t="str">
        <f>IFERROR(__xludf.DUMMYFUNCTION("INDEX(IFNA(REGEXEXTRACT(D16, ""([^ ]+)$"")))"),"BUF")</f>
        <v>BUF</v>
      </c>
      <c r="C16" s="7">
        <f>Pts_PA*G16+Pts_PC*H16+Pts_PY*I16+Pts_PTD*J16+Pts_PI*K16+Pts_P2*L16+Pts_RA*M16+Pts_RY*N16+Pts_RTD*O16+Pts_R2*P16+Pts_Res*Q16+Pts_ReY*R16+Pts_ReTD*S16+Pts_Re2*T16+Pts_FL*U16+Pts_FTD*V16</f>
        <v>23.98</v>
      </c>
      <c r="D16" s="7" t="s">
        <v>20</v>
      </c>
      <c r="E16" s="10" t="s">
        <v>424</v>
      </c>
      <c r="F16" s="9">
        <v>25.0</v>
      </c>
      <c r="G16" s="10">
        <v>40.0</v>
      </c>
      <c r="H16" s="7">
        <v>27.0</v>
      </c>
      <c r="I16" s="7">
        <v>262.0</v>
      </c>
      <c r="J16" s="7">
        <v>1.0</v>
      </c>
      <c r="K16" s="7">
        <v>1.0</v>
      </c>
      <c r="L16" s="11">
        <v>0.0</v>
      </c>
      <c r="M16" s="10">
        <v>12.0</v>
      </c>
      <c r="N16" s="7">
        <v>55.0</v>
      </c>
      <c r="O16" s="7">
        <v>1.0</v>
      </c>
      <c r="P16" s="11">
        <v>0.0</v>
      </c>
      <c r="Q16" s="10">
        <v>0.0</v>
      </c>
      <c r="R16" s="7">
        <v>0.0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Breece Hall</v>
      </c>
      <c r="B17" s="7" t="str">
        <f>IFERROR(__xludf.DUMMYFUNCTION("INDEX(IFNA(REGEXEXTRACT(D17, ""([^ ]+)$"")))"),"NYJ")</f>
        <v>NYJ</v>
      </c>
      <c r="C17" s="7">
        <f>Pts_PA*G17+Pts_PC*H17+Pts_PY*I17+Pts_PTD*J17+Pts_PI*K17+Pts_P2*L17+Pts_RA*M17+Pts_RY*N17+Pts_RTD*O17+Pts_R2*P17+Pts_Res*Q17+Pts_ReY*R17+Pts_ReTD*S17+Pts_Re2*T17+Pts_FL*U17+Pts_FTD*V17</f>
        <v>27.6</v>
      </c>
      <c r="D17" s="7" t="s">
        <v>80</v>
      </c>
      <c r="E17" s="10" t="s">
        <v>352</v>
      </c>
      <c r="F17" s="9">
        <v>23.0</v>
      </c>
      <c r="G17" s="10">
        <v>0.0</v>
      </c>
      <c r="H17" s="7">
        <v>0.0</v>
      </c>
      <c r="I17" s="7">
        <v>0.0</v>
      </c>
      <c r="J17" s="7">
        <v>0.0</v>
      </c>
      <c r="K17" s="7">
        <v>0.0</v>
      </c>
      <c r="L17" s="11">
        <v>0.0</v>
      </c>
      <c r="M17" s="10">
        <v>16.0</v>
      </c>
      <c r="N17" s="7">
        <v>78.0</v>
      </c>
      <c r="O17" s="7">
        <v>1.0</v>
      </c>
      <c r="P17" s="11">
        <v>0.0</v>
      </c>
      <c r="Q17" s="10">
        <v>7.0</v>
      </c>
      <c r="R17" s="7">
        <v>43.0</v>
      </c>
      <c r="S17" s="7">
        <v>1.0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Cooper Kupp</v>
      </c>
      <c r="B18" s="7" t="str">
        <f>IFERROR(__xludf.DUMMYFUNCTION("INDEX(IFNA(REGEXEXTRACT(D18, ""([^ ]+)$"")))"),"LA")</f>
        <v>LA</v>
      </c>
      <c r="C18" s="7">
        <f>Pts_PA*G18+Pts_PC*H18+Pts_PY*I18+Pts_PTD*J18+Pts_PI*K18+Pts_P2*L18+Pts_RA*M18+Pts_RY*N18+Pts_RTD*O18+Pts_R2*P18+Pts_Res*Q18+Pts_ReY*R18+Pts_ReTD*S18+Pts_Re2*T18+Pts_FL*U18+Pts_FTD*V18</f>
        <v>25.6</v>
      </c>
      <c r="D18" s="7" t="s">
        <v>55</v>
      </c>
      <c r="E18" s="10" t="s">
        <v>346</v>
      </c>
      <c r="F18" s="9">
        <v>22.0</v>
      </c>
      <c r="G18" s="10">
        <v>0.0</v>
      </c>
      <c r="H18" s="7">
        <v>0.0</v>
      </c>
      <c r="I18" s="7">
        <v>0.0</v>
      </c>
      <c r="J18" s="7">
        <v>0.0</v>
      </c>
      <c r="K18" s="7">
        <v>0.0</v>
      </c>
      <c r="L18" s="11">
        <v>0.0</v>
      </c>
      <c r="M18" s="10">
        <v>0.0</v>
      </c>
      <c r="N18" s="7">
        <v>0.0</v>
      </c>
      <c r="O18" s="7">
        <v>0.0</v>
      </c>
      <c r="P18" s="11">
        <v>0.0</v>
      </c>
      <c r="Q18" s="10">
        <v>6.0</v>
      </c>
      <c r="R18" s="7">
        <v>106.0</v>
      </c>
      <c r="S18" s="7">
        <v>2.0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Drake Maye</v>
      </c>
      <c r="B19" s="7" t="str">
        <f>IFERROR(__xludf.DUMMYFUNCTION("INDEX(IFNA(REGEXEXTRACT(D19, ""([^ ]+)$"")))"),"NE")</f>
        <v>NE</v>
      </c>
      <c r="C19" s="7">
        <f>Pts_PA*G19+Pts_PC*H19+Pts_PY*I19+Pts_PTD*J19+Pts_PI*K19+Pts_P2*L19+Pts_RA*M19+Pts_RY*N19+Pts_RTD*O19+Pts_R2*P19+Pts_Res*Q19+Pts_ReY*R19+Pts_ReTD*S19+Pts_Re2*T19+Pts_FL*U19+Pts_FTD*V19</f>
        <v>17.98</v>
      </c>
      <c r="D19" s="7" t="s">
        <v>442</v>
      </c>
      <c r="E19" s="10" t="s">
        <v>51</v>
      </c>
      <c r="F19" s="9">
        <v>22.0</v>
      </c>
      <c r="G19" s="10">
        <v>39.0</v>
      </c>
      <c r="H19" s="7">
        <v>29.0</v>
      </c>
      <c r="I19" s="7">
        <v>282.0</v>
      </c>
      <c r="J19" s="7">
        <v>2.0</v>
      </c>
      <c r="K19" s="7">
        <v>1.0</v>
      </c>
      <c r="L19" s="11">
        <v>0.0</v>
      </c>
      <c r="M19" s="10">
        <v>3.0</v>
      </c>
      <c r="N19" s="7">
        <v>27.0</v>
      </c>
      <c r="O19" s="7">
        <v>0.0</v>
      </c>
      <c r="P19" s="11">
        <v>0.0</v>
      </c>
      <c r="Q19" s="10">
        <v>0.0</v>
      </c>
      <c r="R19" s="7">
        <v>0.0</v>
      </c>
      <c r="S19" s="7">
        <v>0.0</v>
      </c>
      <c r="T19" s="11">
        <v>0.0</v>
      </c>
      <c r="U19" s="10">
        <v>1.0</v>
      </c>
      <c r="V19" s="11">
        <v>0.0</v>
      </c>
    </row>
    <row r="20">
      <c r="A20" s="7" t="str">
        <f t="shared" si="1"/>
        <v>Jonnu Smith</v>
      </c>
      <c r="B20" s="7" t="str">
        <f>IFERROR(__xludf.DUMMYFUNCTION("INDEX(IFNA(REGEXEXTRACT(D20, ""([^ ]+)$"")))"),"MIA")</f>
        <v>MIA</v>
      </c>
      <c r="C20" s="7">
        <f>Pts_PA*G20+Pts_PC*H20+Pts_PY*I20+Pts_PTD*J20+Pts_PI*K20+Pts_P2*L20+Pts_RA*M20+Pts_RY*N20+Pts_RTD*O20+Pts_R2*P20+Pts_Res*Q20+Pts_ReY*R20+Pts_ReTD*S20+Pts_Re2*T20+Pts_FL*U20+Pts_FTD*V20</f>
        <v>25.1</v>
      </c>
      <c r="D20" s="7" t="s">
        <v>323</v>
      </c>
      <c r="E20" s="10" t="s">
        <v>46</v>
      </c>
      <c r="F20" s="9">
        <v>22.0</v>
      </c>
      <c r="G20" s="10">
        <v>0.0</v>
      </c>
      <c r="H20" s="7">
        <v>0.0</v>
      </c>
      <c r="I20" s="7">
        <v>0.0</v>
      </c>
      <c r="J20" s="7">
        <v>0.0</v>
      </c>
      <c r="K20" s="7">
        <v>0.0</v>
      </c>
      <c r="L20" s="11">
        <v>0.0</v>
      </c>
      <c r="M20" s="10">
        <v>0.0</v>
      </c>
      <c r="N20" s="7">
        <v>0.0</v>
      </c>
      <c r="O20" s="7">
        <v>0.0</v>
      </c>
      <c r="P20" s="11">
        <v>0.0</v>
      </c>
      <c r="Q20" s="10">
        <v>6.0</v>
      </c>
      <c r="R20" s="7">
        <v>101.0</v>
      </c>
      <c r="S20" s="7">
        <v>2.0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Derek Carr</v>
      </c>
      <c r="B21" s="7" t="str">
        <f>IFERROR(__xludf.DUMMYFUNCTION("INDEX(IFNA(REGEXEXTRACT(D21, ""([^ ]+)$"")))"),"NO")</f>
        <v>NO</v>
      </c>
      <c r="C21" s="7">
        <f>Pts_PA*G21+Pts_PC*H21+Pts_PY*I21+Pts_PTD*J21+Pts_PI*K21+Pts_P2*L21+Pts_RA*M21+Pts_RY*N21+Pts_RTD*O21+Pts_R2*P21+Pts_Res*Q21+Pts_ReY*R21+Pts_ReTD*S21+Pts_Re2*T21+Pts_FL*U21+Pts_FTD*V21</f>
        <v>18.72</v>
      </c>
      <c r="D21" s="7" t="s">
        <v>28</v>
      </c>
      <c r="E21" s="10" t="s">
        <v>357</v>
      </c>
      <c r="F21" s="9">
        <v>21.0</v>
      </c>
      <c r="G21" s="10">
        <v>27.0</v>
      </c>
      <c r="H21" s="7">
        <v>21.0</v>
      </c>
      <c r="I21" s="7">
        <v>248.0</v>
      </c>
      <c r="J21" s="7">
        <v>2.0</v>
      </c>
      <c r="K21" s="7">
        <v>0.0</v>
      </c>
      <c r="L21" s="11">
        <v>0.0</v>
      </c>
      <c r="M21" s="10">
        <v>1.0</v>
      </c>
      <c r="N21" s="7">
        <v>8.0</v>
      </c>
      <c r="O21" s="7">
        <v>0.0</v>
      </c>
      <c r="P21" s="11">
        <v>0.0</v>
      </c>
      <c r="Q21" s="10">
        <v>0.0</v>
      </c>
      <c r="R21" s="7">
        <v>0.0</v>
      </c>
      <c r="S21" s="7">
        <v>0.0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Jordan Love</v>
      </c>
      <c r="B22" s="7" t="str">
        <f>IFERROR(__xludf.DUMMYFUNCTION("INDEX(IFNA(REGEXEXTRACT(D22, ""([^ ]+)$"")))"),"GB")</f>
        <v>GB</v>
      </c>
      <c r="C22" s="7">
        <f>Pts_PA*G22+Pts_PC*H22+Pts_PY*I22+Pts_PTD*J22+Pts_PI*K22+Pts_P2*L22+Pts_RA*M22+Pts_RY*N22+Pts_RTD*O22+Pts_R2*P22+Pts_Res*Q22+Pts_ReY*R22+Pts_ReTD*S22+Pts_Re2*T22+Pts_FL*U22+Pts_FTD*V22</f>
        <v>20.24</v>
      </c>
      <c r="D22" s="7" t="s">
        <v>40</v>
      </c>
      <c r="E22" s="10" t="s">
        <v>76</v>
      </c>
      <c r="F22" s="9">
        <v>21.0</v>
      </c>
      <c r="G22" s="10">
        <v>17.0</v>
      </c>
      <c r="H22" s="7">
        <v>13.0</v>
      </c>
      <c r="I22" s="7">
        <v>261.0</v>
      </c>
      <c r="J22" s="7">
        <v>1.0</v>
      </c>
      <c r="K22" s="7">
        <v>1.0</v>
      </c>
      <c r="L22" s="11">
        <v>0.0</v>
      </c>
      <c r="M22" s="10">
        <v>4.0</v>
      </c>
      <c r="N22" s="7">
        <v>18.0</v>
      </c>
      <c r="O22" s="7">
        <v>1.0</v>
      </c>
      <c r="P22" s="11">
        <v>0.0</v>
      </c>
      <c r="Q22" s="10">
        <v>0.0</v>
      </c>
      <c r="R22" s="7">
        <v>0.0</v>
      </c>
      <c r="S22" s="7">
        <v>0.0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Patrick Mahomes</v>
      </c>
      <c r="B23" s="7" t="str">
        <f>IFERROR(__xludf.DUMMYFUNCTION("INDEX(IFNA(REGEXEXTRACT(D23, ""([^ ]+)$"")))"),"KC")</f>
        <v>KC</v>
      </c>
      <c r="C23" s="7">
        <f>Pts_PA*G23+Pts_PC*H23+Pts_PY*I23+Pts_PTD*J23+Pts_PI*K23+Pts_P2*L23+Pts_RA*M23+Pts_RY*N23+Pts_RTD*O23+Pts_R2*P23+Pts_Res*Q23+Pts_ReY*R23+Pts_ReTD*S23+Pts_Re2*T23+Pts_FL*U23+Pts_FTD*V23</f>
        <v>15.84</v>
      </c>
      <c r="D23" s="7" t="s">
        <v>73</v>
      </c>
      <c r="E23" s="10" t="s">
        <v>65</v>
      </c>
      <c r="F23" s="9">
        <v>21.0</v>
      </c>
      <c r="G23" s="10">
        <v>33.0</v>
      </c>
      <c r="H23" s="7">
        <v>23.0</v>
      </c>
      <c r="I23" s="7">
        <v>196.0</v>
      </c>
      <c r="J23" s="7">
        <v>3.0</v>
      </c>
      <c r="K23" s="7">
        <v>2.0</v>
      </c>
      <c r="L23" s="11">
        <v>0.0</v>
      </c>
      <c r="M23" s="10">
        <v>0.0</v>
      </c>
      <c r="N23" s="7">
        <v>0.0</v>
      </c>
      <c r="O23" s="7">
        <v>0.0</v>
      </c>
      <c r="P23" s="11">
        <v>0.0</v>
      </c>
      <c r="Q23" s="10">
        <v>0.0</v>
      </c>
      <c r="R23" s="7">
        <v>0.0</v>
      </c>
      <c r="S23" s="7">
        <v>0.0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Gardner Minshew</v>
      </c>
      <c r="B24" s="7" t="str">
        <f>IFERROR(__xludf.DUMMYFUNCTION("INDEX(IFNA(REGEXEXTRACT(D24, ""([^ ]+)$"")))"),"LV")</f>
        <v>LV</v>
      </c>
      <c r="C24" s="7">
        <f>Pts_PA*G24+Pts_PC*H24+Pts_PY*I24+Pts_PTD*J24+Pts_PI*K24+Pts_P2*L24+Pts_RA*M24+Pts_RY*N24+Pts_RTD*O24+Pts_R2*P24+Pts_Res*Q24+Pts_ReY*R24+Pts_ReTD*S24+Pts_Re2*T24+Pts_FL*U24+Pts_FTD*V24</f>
        <v>17.98</v>
      </c>
      <c r="D24" s="7" t="s">
        <v>81</v>
      </c>
      <c r="E24" s="10" t="s">
        <v>92</v>
      </c>
      <c r="F24" s="9">
        <v>21.0</v>
      </c>
      <c r="G24" s="10">
        <v>43.0</v>
      </c>
      <c r="H24" s="7">
        <v>30.0</v>
      </c>
      <c r="I24" s="7">
        <v>282.0</v>
      </c>
      <c r="J24" s="7">
        <v>2.0</v>
      </c>
      <c r="K24" s="7">
        <v>1.0</v>
      </c>
      <c r="L24" s="11">
        <v>0.0</v>
      </c>
      <c r="M24" s="10">
        <v>2.0</v>
      </c>
      <c r="N24" s="7">
        <v>7.0</v>
      </c>
      <c r="O24" s="7">
        <v>0.0</v>
      </c>
      <c r="P24" s="11">
        <v>0.0</v>
      </c>
      <c r="Q24" s="10">
        <v>0.0</v>
      </c>
      <c r="R24" s="7">
        <v>0.0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David Montgomery</v>
      </c>
      <c r="B25" s="7" t="str">
        <f>IFERROR(__xludf.DUMMYFUNCTION("INDEX(IFNA(REGEXEXTRACT(D25, ""([^ ]+)$"")))"),"DET")</f>
        <v>DET</v>
      </c>
      <c r="C25" s="7">
        <f>Pts_PA*G25+Pts_PC*H25+Pts_PY*I25+Pts_PTD*J25+Pts_PI*K25+Pts_P2*L25+Pts_RA*M25+Pts_RY*N25+Pts_RTD*O25+Pts_R2*P25+Pts_Res*Q25+Pts_ReY*R25+Pts_ReTD*S25+Pts_Re2*T25+Pts_FL*U25+Pts_FTD*V25</f>
        <v>23</v>
      </c>
      <c r="D25" s="7" t="s">
        <v>74</v>
      </c>
      <c r="E25" s="10" t="s">
        <v>44</v>
      </c>
      <c r="F25" s="9">
        <v>21.0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15.0</v>
      </c>
      <c r="N25" s="7">
        <v>75.0</v>
      </c>
      <c r="O25" s="7">
        <v>2.0</v>
      </c>
      <c r="P25" s="11">
        <v>0.0</v>
      </c>
      <c r="Q25" s="10">
        <v>3.0</v>
      </c>
      <c r="R25" s="7">
        <v>20.0</v>
      </c>
      <c r="S25" s="7">
        <v>0.0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Tee Higgins</v>
      </c>
      <c r="B26" s="7" t="str">
        <f>IFERROR(__xludf.DUMMYFUNCTION("INDEX(IFNA(REGEXEXTRACT(D26, ""([^ ]+)$"")))"),"CIN")</f>
        <v>CIN</v>
      </c>
      <c r="C26" s="7">
        <f>Pts_PA*G26+Pts_PC*H26+Pts_PY*I26+Pts_PTD*J26+Pts_PI*K26+Pts_P2*L26+Pts_RA*M26+Pts_RY*N26+Pts_RTD*O26+Pts_R2*P26+Pts_Res*Q26+Pts_ReY*R26+Pts_ReTD*S26+Pts_Re2*T26+Pts_FL*U26+Pts_FTD*V26</f>
        <v>25.3</v>
      </c>
      <c r="D26" s="7" t="s">
        <v>432</v>
      </c>
      <c r="E26" s="10" t="s">
        <v>82</v>
      </c>
      <c r="F26" s="9">
        <v>20.0</v>
      </c>
      <c r="G26" s="10">
        <v>0.0</v>
      </c>
      <c r="H26" s="7">
        <v>0.0</v>
      </c>
      <c r="I26" s="7">
        <v>0.0</v>
      </c>
      <c r="J26" s="7">
        <v>0.0</v>
      </c>
      <c r="K26" s="7">
        <v>0.0</v>
      </c>
      <c r="L26" s="11">
        <v>0.0</v>
      </c>
      <c r="M26" s="10">
        <v>0.0</v>
      </c>
      <c r="N26" s="7">
        <v>0.0</v>
      </c>
      <c r="O26" s="7">
        <v>0.0</v>
      </c>
      <c r="P26" s="11">
        <v>0.0</v>
      </c>
      <c r="Q26" s="10">
        <v>9.0</v>
      </c>
      <c r="R26" s="7">
        <v>148.0</v>
      </c>
      <c r="S26" s="7">
        <v>1.0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Jerry Jeudy</v>
      </c>
      <c r="B27" s="7" t="str">
        <f>IFERROR(__xludf.DUMMYFUNCTION("INDEX(IFNA(REGEXEXTRACT(D27, ""([^ ]+)$"")))"),"CLE")</f>
        <v>CLE</v>
      </c>
      <c r="C27" s="7">
        <f>Pts_PA*G27+Pts_PC*H27+Pts_PY*I27+Pts_PTD*J27+Pts_PI*K27+Pts_P2*L27+Pts_RA*M27+Pts_RY*N27+Pts_RTD*O27+Pts_R2*P27+Pts_Res*Q27+Pts_ReY*R27+Pts_ReTD*S27+Pts_Re2*T27+Pts_FL*U27+Pts_FTD*V27</f>
        <v>23.2</v>
      </c>
      <c r="D27" s="7" t="s">
        <v>132</v>
      </c>
      <c r="E27" s="10" t="s">
        <v>129</v>
      </c>
      <c r="F27" s="9">
        <v>20.0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0.0</v>
      </c>
      <c r="N27" s="7">
        <v>0.0</v>
      </c>
      <c r="O27" s="7">
        <v>0.0</v>
      </c>
      <c r="P27" s="11">
        <v>0.0</v>
      </c>
      <c r="Q27" s="10">
        <v>6.0</v>
      </c>
      <c r="R27" s="7">
        <v>142.0</v>
      </c>
      <c r="S27" s="7">
        <v>1.0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Brock Purdy</v>
      </c>
      <c r="B28" s="7" t="str">
        <f>IFERROR(__xludf.DUMMYFUNCTION("INDEX(IFNA(REGEXEXTRACT(D28, ""([^ ]+)$"")))"),"SF")</f>
        <v>SF</v>
      </c>
      <c r="C28" s="7">
        <f>Pts_PA*G28+Pts_PC*H28+Pts_PY*I28+Pts_PTD*J28+Pts_PI*K28+Pts_P2*L28+Pts_RA*M28+Pts_RY*N28+Pts_RTD*O28+Pts_R2*P28+Pts_Res*Q28+Pts_ReY*R28+Pts_ReTD*S28+Pts_Re2*T28+Pts_FL*U28+Pts_FTD*V28</f>
        <v>18.36</v>
      </c>
      <c r="D28" s="7" t="s">
        <v>113</v>
      </c>
      <c r="E28" s="10" t="s">
        <v>353</v>
      </c>
      <c r="F28" s="9">
        <v>20.0</v>
      </c>
      <c r="G28" s="10">
        <v>28.0</v>
      </c>
      <c r="H28" s="7">
        <v>21.0</v>
      </c>
      <c r="I28" s="7">
        <v>159.0</v>
      </c>
      <c r="J28" s="7">
        <v>1.0</v>
      </c>
      <c r="K28" s="7">
        <v>1.0</v>
      </c>
      <c r="L28" s="11">
        <v>0.0</v>
      </c>
      <c r="M28" s="10">
        <v>5.0</v>
      </c>
      <c r="N28" s="7">
        <v>40.0</v>
      </c>
      <c r="O28" s="7">
        <v>1.0</v>
      </c>
      <c r="P28" s="11">
        <v>0.0</v>
      </c>
      <c r="Q28" s="10">
        <v>0.0</v>
      </c>
      <c r="R28" s="7">
        <v>0.0</v>
      </c>
      <c r="S28" s="7">
        <v>0.0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Ja'Marr Chase</v>
      </c>
      <c r="B29" s="7" t="str">
        <f>IFERROR(__xludf.DUMMYFUNCTION("INDEX(IFNA(REGEXEXTRACT(D29, ""([^ ]+)$"")))"),"CIN")</f>
        <v>CIN</v>
      </c>
      <c r="C29" s="7">
        <f>Pts_PA*G29+Pts_PC*H29+Pts_PY*I29+Pts_PTD*J29+Pts_PI*K29+Pts_P2*L29+Pts_RA*M29+Pts_RY*N29+Pts_RTD*O29+Pts_R2*P29+Pts_Res*Q29+Pts_ReY*R29+Pts_ReTD*S29+Pts_Re2*T29+Pts_FL*U29+Pts_FTD*V29</f>
        <v>23</v>
      </c>
      <c r="D29" s="7" t="s">
        <v>149</v>
      </c>
      <c r="E29" s="10" t="s">
        <v>82</v>
      </c>
      <c r="F29" s="9">
        <v>19.0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0.0</v>
      </c>
      <c r="N29" s="7">
        <v>0.0</v>
      </c>
      <c r="O29" s="7">
        <v>0.0</v>
      </c>
      <c r="P29" s="11">
        <v>0.0</v>
      </c>
      <c r="Q29" s="10">
        <v>7.0</v>
      </c>
      <c r="R29" s="7">
        <v>75.0</v>
      </c>
      <c r="S29" s="7">
        <v>2.0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Aaron Rodgers</v>
      </c>
      <c r="B30" s="7" t="str">
        <f>IFERROR(__xludf.DUMMYFUNCTION("INDEX(IFNA(REGEXEXTRACT(D30, ""([^ ]+)$"")))"),"NYJ")</f>
        <v>NYJ</v>
      </c>
      <c r="C30" s="7">
        <f>Pts_PA*G30+Pts_PC*H30+Pts_PY*I30+Pts_PTD*J30+Pts_PI*K30+Pts_P2*L30+Pts_RA*M30+Pts_RY*N30+Pts_RTD*O30+Pts_R2*P30+Pts_Res*Q30+Pts_ReY*R30+Pts_ReTD*S30+Pts_Re2*T30+Pts_FL*U30+Pts_FTD*V30</f>
        <v>16.06</v>
      </c>
      <c r="D30" s="7" t="s">
        <v>117</v>
      </c>
      <c r="E30" s="10" t="s">
        <v>352</v>
      </c>
      <c r="F30" s="9">
        <v>19.0</v>
      </c>
      <c r="G30" s="10">
        <v>29.0</v>
      </c>
      <c r="H30" s="7">
        <v>22.0</v>
      </c>
      <c r="I30" s="7">
        <v>184.0</v>
      </c>
      <c r="J30" s="7">
        <v>2.0</v>
      </c>
      <c r="K30" s="7">
        <v>0.0</v>
      </c>
      <c r="L30" s="11">
        <v>0.0</v>
      </c>
      <c r="M30" s="10">
        <v>1.0</v>
      </c>
      <c r="N30" s="7">
        <v>7.0</v>
      </c>
      <c r="O30" s="7">
        <v>0.0</v>
      </c>
      <c r="P30" s="11">
        <v>0.0</v>
      </c>
      <c r="Q30" s="10">
        <v>0.0</v>
      </c>
      <c r="R30" s="7">
        <v>0.0</v>
      </c>
      <c r="S30" s="7">
        <v>0.0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Brock Bowers</v>
      </c>
      <c r="B31" s="7" t="str">
        <f>IFERROR(__xludf.DUMMYFUNCTION("INDEX(IFNA(REGEXEXTRACT(D31, ""([^ ]+)$"")))"),"LV")</f>
        <v>LV</v>
      </c>
      <c r="C31" s="7">
        <f>Pts_PA*G31+Pts_PC*H31+Pts_PY*I31+Pts_PTD*J31+Pts_PI*K31+Pts_P2*L31+Pts_RA*M31+Pts_RY*N31+Pts_RTD*O31+Pts_R2*P31+Pts_Res*Q31+Pts_ReY*R31+Pts_ReTD*S31+Pts_Re2*T31+Pts_FL*U31+Pts_FTD*V31</f>
        <v>24.8</v>
      </c>
      <c r="D31" s="7" t="s">
        <v>162</v>
      </c>
      <c r="E31" s="10" t="s">
        <v>92</v>
      </c>
      <c r="F31" s="9">
        <v>18.0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1.0</v>
      </c>
      <c r="N31" s="7">
        <v>-3.0</v>
      </c>
      <c r="O31" s="7">
        <v>0.0</v>
      </c>
      <c r="P31" s="11">
        <v>0.0</v>
      </c>
      <c r="Q31" s="10">
        <v>13.0</v>
      </c>
      <c r="R31" s="7">
        <v>126.0</v>
      </c>
      <c r="S31" s="7">
        <v>1.0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Josh Jacobs</v>
      </c>
      <c r="B32" s="7" t="str">
        <f>IFERROR(__xludf.DUMMYFUNCTION("INDEX(IFNA(REGEXEXTRACT(D32, ""([^ ]+)$"")))"),"GB")</f>
        <v>GB</v>
      </c>
      <c r="C32" s="7">
        <f>Pts_PA*G32+Pts_PC*H32+Pts_PY*I32+Pts_PTD*J32+Pts_PI*K32+Pts_P2*L32+Pts_RA*M32+Pts_RY*N32+Pts_RTD*O32+Pts_R2*P32+Pts_Res*Q32+Pts_ReY*R32+Pts_ReTD*S32+Pts_Re2*T32+Pts_FL*U32+Pts_FTD*V32</f>
        <v>21.4</v>
      </c>
      <c r="D32" s="7" t="s">
        <v>109</v>
      </c>
      <c r="E32" s="10" t="s">
        <v>76</v>
      </c>
      <c r="F32" s="9">
        <v>18.0</v>
      </c>
      <c r="G32" s="10">
        <v>0.0</v>
      </c>
      <c r="H32" s="7">
        <v>0.0</v>
      </c>
      <c r="I32" s="7">
        <v>0.0</v>
      </c>
      <c r="J32" s="7">
        <v>0.0</v>
      </c>
      <c r="K32" s="7">
        <v>0.0</v>
      </c>
      <c r="L32" s="11">
        <v>0.0</v>
      </c>
      <c r="M32" s="10">
        <v>18.0</v>
      </c>
      <c r="N32" s="7">
        <v>76.0</v>
      </c>
      <c r="O32" s="7">
        <v>1.0</v>
      </c>
      <c r="P32" s="11">
        <v>0.0</v>
      </c>
      <c r="Q32" s="10">
        <v>4.0</v>
      </c>
      <c r="R32" s="7">
        <v>58.0</v>
      </c>
      <c r="S32" s="7">
        <v>0.0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Puka Nacua</v>
      </c>
      <c r="B33" s="7" t="str">
        <f>IFERROR(__xludf.DUMMYFUNCTION("INDEX(IFNA(REGEXEXTRACT(D33, ""([^ ]+)$"")))"),"LA")</f>
        <v>LA</v>
      </c>
      <c r="C33" s="7">
        <f>Pts_PA*G33+Pts_PC*H33+Pts_PY*I33+Pts_PTD*J33+Pts_PI*K33+Pts_P2*L33+Pts_RA*M33+Pts_RY*N33+Pts_RTD*O33+Pts_R2*P33+Pts_Res*Q33+Pts_ReY*R33+Pts_ReTD*S33+Pts_Re2*T33+Pts_FL*U33+Pts_FTD*V33</f>
        <v>21.8</v>
      </c>
      <c r="D33" s="7" t="s">
        <v>199</v>
      </c>
      <c r="E33" s="10" t="s">
        <v>346</v>
      </c>
      <c r="F33" s="9">
        <v>18.0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0.0</v>
      </c>
      <c r="N33" s="7">
        <v>0.0</v>
      </c>
      <c r="O33" s="7">
        <v>0.0</v>
      </c>
      <c r="P33" s="11">
        <v>0.0</v>
      </c>
      <c r="Q33" s="10">
        <v>7.0</v>
      </c>
      <c r="R33" s="7">
        <v>123.0</v>
      </c>
      <c r="S33" s="7">
        <v>1.0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Cooper Rush</v>
      </c>
      <c r="B34" s="7" t="str">
        <f>IFERROR(__xludf.DUMMYFUNCTION("INDEX(IFNA(REGEXEXTRACT(D34, ""([^ ]+)$"")))"),"DAL")</f>
        <v>DAL</v>
      </c>
      <c r="C34" s="7">
        <f>Pts_PA*G34+Pts_PC*H34+Pts_PY*I34+Pts_PTD*J34+Pts_PI*K34+Pts_P2*L34+Pts_RA*M34+Pts_RY*N34+Pts_RTD*O34+Pts_R2*P34+Pts_Res*Q34+Pts_ReY*R34+Pts_ReTD*S34+Pts_Re2*T34+Pts_FL*U34+Pts_FTD*V34</f>
        <v>16.36</v>
      </c>
      <c r="D34" s="7" t="s">
        <v>320</v>
      </c>
      <c r="E34" s="10" t="s">
        <v>25</v>
      </c>
      <c r="F34" s="9">
        <v>18.0</v>
      </c>
      <c r="G34" s="10">
        <v>55.0</v>
      </c>
      <c r="H34" s="7">
        <v>32.0</v>
      </c>
      <c r="I34" s="7">
        <v>354.0</v>
      </c>
      <c r="J34" s="7">
        <v>1.0</v>
      </c>
      <c r="K34" s="7">
        <v>1.0</v>
      </c>
      <c r="L34" s="11">
        <v>0.0</v>
      </c>
      <c r="M34" s="10">
        <v>2.0</v>
      </c>
      <c r="N34" s="7">
        <v>2.0</v>
      </c>
      <c r="O34" s="7">
        <v>0.0</v>
      </c>
      <c r="P34" s="11">
        <v>0.0</v>
      </c>
      <c r="Q34" s="10">
        <v>0.0</v>
      </c>
      <c r="R34" s="7">
        <v>0.0</v>
      </c>
      <c r="S34" s="7">
        <v>0.0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Jameson Williams</v>
      </c>
      <c r="B35" s="7" t="str">
        <f>IFERROR(__xludf.DUMMYFUNCTION("INDEX(IFNA(REGEXEXTRACT(D35, ""([^ ]+)$"")))"),"DET")</f>
        <v>DET</v>
      </c>
      <c r="C35" s="7">
        <f>Pts_PA*G35+Pts_PC*H35+Pts_PY*I35+Pts_PTD*J35+Pts_PI*K35+Pts_P2*L35+Pts_RA*M35+Pts_RY*N35+Pts_RTD*O35+Pts_R2*P35+Pts_Res*Q35+Pts_ReY*R35+Pts_ReTD*S35+Pts_Re2*T35+Pts_FL*U35+Pts_FTD*V35</f>
        <v>20.6</v>
      </c>
      <c r="D35" s="7" t="s">
        <v>50</v>
      </c>
      <c r="E35" s="10" t="s">
        <v>44</v>
      </c>
      <c r="F35" s="9">
        <v>18.0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1.0</v>
      </c>
      <c r="N35" s="7">
        <v>2.0</v>
      </c>
      <c r="O35" s="7">
        <v>0.0</v>
      </c>
      <c r="P35" s="11">
        <v>0.0</v>
      </c>
      <c r="Q35" s="10">
        <v>4.0</v>
      </c>
      <c r="R35" s="7">
        <v>124.0</v>
      </c>
      <c r="S35" s="7">
        <v>1.0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J.K. Dobbins</v>
      </c>
      <c r="B36" s="7" t="str">
        <f>IFERROR(__xludf.DUMMYFUNCTION("INDEX(IFNA(REGEXEXTRACT(D36, ""([^ ]+)$"")))"),"LAC")</f>
        <v>LAC</v>
      </c>
      <c r="C36" s="7">
        <f>Pts_PA*G36+Pts_PC*H36+Pts_PY*I36+Pts_PTD*J36+Pts_PI*K36+Pts_P2*L36+Pts_RA*M36+Pts_RY*N36+Pts_RTD*O36+Pts_R2*P36+Pts_Res*Q36+Pts_ReY*R36+Pts_ReTD*S36+Pts_Re2*T36+Pts_FL*U36+Pts_FTD*V36</f>
        <v>18.4</v>
      </c>
      <c r="D36" s="7" t="s">
        <v>45</v>
      </c>
      <c r="E36" s="10" t="s">
        <v>348</v>
      </c>
      <c r="F36" s="9">
        <v>17.0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11.0</v>
      </c>
      <c r="N36" s="7">
        <v>56.0</v>
      </c>
      <c r="O36" s="7">
        <v>2.0</v>
      </c>
      <c r="P36" s="11">
        <v>0.0</v>
      </c>
      <c r="Q36" s="10">
        <v>1.0</v>
      </c>
      <c r="R36" s="7">
        <v>3.0</v>
      </c>
      <c r="S36" s="7">
        <v>0.0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Jahmyr Gibbs</v>
      </c>
      <c r="B37" s="7" t="str">
        <f>IFERROR(__xludf.DUMMYFUNCTION("INDEX(IFNA(REGEXEXTRACT(D37, ""([^ ]+)$"")))"),"DET")</f>
        <v>DET</v>
      </c>
      <c r="C37" s="7">
        <f>Pts_PA*G37+Pts_PC*H37+Pts_PY*I37+Pts_PTD*J37+Pts_PI*K37+Pts_P2*L37+Pts_RA*M37+Pts_RY*N37+Pts_RTD*O37+Pts_R2*P37+Pts_Res*Q37+Pts_ReY*R37+Pts_ReTD*S37+Pts_Re2*T37+Pts_FL*U37+Pts_FTD*V37</f>
        <v>18.8</v>
      </c>
      <c r="D37" s="7" t="s">
        <v>79</v>
      </c>
      <c r="E37" s="10" t="s">
        <v>44</v>
      </c>
      <c r="F37" s="9">
        <v>17.0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11.0</v>
      </c>
      <c r="N37" s="7">
        <v>69.0</v>
      </c>
      <c r="O37" s="7">
        <v>1.0</v>
      </c>
      <c r="P37" s="11">
        <v>0.0</v>
      </c>
      <c r="Q37" s="10">
        <v>1.0</v>
      </c>
      <c r="R37" s="7">
        <v>54.0</v>
      </c>
      <c r="S37" s="7">
        <v>0.0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Jalen Hurts</v>
      </c>
      <c r="B38" s="7" t="str">
        <f>IFERROR(__xludf.DUMMYFUNCTION("INDEX(IFNA(REGEXEXTRACT(D38, ""([^ ]+)$"")))"),"PHI")</f>
        <v>PHI</v>
      </c>
      <c r="C38" s="7">
        <f>Pts_PA*G38+Pts_PC*H38+Pts_PY*I38+Pts_PTD*J38+Pts_PI*K38+Pts_P2*L38+Pts_RA*M38+Pts_RY*N38+Pts_RTD*O38+Pts_R2*P38+Pts_Res*Q38+Pts_ReY*R38+Pts_ReTD*S38+Pts_Re2*T38+Pts_FL*U38+Pts_FTD*V38</f>
        <v>18.74</v>
      </c>
      <c r="D38" s="7" t="s">
        <v>37</v>
      </c>
      <c r="E38" s="10" t="s">
        <v>19</v>
      </c>
      <c r="F38" s="9">
        <v>17.0</v>
      </c>
      <c r="G38" s="10">
        <v>28.0</v>
      </c>
      <c r="H38" s="7">
        <v>18.0</v>
      </c>
      <c r="I38" s="7">
        <v>221.0</v>
      </c>
      <c r="J38" s="7">
        <v>0.0</v>
      </c>
      <c r="K38" s="7">
        <v>0.0</v>
      </c>
      <c r="L38" s="11">
        <v>0.0</v>
      </c>
      <c r="M38" s="10">
        <v>10.0</v>
      </c>
      <c r="N38" s="7">
        <v>39.0</v>
      </c>
      <c r="O38" s="7">
        <v>1.0</v>
      </c>
      <c r="P38" s="11">
        <v>0.0</v>
      </c>
      <c r="Q38" s="10">
        <v>0.0</v>
      </c>
      <c r="R38" s="7">
        <v>0.0</v>
      </c>
      <c r="S38" s="7">
        <v>0.0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Nick Westbrook</v>
      </c>
      <c r="B39" s="7" t="str">
        <f>IFERROR(__xludf.DUMMYFUNCTION("INDEX(IFNA(REGEXEXTRACT(D39, ""([^ ]+)$"")))"),"TEN")</f>
        <v>TEN</v>
      </c>
      <c r="C39" s="7">
        <f>Pts_PA*G39+Pts_PC*H39+Pts_PY*I39+Pts_PTD*J39+Pts_PI*K39+Pts_P2*L39+Pts_RA*M39+Pts_RY*N39+Pts_RTD*O39+Pts_R2*P39+Pts_Res*Q39+Pts_ReY*R39+Pts_ReTD*S39+Pts_Re2*T39+Pts_FL*U39+Pts_FTD*V39</f>
        <v>18.7</v>
      </c>
      <c r="D39" s="7" t="s">
        <v>505</v>
      </c>
      <c r="E39" s="10" t="s">
        <v>155</v>
      </c>
      <c r="F39" s="9">
        <v>17.0</v>
      </c>
      <c r="G39" s="10">
        <v>0.0</v>
      </c>
      <c r="H39" s="7">
        <v>0.0</v>
      </c>
      <c r="I39" s="7">
        <v>0.0</v>
      </c>
      <c r="J39" s="7">
        <v>0.0</v>
      </c>
      <c r="K39" s="7">
        <v>0.0</v>
      </c>
      <c r="L39" s="11">
        <v>0.0</v>
      </c>
      <c r="M39" s="10">
        <v>0.0</v>
      </c>
      <c r="N39" s="7">
        <v>0.0</v>
      </c>
      <c r="O39" s="7">
        <v>0.0</v>
      </c>
      <c r="P39" s="11">
        <v>0.0</v>
      </c>
      <c r="Q39" s="10">
        <v>2.0</v>
      </c>
      <c r="R39" s="7">
        <v>117.0</v>
      </c>
      <c r="S39" s="7">
        <v>1.0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De'Von Achane</v>
      </c>
      <c r="B40" s="7" t="str">
        <f>IFERROR(__xludf.DUMMYFUNCTION("INDEX(IFNA(REGEXEXTRACT(D40, ""([^ ]+)$"")))"),"MIA")</f>
        <v>MIA</v>
      </c>
      <c r="C40" s="7">
        <f>Pts_PA*G40+Pts_PC*H40+Pts_PY*I40+Pts_PTD*J40+Pts_PI*K40+Pts_P2*L40+Pts_RA*M40+Pts_RY*N40+Pts_RTD*O40+Pts_R2*P40+Pts_Res*Q40+Pts_ReY*R40+Pts_ReTD*S40+Pts_Re2*T40+Pts_FL*U40+Pts_FTD*V40</f>
        <v>18.5</v>
      </c>
      <c r="D40" s="7" t="s">
        <v>71</v>
      </c>
      <c r="E40" s="10" t="s">
        <v>46</v>
      </c>
      <c r="F40" s="9">
        <v>16.0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17.0</v>
      </c>
      <c r="N40" s="7">
        <v>73.0</v>
      </c>
      <c r="O40" s="7">
        <v>1.0</v>
      </c>
      <c r="P40" s="11">
        <v>0.0</v>
      </c>
      <c r="Q40" s="10">
        <v>4.0</v>
      </c>
      <c r="R40" s="7">
        <v>32.0</v>
      </c>
      <c r="S40" s="7">
        <v>0.0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Lamar Jackson</v>
      </c>
      <c r="B41" s="7" t="str">
        <f>IFERROR(__xludf.DUMMYFUNCTION("INDEX(IFNA(REGEXEXTRACT(D41, ""([^ ]+)$"")))"),"BAL")</f>
        <v>BAL</v>
      </c>
      <c r="C41" s="7">
        <f>Pts_PA*G41+Pts_PC*H41+Pts_PY*I41+Pts_PTD*J41+Pts_PI*K41+Pts_P2*L41+Pts_RA*M41+Pts_RY*N41+Pts_RTD*O41+Pts_R2*P41+Pts_Res*Q41+Pts_ReY*R41+Pts_ReTD*S41+Pts_Re2*T41+Pts_FL*U41+Pts_FTD*V41</f>
        <v>14.88</v>
      </c>
      <c r="D41" s="7" t="s">
        <v>32</v>
      </c>
      <c r="E41" s="10" t="s">
        <v>425</v>
      </c>
      <c r="F41" s="9">
        <v>16.0</v>
      </c>
      <c r="G41" s="10">
        <v>33.0</v>
      </c>
      <c r="H41" s="7">
        <v>16.0</v>
      </c>
      <c r="I41" s="7">
        <v>207.0</v>
      </c>
      <c r="J41" s="7">
        <v>1.0</v>
      </c>
      <c r="K41" s="7">
        <v>1.0</v>
      </c>
      <c r="L41" s="11">
        <v>0.0</v>
      </c>
      <c r="M41" s="10">
        <v>4.0</v>
      </c>
      <c r="N41" s="7">
        <v>46.0</v>
      </c>
      <c r="O41" s="7">
        <v>0.0</v>
      </c>
      <c r="P41" s="11">
        <v>0.0</v>
      </c>
      <c r="Q41" s="10">
        <v>0.0</v>
      </c>
      <c r="R41" s="7">
        <v>0.0</v>
      </c>
      <c r="S41" s="7">
        <v>0.0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Will Levis</v>
      </c>
      <c r="B42" s="7" t="str">
        <f>IFERROR(__xludf.DUMMYFUNCTION("INDEX(IFNA(REGEXEXTRACT(D42, ""([^ ]+)$"")))"),"TEN")</f>
        <v>TEN</v>
      </c>
      <c r="C42" s="7">
        <f>Pts_PA*G42+Pts_PC*H42+Pts_PY*I42+Pts_PTD*J42+Pts_PI*K42+Pts_P2*L42+Pts_RA*M42+Pts_RY*N42+Pts_RTD*O42+Pts_R2*P42+Pts_Res*Q42+Pts_ReY*R42+Pts_ReTD*S42+Pts_Re2*T42+Pts_FL*U42+Pts_FTD*V42</f>
        <v>15.6</v>
      </c>
      <c r="D42" s="7" t="s">
        <v>125</v>
      </c>
      <c r="E42" s="10" t="s">
        <v>155</v>
      </c>
      <c r="F42" s="9">
        <v>16.0</v>
      </c>
      <c r="G42" s="10">
        <v>31.0</v>
      </c>
      <c r="H42" s="7">
        <v>17.0</v>
      </c>
      <c r="I42" s="7">
        <v>295.0</v>
      </c>
      <c r="J42" s="7">
        <v>1.0</v>
      </c>
      <c r="K42" s="7">
        <v>1.0</v>
      </c>
      <c r="L42" s="11">
        <v>0.0</v>
      </c>
      <c r="M42" s="10">
        <v>7.0</v>
      </c>
      <c r="N42" s="7">
        <v>18.0</v>
      </c>
      <c r="O42" s="7">
        <v>0.0</v>
      </c>
      <c r="P42" s="11">
        <v>0.0</v>
      </c>
      <c r="Q42" s="10">
        <v>0.0</v>
      </c>
      <c r="R42" s="7">
        <v>0.0</v>
      </c>
      <c r="S42" s="7">
        <v>0.0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Caleb Williams</v>
      </c>
      <c r="B43" s="7" t="str">
        <f>IFERROR(__xludf.DUMMYFUNCTION("INDEX(IFNA(REGEXEXTRACT(D43, ""([^ ]+)$"")))"),"CHI")</f>
        <v>CHI</v>
      </c>
      <c r="C43" s="7">
        <f>Pts_PA*G43+Pts_PC*H43+Pts_PY*I43+Pts_PTD*J43+Pts_PI*K43+Pts_P2*L43+Pts_RA*M43+Pts_RY*N43+Pts_RTD*O43+Pts_R2*P43+Pts_Res*Q43+Pts_ReY*R43+Pts_ReTD*S43+Pts_Re2*T43+Pts_FL*U43+Pts_FTD*V43</f>
        <v>16.24</v>
      </c>
      <c r="D43" s="7" t="s">
        <v>156</v>
      </c>
      <c r="E43" s="10" t="s">
        <v>23</v>
      </c>
      <c r="F43" s="9">
        <v>16.0</v>
      </c>
      <c r="G43" s="10">
        <v>31.0</v>
      </c>
      <c r="H43" s="7">
        <v>23.0</v>
      </c>
      <c r="I43" s="7">
        <v>231.0</v>
      </c>
      <c r="J43" s="7">
        <v>0.0</v>
      </c>
      <c r="K43" s="7">
        <v>0.0</v>
      </c>
      <c r="L43" s="11">
        <v>0.0</v>
      </c>
      <c r="M43" s="10">
        <v>9.0</v>
      </c>
      <c r="N43" s="7">
        <v>70.0</v>
      </c>
      <c r="O43" s="7">
        <v>0.0</v>
      </c>
      <c r="P43" s="11">
        <v>0.0</v>
      </c>
      <c r="Q43" s="10">
        <v>0.0</v>
      </c>
      <c r="R43" s="7">
        <v>0.0</v>
      </c>
      <c r="S43" s="7">
        <v>0.0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Jauan Jennings</v>
      </c>
      <c r="B44" s="7" t="str">
        <f>IFERROR(__xludf.DUMMYFUNCTION("INDEX(IFNA(REGEXEXTRACT(D44, ""([^ ]+)$"")))"),"SF")</f>
        <v>SF</v>
      </c>
      <c r="C44" s="7">
        <f>Pts_PA*G44+Pts_PC*H44+Pts_PY*I44+Pts_PTD*J44+Pts_PI*K44+Pts_P2*L44+Pts_RA*M44+Pts_RY*N44+Pts_RTD*O44+Pts_R2*P44+Pts_Res*Q44+Pts_ReY*R44+Pts_ReTD*S44+Pts_Re2*T44+Pts_FL*U44+Pts_FTD*V44</f>
        <v>20.1</v>
      </c>
      <c r="D44" s="7" t="s">
        <v>152</v>
      </c>
      <c r="E44" s="10" t="s">
        <v>353</v>
      </c>
      <c r="F44" s="9">
        <v>15.0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0.0</v>
      </c>
      <c r="N44" s="7">
        <v>0.0</v>
      </c>
      <c r="O44" s="7">
        <v>0.0</v>
      </c>
      <c r="P44" s="11">
        <v>0.0</v>
      </c>
      <c r="Q44" s="10">
        <v>10.0</v>
      </c>
      <c r="R44" s="7">
        <v>91.0</v>
      </c>
      <c r="S44" s="7">
        <v>1.0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Christian Watson</v>
      </c>
      <c r="B45" s="7" t="str">
        <f>IFERROR(__xludf.DUMMYFUNCTION("INDEX(IFNA(REGEXEXTRACT(D45, ""([^ ]+)$"")))"),"GB")</f>
        <v>GB</v>
      </c>
      <c r="C45" s="7">
        <f>Pts_PA*G45+Pts_PC*H45+Pts_PY*I45+Pts_PTD*J45+Pts_PI*K45+Pts_P2*L45+Pts_RA*M45+Pts_RY*N45+Pts_RTD*O45+Pts_R2*P45+Pts_Res*Q45+Pts_ReY*R45+Pts_ReTD*S45+Pts_Re2*T45+Pts_FL*U45+Pts_FTD*V45</f>
        <v>17</v>
      </c>
      <c r="D45" s="7" t="s">
        <v>148</v>
      </c>
      <c r="E45" s="10" t="s">
        <v>76</v>
      </c>
      <c r="F45" s="9">
        <v>15.0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0.0</v>
      </c>
      <c r="N45" s="7">
        <v>0.0</v>
      </c>
      <c r="O45" s="7">
        <v>0.0</v>
      </c>
      <c r="P45" s="11">
        <v>0.0</v>
      </c>
      <c r="Q45" s="10">
        <v>4.0</v>
      </c>
      <c r="R45" s="7">
        <v>150.0</v>
      </c>
      <c r="S45" s="7">
        <v>0.0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James Cook</v>
      </c>
      <c r="B46" s="7" t="str">
        <f>IFERROR(__xludf.DUMMYFUNCTION("INDEX(IFNA(REGEXEXTRACT(D46, ""([^ ]+)$"")))"),"BUF")</f>
        <v>BUF</v>
      </c>
      <c r="C46" s="7">
        <f>Pts_PA*G46+Pts_PC*H46+Pts_PY*I46+Pts_PTD*J46+Pts_PI*K46+Pts_P2*L46+Pts_RA*M46+Pts_RY*N46+Pts_RTD*O46+Pts_R2*P46+Pts_Res*Q46+Pts_ReY*R46+Pts_ReTD*S46+Pts_Re2*T46+Pts_FL*U46+Pts_FTD*V46</f>
        <v>17.2</v>
      </c>
      <c r="D46" s="7" t="s">
        <v>104</v>
      </c>
      <c r="E46" s="10" t="s">
        <v>424</v>
      </c>
      <c r="F46" s="9">
        <v>14.0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9.0</v>
      </c>
      <c r="N46" s="7">
        <v>20.0</v>
      </c>
      <c r="O46" s="7">
        <v>2.0</v>
      </c>
      <c r="P46" s="11">
        <v>0.0</v>
      </c>
      <c r="Q46" s="10">
        <v>5.0</v>
      </c>
      <c r="R46" s="7">
        <v>7.0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Jayden Daniels</v>
      </c>
      <c r="B47" s="7" t="str">
        <f>IFERROR(__xludf.DUMMYFUNCTION("INDEX(IFNA(REGEXEXTRACT(D47, ""([^ ]+)$"")))"),"WAS")</f>
        <v>WAS</v>
      </c>
      <c r="C47" s="7">
        <f>Pts_PA*G47+Pts_PC*H47+Pts_PY*I47+Pts_PTD*J47+Pts_PI*K47+Pts_P2*L47+Pts_RA*M47+Pts_RY*N47+Pts_RTD*O47+Pts_R2*P47+Pts_Res*Q47+Pts_ReY*R47+Pts_ReTD*S47+Pts_Re2*T47+Pts_FL*U47+Pts_FTD*V47</f>
        <v>13.44</v>
      </c>
      <c r="D47" s="7" t="s">
        <v>30</v>
      </c>
      <c r="E47" s="10" t="s">
        <v>27</v>
      </c>
      <c r="F47" s="9">
        <v>14.0</v>
      </c>
      <c r="G47" s="10">
        <v>32.0</v>
      </c>
      <c r="H47" s="7">
        <v>22.0</v>
      </c>
      <c r="I47" s="7">
        <v>191.0</v>
      </c>
      <c r="J47" s="7">
        <v>1.0</v>
      </c>
      <c r="K47" s="7">
        <v>1.0</v>
      </c>
      <c r="L47" s="11">
        <v>1.0</v>
      </c>
      <c r="M47" s="10">
        <v>7.0</v>
      </c>
      <c r="N47" s="7">
        <v>18.0</v>
      </c>
      <c r="O47" s="7">
        <v>0.0</v>
      </c>
      <c r="P47" s="11">
        <v>0.0</v>
      </c>
      <c r="Q47" s="10">
        <v>0.0</v>
      </c>
      <c r="R47" s="7">
        <v>0.0</v>
      </c>
      <c r="S47" s="7">
        <v>0.0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Will Dissly</v>
      </c>
      <c r="B48" s="7" t="str">
        <f>IFERROR(__xludf.DUMMYFUNCTION("INDEX(IFNA(REGEXEXTRACT(D48, ""([^ ]+)$"")))"),"LAC")</f>
        <v>LAC</v>
      </c>
      <c r="C48" s="7">
        <f>Pts_PA*G48+Pts_PC*H48+Pts_PY*I48+Pts_PTD*J48+Pts_PI*K48+Pts_P2*L48+Pts_RA*M48+Pts_RY*N48+Pts_RTD*O48+Pts_R2*P48+Pts_Res*Q48+Pts_ReY*R48+Pts_ReTD*S48+Pts_Re2*T48+Pts_FL*U48+Pts_FTD*V48</f>
        <v>16</v>
      </c>
      <c r="D48" s="7" t="s">
        <v>235</v>
      </c>
      <c r="E48" s="10" t="s">
        <v>348</v>
      </c>
      <c r="F48" s="9">
        <v>14.0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0.0</v>
      </c>
      <c r="N48" s="7">
        <v>0.0</v>
      </c>
      <c r="O48" s="7">
        <v>0.0</v>
      </c>
      <c r="P48" s="11">
        <v>0.0</v>
      </c>
      <c r="Q48" s="10">
        <v>4.0</v>
      </c>
      <c r="R48" s="7">
        <v>80.0</v>
      </c>
      <c r="S48" s="7">
        <v>1.0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Josh Downs</v>
      </c>
      <c r="B49" s="7" t="str">
        <f>IFERROR(__xludf.DUMMYFUNCTION("INDEX(IFNA(REGEXEXTRACT(D49, ""([^ ]+)$"")))"),"IND")</f>
        <v>IND</v>
      </c>
      <c r="C49" s="7">
        <f>Pts_PA*G49+Pts_PC*H49+Pts_PY*I49+Pts_PTD*J49+Pts_PI*K49+Pts_P2*L49+Pts_RA*M49+Pts_RY*N49+Pts_RTD*O49+Pts_R2*P49+Pts_Res*Q49+Pts_ReY*R49+Pts_ReTD*S49+Pts_Re2*T49+Pts_FL*U49+Pts_FTD*V49</f>
        <v>16.9</v>
      </c>
      <c r="D49" s="7" t="s">
        <v>435</v>
      </c>
      <c r="E49" s="10" t="s">
        <v>428</v>
      </c>
      <c r="F49" s="9">
        <v>14.0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0.0</v>
      </c>
      <c r="N49" s="7">
        <v>0.0</v>
      </c>
      <c r="O49" s="7">
        <v>0.0</v>
      </c>
      <c r="P49" s="11">
        <v>0.0</v>
      </c>
      <c r="Q49" s="10">
        <v>5.0</v>
      </c>
      <c r="R49" s="7">
        <v>84.0</v>
      </c>
      <c r="S49" s="7">
        <v>1.0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Noah Gray</v>
      </c>
      <c r="B50" s="7" t="str">
        <f>IFERROR(__xludf.DUMMYFUNCTION("INDEX(IFNA(REGEXEXTRACT(D50, ""([^ ]+)$"")))"),"KC")</f>
        <v>KC</v>
      </c>
      <c r="C50" s="7">
        <f>Pts_PA*G50+Pts_PC*H50+Pts_PY*I50+Pts_PTD*J50+Pts_PI*K50+Pts_P2*L50+Pts_RA*M50+Pts_RY*N50+Pts_RTD*O50+Pts_R2*P50+Pts_Res*Q50+Pts_ReY*R50+Pts_ReTD*S50+Pts_Re2*T50+Pts_FL*U50+Pts_FTD*V50</f>
        <v>16.3</v>
      </c>
      <c r="D50" s="7" t="s">
        <v>188</v>
      </c>
      <c r="E50" s="10" t="s">
        <v>65</v>
      </c>
      <c r="F50" s="9">
        <v>14.0</v>
      </c>
      <c r="G50" s="10">
        <v>0.0</v>
      </c>
      <c r="H50" s="7">
        <v>0.0</v>
      </c>
      <c r="I50" s="7">
        <v>0.0</v>
      </c>
      <c r="J50" s="7">
        <v>0.0</v>
      </c>
      <c r="K50" s="7">
        <v>0.0</v>
      </c>
      <c r="L50" s="11">
        <v>0.0</v>
      </c>
      <c r="M50" s="10">
        <v>0.0</v>
      </c>
      <c r="N50" s="7">
        <v>0.0</v>
      </c>
      <c r="O50" s="7">
        <v>0.0</v>
      </c>
      <c r="P50" s="11">
        <v>0.0</v>
      </c>
      <c r="Q50" s="10">
        <v>4.0</v>
      </c>
      <c r="R50" s="7">
        <v>23.0</v>
      </c>
      <c r="S50" s="7">
        <v>2.0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Geno Smith</v>
      </c>
      <c r="B51" s="7" t="str">
        <f>IFERROR(__xludf.DUMMYFUNCTION("INDEX(IFNA(REGEXEXTRACT(D51, ""([^ ]+)$"")))"),"SEA")</f>
        <v>SEA</v>
      </c>
      <c r="C51" s="7">
        <f>Pts_PA*G51+Pts_PC*H51+Pts_PY*I51+Pts_PTD*J51+Pts_PI*K51+Pts_P2*L51+Pts_RA*M51+Pts_RY*N51+Pts_RTD*O51+Pts_R2*P51+Pts_Res*Q51+Pts_ReY*R51+Pts_ReTD*S51+Pts_Re2*T51+Pts_FL*U51+Pts_FTD*V51</f>
        <v>15.74</v>
      </c>
      <c r="D51" s="7" t="s">
        <v>48</v>
      </c>
      <c r="E51" s="10" t="s">
        <v>39</v>
      </c>
      <c r="F51" s="9">
        <v>14.0</v>
      </c>
      <c r="G51" s="10">
        <v>32.0</v>
      </c>
      <c r="H51" s="7">
        <v>25.0</v>
      </c>
      <c r="I51" s="7">
        <v>221.0</v>
      </c>
      <c r="J51" s="7">
        <v>0.0</v>
      </c>
      <c r="K51" s="7">
        <v>1.0</v>
      </c>
      <c r="L51" s="11">
        <v>0.0</v>
      </c>
      <c r="M51" s="10">
        <v>4.0</v>
      </c>
      <c r="N51" s="7">
        <v>29.0</v>
      </c>
      <c r="O51" s="7">
        <v>1.0</v>
      </c>
      <c r="P51" s="11">
        <v>0.0</v>
      </c>
      <c r="Q51" s="10">
        <v>0.0</v>
      </c>
      <c r="R51" s="7">
        <v>0.0</v>
      </c>
      <c r="S51" s="7">
        <v>0.0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D'Andre Swift</v>
      </c>
      <c r="B52" s="7" t="str">
        <f>IFERROR(__xludf.DUMMYFUNCTION("INDEX(IFNA(REGEXEXTRACT(D52, ""([^ ]+)$"")))"),"CHI")</f>
        <v>CHI</v>
      </c>
      <c r="C52" s="7">
        <f>Pts_PA*G52+Pts_PC*H52+Pts_PY*I52+Pts_PTD*J52+Pts_PI*K52+Pts_P2*L52+Pts_RA*M52+Pts_RY*N52+Pts_RTD*O52+Pts_R2*P52+Pts_Res*Q52+Pts_ReY*R52+Pts_ReTD*S52+Pts_Re2*T52+Pts_FL*U52+Pts_FTD*V52</f>
        <v>15.4</v>
      </c>
      <c r="D52" s="7" t="s">
        <v>170</v>
      </c>
      <c r="E52" s="10" t="s">
        <v>23</v>
      </c>
      <c r="F52" s="9">
        <v>14.0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14.0</v>
      </c>
      <c r="N52" s="7">
        <v>71.0</v>
      </c>
      <c r="O52" s="7">
        <v>1.0</v>
      </c>
      <c r="P52" s="11">
        <v>0.0</v>
      </c>
      <c r="Q52" s="10">
        <v>2.0</v>
      </c>
      <c r="R52" s="7">
        <v>13.0</v>
      </c>
      <c r="S52" s="7">
        <v>0.0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KaVontae Turpin</v>
      </c>
      <c r="B53" s="7" t="str">
        <f>IFERROR(__xludf.DUMMYFUNCTION("INDEX(IFNA(REGEXEXTRACT(D53, ""([^ ]+)$"")))"),"DAL")</f>
        <v>DAL</v>
      </c>
      <c r="C53" s="7">
        <f>Pts_PA*G53+Pts_PC*H53+Pts_PY*I53+Pts_PTD*J53+Pts_PI*K53+Pts_P2*L53+Pts_RA*M53+Pts_RY*N53+Pts_RTD*O53+Pts_R2*P53+Pts_Res*Q53+Pts_ReY*R53+Pts_ReTD*S53+Pts_Re2*T53+Pts_FL*U53+Pts_FTD*V53</f>
        <v>16.1</v>
      </c>
      <c r="D53" s="7" t="s">
        <v>414</v>
      </c>
      <c r="E53" s="10" t="s">
        <v>25</v>
      </c>
      <c r="F53" s="9">
        <v>14.0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0.0</v>
      </c>
      <c r="N53" s="7">
        <v>0.0</v>
      </c>
      <c r="O53" s="7">
        <v>0.0</v>
      </c>
      <c r="P53" s="11">
        <v>0.0</v>
      </c>
      <c r="Q53" s="10">
        <v>3.0</v>
      </c>
      <c r="R53" s="7">
        <v>86.0</v>
      </c>
      <c r="S53" s="7">
        <v>1.0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Marquez Valdes-Scantling</v>
      </c>
      <c r="B54" s="7" t="str">
        <f>IFERROR(__xludf.DUMMYFUNCTION("INDEX(IFNA(REGEXEXTRACT(D54, ""([^ ]+)$"")))"),"NO")</f>
        <v>NO</v>
      </c>
      <c r="C54" s="7">
        <f>Pts_PA*G54+Pts_PC*H54+Pts_PY*I54+Pts_PTD*J54+Pts_PI*K54+Pts_P2*L54+Pts_RA*M54+Pts_RY*N54+Pts_RTD*O54+Pts_R2*P54+Pts_Res*Q54+Pts_ReY*R54+Pts_ReTD*S54+Pts_Re2*T54+Pts_FL*U54+Pts_FTD*V54</f>
        <v>15.7</v>
      </c>
      <c r="D54" s="7" t="s">
        <v>275</v>
      </c>
      <c r="E54" s="10" t="s">
        <v>357</v>
      </c>
      <c r="F54" s="9">
        <v>14.0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0.0</v>
      </c>
      <c r="N54" s="7">
        <v>0.0</v>
      </c>
      <c r="O54" s="7">
        <v>0.0</v>
      </c>
      <c r="P54" s="11">
        <v>0.0</v>
      </c>
      <c r="Q54" s="10">
        <v>2.0</v>
      </c>
      <c r="R54" s="7">
        <v>87.0</v>
      </c>
      <c r="S54" s="7">
        <v>1.0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Kendrick Bourne</v>
      </c>
      <c r="B55" s="7" t="str">
        <f>IFERROR(__xludf.DUMMYFUNCTION("INDEX(IFNA(REGEXEXTRACT(D55, ""([^ ]+)$"")))"),"NE")</f>
        <v>NE</v>
      </c>
      <c r="C55" s="7">
        <f>Pts_PA*G55+Pts_PC*H55+Pts_PY*I55+Pts_PTD*J55+Pts_PI*K55+Pts_P2*L55+Pts_RA*M55+Pts_RY*N55+Pts_RTD*O55+Pts_R2*P55+Pts_Res*Q55+Pts_ReY*R55+Pts_ReTD*S55+Pts_Re2*T55+Pts_FL*U55+Pts_FTD*V55</f>
        <v>15.5</v>
      </c>
      <c r="D55" s="7" t="s">
        <v>491</v>
      </c>
      <c r="E55" s="10" t="s">
        <v>51</v>
      </c>
      <c r="F55" s="9">
        <v>13.0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0.0</v>
      </c>
      <c r="N55" s="7">
        <v>0.0</v>
      </c>
      <c r="O55" s="7">
        <v>0.0</v>
      </c>
      <c r="P55" s="11">
        <v>0.0</v>
      </c>
      <c r="Q55" s="10">
        <v>5.0</v>
      </c>
      <c r="R55" s="7">
        <v>70.0</v>
      </c>
      <c r="S55" s="7">
        <v>1.0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Chase Brown</v>
      </c>
      <c r="B56" s="7" t="str">
        <f>IFERROR(__xludf.DUMMYFUNCTION("INDEX(IFNA(REGEXEXTRACT(D56, ""([^ ]+)$"")))"),"CIN")</f>
        <v>CIN</v>
      </c>
      <c r="C56" s="7">
        <f>Pts_PA*G56+Pts_PC*H56+Pts_PY*I56+Pts_PTD*J56+Pts_PI*K56+Pts_P2*L56+Pts_RA*M56+Pts_RY*N56+Pts_RTD*O56+Pts_R2*P56+Pts_Res*Q56+Pts_ReY*R56+Pts_ReTD*S56+Pts_Re2*T56+Pts_FL*U56+Pts_FTD*V56</f>
        <v>16.8</v>
      </c>
      <c r="D56" s="7" t="s">
        <v>210</v>
      </c>
      <c r="E56" s="10" t="s">
        <v>82</v>
      </c>
      <c r="F56" s="9">
        <v>13.0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22.0</v>
      </c>
      <c r="N56" s="7">
        <v>86.0</v>
      </c>
      <c r="O56" s="7">
        <v>0.0</v>
      </c>
      <c r="P56" s="11">
        <v>0.0</v>
      </c>
      <c r="Q56" s="10">
        <v>5.0</v>
      </c>
      <c r="R56" s="7">
        <v>57.0</v>
      </c>
      <c r="S56" s="7">
        <v>0.0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Javonte Williams</v>
      </c>
      <c r="B57" s="7" t="str">
        <f>IFERROR(__xludf.DUMMYFUNCTION("INDEX(IFNA(REGEXEXTRACT(D57, ""([^ ]+)$"")))"),"DEN")</f>
        <v>DEN</v>
      </c>
      <c r="C57" s="7">
        <f>Pts_PA*G57+Pts_PC*H57+Pts_PY*I57+Pts_PTD*J57+Pts_PI*K57+Pts_P2*L57+Pts_RA*M57+Pts_RY*N57+Pts_RTD*O57+Pts_R2*P57+Pts_Res*Q57+Pts_ReY*R57+Pts_ReTD*S57+Pts_Re2*T57+Pts_FL*U57+Pts_FTD*V57</f>
        <v>16.7</v>
      </c>
      <c r="D57" s="7" t="s">
        <v>227</v>
      </c>
      <c r="E57" s="10" t="s">
        <v>339</v>
      </c>
      <c r="F57" s="9">
        <v>13.0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9.0</v>
      </c>
      <c r="N57" s="7">
        <v>59.0</v>
      </c>
      <c r="O57" s="7">
        <v>1.0</v>
      </c>
      <c r="P57" s="11">
        <v>0.0</v>
      </c>
      <c r="Q57" s="10">
        <v>4.0</v>
      </c>
      <c r="R57" s="7">
        <v>28.0</v>
      </c>
      <c r="S57" s="7">
        <v>0.0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Jordan Addison</v>
      </c>
      <c r="B58" s="7" t="str">
        <f>IFERROR(__xludf.DUMMYFUNCTION("INDEX(IFNA(REGEXEXTRACT(D58, ""([^ ]+)$"")))"),"MIN")</f>
        <v>MIN</v>
      </c>
      <c r="C58" s="7">
        <f>Pts_PA*G58+Pts_PC*H58+Pts_PY*I58+Pts_PTD*J58+Pts_PI*K58+Pts_P2*L58+Pts_RA*M58+Pts_RY*N58+Pts_RTD*O58+Pts_R2*P58+Pts_Res*Q58+Pts_ReY*R58+Pts_ReTD*S58+Pts_Re2*T58+Pts_FL*U58+Pts_FTD*V58</f>
        <v>13.6</v>
      </c>
      <c r="D58" s="7" t="s">
        <v>185</v>
      </c>
      <c r="E58" s="10" t="s">
        <v>345</v>
      </c>
      <c r="F58" s="9">
        <v>12.0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0.0</v>
      </c>
      <c r="N58" s="7">
        <v>0.0</v>
      </c>
      <c r="O58" s="7">
        <v>0.0</v>
      </c>
      <c r="P58" s="11">
        <v>0.0</v>
      </c>
      <c r="Q58" s="10">
        <v>3.0</v>
      </c>
      <c r="R58" s="7">
        <v>61.0</v>
      </c>
      <c r="S58" s="7">
        <v>1.0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Zach Ertz</v>
      </c>
      <c r="B59" s="7" t="str">
        <f>IFERROR(__xludf.DUMMYFUNCTION("INDEX(IFNA(REGEXEXTRACT(D59, ""([^ ]+)$"")))"),"WAS")</f>
        <v>WAS</v>
      </c>
      <c r="C59" s="7">
        <f>Pts_PA*G59+Pts_PC*H59+Pts_PY*I59+Pts_PTD*J59+Pts_PI*K59+Pts_P2*L59+Pts_RA*M59+Pts_RY*N59+Pts_RTD*O59+Pts_R2*P59+Pts_Res*Q59+Pts_ReY*R59+Pts_ReTD*S59+Pts_Re2*T59+Pts_FL*U59+Pts_FTD*V59</f>
        <v>15.7</v>
      </c>
      <c r="D59" s="7" t="s">
        <v>215</v>
      </c>
      <c r="E59" s="10" t="s">
        <v>27</v>
      </c>
      <c r="F59" s="9">
        <v>12.0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0.0</v>
      </c>
      <c r="N59" s="7">
        <v>0.0</v>
      </c>
      <c r="O59" s="7">
        <v>0.0</v>
      </c>
      <c r="P59" s="11">
        <v>0.0</v>
      </c>
      <c r="Q59" s="10">
        <v>6.0</v>
      </c>
      <c r="R59" s="7">
        <v>47.0</v>
      </c>
      <c r="S59" s="7">
        <v>1.0</v>
      </c>
      <c r="T59" s="11">
        <v>1.0</v>
      </c>
      <c r="U59" s="10">
        <v>0.0</v>
      </c>
      <c r="V59" s="11">
        <v>0.0</v>
      </c>
    </row>
    <row r="60">
      <c r="A60" s="7" t="str">
        <f t="shared" si="1"/>
        <v>Tyreek Hill</v>
      </c>
      <c r="B60" s="7" t="str">
        <f>IFERROR(__xludf.DUMMYFUNCTION("INDEX(IFNA(REGEXEXTRACT(D60, ""([^ ]+)$"")))"),"MIA")</f>
        <v>MIA</v>
      </c>
      <c r="C60" s="7">
        <f>Pts_PA*G60+Pts_PC*H60+Pts_PY*I60+Pts_PTD*J60+Pts_PI*K60+Pts_P2*L60+Pts_RA*M60+Pts_RY*N60+Pts_RTD*O60+Pts_R2*P60+Pts_Res*Q60+Pts_ReY*R60+Pts_ReTD*S60+Pts_Re2*T60+Pts_FL*U60+Pts_FTD*V60</f>
        <v>15.6</v>
      </c>
      <c r="D60" s="7" t="s">
        <v>47</v>
      </c>
      <c r="E60" s="10" t="s">
        <v>46</v>
      </c>
      <c r="F60" s="9">
        <v>12.0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0.0</v>
      </c>
      <c r="N60" s="7">
        <v>0.0</v>
      </c>
      <c r="O60" s="7">
        <v>0.0</v>
      </c>
      <c r="P60" s="11">
        <v>0.0</v>
      </c>
      <c r="Q60" s="10">
        <v>7.0</v>
      </c>
      <c r="R60" s="7">
        <v>61.0</v>
      </c>
      <c r="S60" s="7">
        <v>1.0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Ladd McConkey</v>
      </c>
      <c r="B61" s="7" t="str">
        <f>IFERROR(__xludf.DUMMYFUNCTION("INDEX(IFNA(REGEXEXTRACT(D61, ""([^ ]+)$"")))"),"LAC")</f>
        <v>LAC</v>
      </c>
      <c r="C61" s="7">
        <f>Pts_PA*G61+Pts_PC*H61+Pts_PY*I61+Pts_PTD*J61+Pts_PI*K61+Pts_P2*L61+Pts_RA*M61+Pts_RY*N61+Pts_RTD*O61+Pts_R2*P61+Pts_Res*Q61+Pts_ReY*R61+Pts_ReTD*S61+Pts_Re2*T61+Pts_FL*U61+Pts_FTD*V61</f>
        <v>15.3</v>
      </c>
      <c r="D61" s="7" t="s">
        <v>126</v>
      </c>
      <c r="E61" s="10" t="s">
        <v>348</v>
      </c>
      <c r="F61" s="9">
        <v>12.0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0.0</v>
      </c>
      <c r="N61" s="7">
        <v>0.0</v>
      </c>
      <c r="O61" s="7">
        <v>0.0</v>
      </c>
      <c r="P61" s="11">
        <v>0.0</v>
      </c>
      <c r="Q61" s="10">
        <v>6.0</v>
      </c>
      <c r="R61" s="7">
        <v>123.0</v>
      </c>
      <c r="S61" s="7">
        <v>0.0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Elijah Moore</v>
      </c>
      <c r="B62" s="7" t="str">
        <f>IFERROR(__xludf.DUMMYFUNCTION("INDEX(IFNA(REGEXEXTRACT(D62, ""([^ ]+)$"")))"),"CLE")</f>
        <v>CLE</v>
      </c>
      <c r="C62" s="7">
        <f>Pts_PA*G62+Pts_PC*H62+Pts_PY*I62+Pts_PTD*J62+Pts_PI*K62+Pts_P2*L62+Pts_RA*M62+Pts_RY*N62+Pts_RTD*O62+Pts_R2*P62+Pts_Res*Q62+Pts_ReY*R62+Pts_ReTD*S62+Pts_Re2*T62+Pts_FL*U62+Pts_FTD*V62</f>
        <v>15.6</v>
      </c>
      <c r="D62" s="7" t="s">
        <v>315</v>
      </c>
      <c r="E62" s="10" t="s">
        <v>129</v>
      </c>
      <c r="F62" s="9">
        <v>12.0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0.0</v>
      </c>
      <c r="N62" s="7">
        <v>0.0</v>
      </c>
      <c r="O62" s="7">
        <v>0.0</v>
      </c>
      <c r="P62" s="11">
        <v>0.0</v>
      </c>
      <c r="Q62" s="10">
        <v>6.0</v>
      </c>
      <c r="R62" s="7">
        <v>66.0</v>
      </c>
      <c r="S62" s="7">
        <v>1.0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Brian Robinson</v>
      </c>
      <c r="B63" s="7" t="str">
        <f>IFERROR(__xludf.DUMMYFUNCTION("INDEX(IFNA(REGEXEXTRACT(D63, ""([^ ]+)$"")))"),"WAS")</f>
        <v>WAS</v>
      </c>
      <c r="C63" s="7">
        <f>Pts_PA*G63+Pts_PC*H63+Pts_PY*I63+Pts_PTD*J63+Pts_PI*K63+Pts_P2*L63+Pts_RA*M63+Pts_RY*N63+Pts_RTD*O63+Pts_R2*P63+Pts_Res*Q63+Pts_ReY*R63+Pts_ReTD*S63+Pts_Re2*T63+Pts_FL*U63+Pts_FTD*V63</f>
        <v>13.7</v>
      </c>
      <c r="D63" s="7" t="s">
        <v>78</v>
      </c>
      <c r="E63" s="10" t="s">
        <v>27</v>
      </c>
      <c r="F63" s="9">
        <v>12.0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16.0</v>
      </c>
      <c r="N63" s="7">
        <v>63.0</v>
      </c>
      <c r="O63" s="7">
        <v>1.0</v>
      </c>
      <c r="P63" s="11">
        <v>0.0</v>
      </c>
      <c r="Q63" s="10">
        <v>1.0</v>
      </c>
      <c r="R63" s="7">
        <v>9.0</v>
      </c>
      <c r="S63" s="7">
        <v>0.0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Xavier Worthy</v>
      </c>
      <c r="B64" s="7" t="str">
        <f>IFERROR(__xludf.DUMMYFUNCTION("INDEX(IFNA(REGEXEXTRACT(D64, ""([^ ]+)$"")))"),"KC")</f>
        <v>KC</v>
      </c>
      <c r="C64" s="7">
        <f>Pts_PA*G64+Pts_PC*H64+Pts_PY*I64+Pts_PTD*J64+Pts_PI*K64+Pts_P2*L64+Pts_RA*M64+Pts_RY*N64+Pts_RTD*O64+Pts_R2*P64+Pts_Res*Q64+Pts_ReY*R64+Pts_ReTD*S64+Pts_Re2*T64+Pts_FL*U64+Pts_FTD*V64</f>
        <v>14.8</v>
      </c>
      <c r="D64" s="7" t="s">
        <v>60</v>
      </c>
      <c r="E64" s="10" t="s">
        <v>65</v>
      </c>
      <c r="F64" s="9">
        <v>12.0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1.0</v>
      </c>
      <c r="N64" s="7">
        <v>7.0</v>
      </c>
      <c r="O64" s="7">
        <v>0.0</v>
      </c>
      <c r="P64" s="11">
        <v>0.0</v>
      </c>
      <c r="Q64" s="10">
        <v>4.0</v>
      </c>
      <c r="R64" s="7">
        <v>61.0</v>
      </c>
      <c r="S64" s="7">
        <v>1.0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Derrick Henry</v>
      </c>
      <c r="B65" s="7" t="str">
        <f>IFERROR(__xludf.DUMMYFUNCTION("INDEX(IFNA(REGEXEXTRACT(D65, ""([^ ]+)$"")))"),"BAL")</f>
        <v>BAL</v>
      </c>
      <c r="C65" s="7">
        <f>Pts_PA*G65+Pts_PC*H65+Pts_PY*I65+Pts_PTD*J65+Pts_PI*K65+Pts_P2*L65+Pts_RA*M65+Pts_RY*N65+Pts_RTD*O65+Pts_R2*P65+Pts_Res*Q65+Pts_ReY*R65+Pts_ReTD*S65+Pts_Re2*T65+Pts_FL*U65+Pts_FTD*V65</f>
        <v>10.5</v>
      </c>
      <c r="D65" s="7" t="s">
        <v>108</v>
      </c>
      <c r="E65" s="10" t="s">
        <v>425</v>
      </c>
      <c r="F65" s="9">
        <v>11.0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13.0</v>
      </c>
      <c r="N65" s="7">
        <v>65.0</v>
      </c>
      <c r="O65" s="7">
        <v>1.0</v>
      </c>
      <c r="P65" s="11">
        <v>0.0</v>
      </c>
      <c r="Q65" s="10">
        <v>0.0</v>
      </c>
      <c r="R65" s="7">
        <v>0.0</v>
      </c>
      <c r="S65" s="7">
        <v>0.0</v>
      </c>
      <c r="T65" s="11">
        <v>0.0</v>
      </c>
      <c r="U65" s="10">
        <v>1.0</v>
      </c>
      <c r="V65" s="11">
        <v>0.0</v>
      </c>
    </row>
    <row r="66">
      <c r="A66" s="7" t="str">
        <f t="shared" si="1"/>
        <v>Lil'Jordan Humphrey</v>
      </c>
      <c r="B66" s="7" t="str">
        <f>IFERROR(__xludf.DUMMYFUNCTION("INDEX(IFNA(REGEXEXTRACT(D66, ""([^ ]+)$"")))"),"DEN")</f>
        <v>DEN</v>
      </c>
      <c r="C66" s="7">
        <f>Pts_PA*G66+Pts_PC*H66+Pts_PY*I66+Pts_PTD*J66+Pts_PI*K66+Pts_P2*L66+Pts_RA*M66+Pts_RY*N66+Pts_RTD*O66+Pts_R2*P66+Pts_Res*Q66+Pts_ReY*R66+Pts_ReTD*S66+Pts_Re2*T66+Pts_FL*U66+Pts_FTD*V66</f>
        <v>13.2</v>
      </c>
      <c r="D66" s="7" t="s">
        <v>365</v>
      </c>
      <c r="E66" s="10" t="s">
        <v>339</v>
      </c>
      <c r="F66" s="9">
        <v>11.0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0.0</v>
      </c>
      <c r="N66" s="7">
        <v>0.0</v>
      </c>
      <c r="O66" s="7">
        <v>0.0</v>
      </c>
      <c r="P66" s="11">
        <v>0.0</v>
      </c>
      <c r="Q66" s="10">
        <v>4.0</v>
      </c>
      <c r="R66" s="7">
        <v>52.0</v>
      </c>
      <c r="S66" s="7">
        <v>1.0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Curtis Samuel</v>
      </c>
      <c r="B67" s="7" t="str">
        <f>IFERROR(__xludf.DUMMYFUNCTION("INDEX(IFNA(REGEXEXTRACT(D67, ""([^ ]+)$"")))"),"BUF")</f>
        <v>BUF</v>
      </c>
      <c r="C67" s="7">
        <f>Pts_PA*G67+Pts_PC*H67+Pts_PY*I67+Pts_PTD*J67+Pts_PI*K67+Pts_P2*L67+Pts_RA*M67+Pts_RY*N67+Pts_RTD*O67+Pts_R2*P67+Pts_Res*Q67+Pts_ReY*R67+Pts_ReTD*S67+Pts_Re2*T67+Pts_FL*U67+Pts_FTD*V67</f>
        <v>14.3</v>
      </c>
      <c r="D67" s="7" t="s">
        <v>270</v>
      </c>
      <c r="E67" s="10" t="s">
        <v>424</v>
      </c>
      <c r="F67" s="9">
        <v>11.0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5.0</v>
      </c>
      <c r="R67" s="7">
        <v>58.0</v>
      </c>
      <c r="S67" s="7">
        <v>1.0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Jaxon Smith-Njigba</v>
      </c>
      <c r="B68" s="7" t="str">
        <f>IFERROR(__xludf.DUMMYFUNCTION("INDEX(IFNA(REGEXEXTRACT(D68, ""([^ ]+)$"")))"),"SEA")</f>
        <v>SEA</v>
      </c>
      <c r="C68" s="7">
        <f>Pts_PA*G68+Pts_PC*H68+Pts_PY*I68+Pts_PTD*J68+Pts_PI*K68+Pts_P2*L68+Pts_RA*M68+Pts_RY*N68+Pts_RTD*O68+Pts_R2*P68+Pts_Res*Q68+Pts_ReY*R68+Pts_ReTD*S68+Pts_Re2*T68+Pts_FL*U68+Pts_FTD*V68</f>
        <v>16.8</v>
      </c>
      <c r="D68" s="7" t="s">
        <v>272</v>
      </c>
      <c r="E68" s="10" t="s">
        <v>39</v>
      </c>
      <c r="F68" s="9">
        <v>11.0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1.0</v>
      </c>
      <c r="N68" s="7">
        <v>8.0</v>
      </c>
      <c r="O68" s="7">
        <v>0.0</v>
      </c>
      <c r="P68" s="11">
        <v>0.0</v>
      </c>
      <c r="Q68" s="10">
        <v>10.0</v>
      </c>
      <c r="R68" s="7">
        <v>110.0</v>
      </c>
      <c r="S68" s="7">
        <v>0.0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Kenneth Walker</v>
      </c>
      <c r="B69" s="7" t="str">
        <f>IFERROR(__xludf.DUMMYFUNCTION("INDEX(IFNA(REGEXEXTRACT(D69, ""([^ ]+)$"")))"),"SEA")</f>
        <v>SEA</v>
      </c>
      <c r="C69" s="7">
        <f>Pts_PA*G69+Pts_PC*H69+Pts_PY*I69+Pts_PTD*J69+Pts_PI*K69+Pts_P2*L69+Pts_RA*M69+Pts_RY*N69+Pts_RTD*O69+Pts_R2*P69+Pts_Res*Q69+Pts_ReY*R69+Pts_ReTD*S69+Pts_Re2*T69+Pts_FL*U69+Pts_FTD*V69</f>
        <v>12.9</v>
      </c>
      <c r="D69" s="7" t="s">
        <v>70</v>
      </c>
      <c r="E69" s="10" t="s">
        <v>39</v>
      </c>
      <c r="F69" s="9">
        <v>11.0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14.0</v>
      </c>
      <c r="N69" s="7">
        <v>54.0</v>
      </c>
      <c r="O69" s="7">
        <v>1.0</v>
      </c>
      <c r="P69" s="11">
        <v>0.0</v>
      </c>
      <c r="Q69" s="10">
        <v>2.0</v>
      </c>
      <c r="R69" s="7">
        <v>5.0</v>
      </c>
      <c r="S69" s="7">
        <v>0.0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Quentin Johnston</v>
      </c>
      <c r="B70" s="7" t="str">
        <f>IFERROR(__xludf.DUMMYFUNCTION("INDEX(IFNA(REGEXEXTRACT(D70, ""([^ ]+)$"")))"),"LAC")</f>
        <v>LAC</v>
      </c>
      <c r="C70" s="7">
        <f>Pts_PA*G70+Pts_PC*H70+Pts_PY*I70+Pts_PTD*J70+Pts_PI*K70+Pts_P2*L70+Pts_RA*M70+Pts_RY*N70+Pts_RTD*O70+Pts_R2*P70+Pts_Res*Q70+Pts_ReY*R70+Pts_ReTD*S70+Pts_Re2*T70+Pts_FL*U70+Pts_FTD*V70</f>
        <v>11.8</v>
      </c>
      <c r="D70" s="7" t="s">
        <v>192</v>
      </c>
      <c r="E70" s="10" t="s">
        <v>348</v>
      </c>
      <c r="F70" s="9">
        <v>10.0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0.0</v>
      </c>
      <c r="N70" s="7">
        <v>0.0</v>
      </c>
      <c r="O70" s="7">
        <v>0.0</v>
      </c>
      <c r="P70" s="11">
        <v>0.0</v>
      </c>
      <c r="Q70" s="10">
        <v>2.0</v>
      </c>
      <c r="R70" s="7">
        <v>48.0</v>
      </c>
      <c r="S70" s="7">
        <v>1.0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CeeDee Lamb</v>
      </c>
      <c r="B71" s="7" t="str">
        <f>IFERROR(__xludf.DUMMYFUNCTION("INDEX(IFNA(REGEXEXTRACT(D71, ""([^ ]+)$"")))"),"DAL")</f>
        <v>DAL</v>
      </c>
      <c r="C71" s="7">
        <f>Pts_PA*G71+Pts_PC*H71+Pts_PY*I71+Pts_PTD*J71+Pts_PI*K71+Pts_P2*L71+Pts_RA*M71+Pts_RY*N71+Pts_RTD*O71+Pts_R2*P71+Pts_Res*Q71+Pts_ReY*R71+Pts_ReTD*S71+Pts_Re2*T71+Pts_FL*U71+Pts_FTD*V71</f>
        <v>14.6</v>
      </c>
      <c r="D71" s="7" t="s">
        <v>134</v>
      </c>
      <c r="E71" s="10" t="s">
        <v>25</v>
      </c>
      <c r="F71" s="9">
        <v>10.0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1.0</v>
      </c>
      <c r="N71" s="7">
        <v>13.0</v>
      </c>
      <c r="O71" s="7">
        <v>0.0</v>
      </c>
      <c r="P71" s="11">
        <v>0.0</v>
      </c>
      <c r="Q71" s="10">
        <v>8.0</v>
      </c>
      <c r="R71" s="7">
        <v>93.0</v>
      </c>
      <c r="S71" s="7">
        <v>0.0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Marvin Mims</v>
      </c>
      <c r="B72" s="7" t="str">
        <f>IFERROR(__xludf.DUMMYFUNCTION("INDEX(IFNA(REGEXEXTRACT(D72, ""([^ ]+)$"")))"),"DEN")</f>
        <v>DEN</v>
      </c>
      <c r="C72" s="7">
        <f>Pts_PA*G72+Pts_PC*H72+Pts_PY*I72+Pts_PTD*J72+Pts_PI*K72+Pts_P2*L72+Pts_RA*M72+Pts_RY*N72+Pts_RTD*O72+Pts_R2*P72+Pts_Res*Q72+Pts_ReY*R72+Pts_ReTD*S72+Pts_Re2*T72+Pts_FL*U72+Pts_FTD*V72</f>
        <v>12.3</v>
      </c>
      <c r="D72" s="7" t="s">
        <v>389</v>
      </c>
      <c r="E72" s="10" t="s">
        <v>339</v>
      </c>
      <c r="F72" s="9">
        <v>10.0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3.0</v>
      </c>
      <c r="N72" s="7">
        <v>4.0</v>
      </c>
      <c r="O72" s="7">
        <v>0.0</v>
      </c>
      <c r="P72" s="11">
        <v>0.0</v>
      </c>
      <c r="Q72" s="10">
        <v>2.0</v>
      </c>
      <c r="R72" s="7">
        <v>49.0</v>
      </c>
      <c r="S72" s="7">
        <v>1.0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David Njoku</v>
      </c>
      <c r="B73" s="7" t="str">
        <f>IFERROR(__xludf.DUMMYFUNCTION("INDEX(IFNA(REGEXEXTRACT(D73, ""([^ ]+)$"")))"),"CLE")</f>
        <v>CLE</v>
      </c>
      <c r="C73" s="7">
        <f>Pts_PA*G73+Pts_PC*H73+Pts_PY*I73+Pts_PTD*J73+Pts_PI*K73+Pts_P2*L73+Pts_RA*M73+Pts_RY*N73+Pts_RTD*O73+Pts_R2*P73+Pts_Res*Q73+Pts_ReY*R73+Pts_ReTD*S73+Pts_Re2*T73+Pts_FL*U73+Pts_FTD*V73</f>
        <v>14.6</v>
      </c>
      <c r="D73" s="7" t="s">
        <v>178</v>
      </c>
      <c r="E73" s="10" t="s">
        <v>129</v>
      </c>
      <c r="F73" s="9">
        <v>10.0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0.0</v>
      </c>
      <c r="N73" s="7">
        <v>0.0</v>
      </c>
      <c r="O73" s="7">
        <v>0.0</v>
      </c>
      <c r="P73" s="11">
        <v>0.0</v>
      </c>
      <c r="Q73" s="10">
        <v>9.0</v>
      </c>
      <c r="R73" s="7">
        <v>81.0</v>
      </c>
      <c r="S73" s="7">
        <v>0.0</v>
      </c>
      <c r="T73" s="11">
        <v>1.0</v>
      </c>
      <c r="U73" s="10">
        <v>0.0</v>
      </c>
      <c r="V73" s="11">
        <v>0.0</v>
      </c>
    </row>
    <row r="74">
      <c r="A74" s="7" t="str">
        <f t="shared" si="1"/>
        <v>C.J. Stroud</v>
      </c>
      <c r="B74" s="7" t="str">
        <f>IFERROR(__xludf.DUMMYFUNCTION("INDEX(IFNA(REGEXEXTRACT(D74, ""([^ ]+)$"")))"),"HOU")</f>
        <v>HOU</v>
      </c>
      <c r="C74" s="7">
        <f>Pts_PA*G74+Pts_PC*H74+Pts_PY*I74+Pts_PTD*J74+Pts_PI*K74+Pts_P2*L74+Pts_RA*M74+Pts_RY*N74+Pts_RTD*O74+Pts_R2*P74+Pts_Res*Q74+Pts_ReY*R74+Pts_ReTD*S74+Pts_Re2*T74+Pts_FL*U74+Pts_FTD*V74</f>
        <v>10.88</v>
      </c>
      <c r="D74" s="7" t="s">
        <v>36</v>
      </c>
      <c r="E74" s="10" t="s">
        <v>338</v>
      </c>
      <c r="F74" s="9">
        <v>10.0</v>
      </c>
      <c r="G74" s="10">
        <v>34.0</v>
      </c>
      <c r="H74" s="7">
        <v>23.0</v>
      </c>
      <c r="I74" s="7">
        <v>257.0</v>
      </c>
      <c r="J74" s="7">
        <v>0.0</v>
      </c>
      <c r="K74" s="7">
        <v>1.0</v>
      </c>
      <c r="L74" s="11">
        <v>0.0</v>
      </c>
      <c r="M74" s="10">
        <v>3.0</v>
      </c>
      <c r="N74" s="7">
        <v>26.0</v>
      </c>
      <c r="O74" s="7">
        <v>0.0</v>
      </c>
      <c r="P74" s="11">
        <v>0.0</v>
      </c>
      <c r="Q74" s="10">
        <v>0.0</v>
      </c>
      <c r="R74" s="7">
        <v>0.0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Cam Akers</v>
      </c>
      <c r="B75" s="7" t="str">
        <f>IFERROR(__xludf.DUMMYFUNCTION("INDEX(IFNA(REGEXEXTRACT(D75, ""([^ ]+)$"")))"),"MIN")</f>
        <v>MIN</v>
      </c>
      <c r="C75" s="7">
        <f>Pts_PA*G75+Pts_PC*H75+Pts_PY*I75+Pts_PTD*J75+Pts_PI*K75+Pts_P2*L75+Pts_RA*M75+Pts_RY*N75+Pts_RTD*O75+Pts_R2*P75+Pts_Res*Q75+Pts_ReY*R75+Pts_ReTD*S75+Pts_Re2*T75+Pts_FL*U75+Pts_FTD*V75</f>
        <v>10.6</v>
      </c>
      <c r="D75" s="7" t="s">
        <v>372</v>
      </c>
      <c r="E75" s="10" t="s">
        <v>345</v>
      </c>
      <c r="F75" s="9">
        <v>9.0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10.0</v>
      </c>
      <c r="N75" s="7">
        <v>25.0</v>
      </c>
      <c r="O75" s="7">
        <v>0.0</v>
      </c>
      <c r="P75" s="11">
        <v>0.0</v>
      </c>
      <c r="Q75" s="10">
        <v>2.0</v>
      </c>
      <c r="R75" s="7">
        <v>11.0</v>
      </c>
      <c r="S75" s="7">
        <v>1.0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Zay Flowers</v>
      </c>
      <c r="B76" s="7" t="str">
        <f>IFERROR(__xludf.DUMMYFUNCTION("INDEX(IFNA(REGEXEXTRACT(D76, ""([^ ]+)$"")))"),"BAL")</f>
        <v>BAL</v>
      </c>
      <c r="C76" s="7">
        <f>Pts_PA*G76+Pts_PC*H76+Pts_PY*I76+Pts_PTD*J76+Pts_PI*K76+Pts_P2*L76+Pts_RA*M76+Pts_RY*N76+Pts_RTD*O76+Pts_R2*P76+Pts_Res*Q76+Pts_ReY*R76+Pts_ReTD*S76+Pts_Re2*T76+Pts_FL*U76+Pts_FTD*V76</f>
        <v>10.9</v>
      </c>
      <c r="D76" s="7" t="s">
        <v>172</v>
      </c>
      <c r="E76" s="10" t="s">
        <v>425</v>
      </c>
      <c r="F76" s="9">
        <v>9.0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0.0</v>
      </c>
      <c r="N76" s="7">
        <v>0.0</v>
      </c>
      <c r="O76" s="7">
        <v>0.0</v>
      </c>
      <c r="P76" s="11">
        <v>0.0</v>
      </c>
      <c r="Q76" s="10">
        <v>2.0</v>
      </c>
      <c r="R76" s="7">
        <v>39.0</v>
      </c>
      <c r="S76" s="7">
        <v>1.0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Najee Harris</v>
      </c>
      <c r="B77" s="7" t="str">
        <f>IFERROR(__xludf.DUMMYFUNCTION("INDEX(IFNA(REGEXEXTRACT(D77, ""([^ ]+)$"")))"),"PIT")</f>
        <v>PIT</v>
      </c>
      <c r="C77" s="7">
        <f>Pts_PA*G77+Pts_PC*H77+Pts_PY*I77+Pts_PTD*J77+Pts_PI*K77+Pts_P2*L77+Pts_RA*M77+Pts_RY*N77+Pts_RTD*O77+Pts_R2*P77+Pts_Res*Q77+Pts_ReY*R77+Pts_ReTD*S77+Pts_Re2*T77+Pts_FL*U77+Pts_FTD*V77</f>
        <v>11.3</v>
      </c>
      <c r="D77" s="7" t="s">
        <v>142</v>
      </c>
      <c r="E77" s="10" t="s">
        <v>61</v>
      </c>
      <c r="F77" s="9">
        <v>9.0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18.0</v>
      </c>
      <c r="N77" s="7">
        <v>63.0</v>
      </c>
      <c r="O77" s="7">
        <v>0.0</v>
      </c>
      <c r="P77" s="11">
        <v>0.0</v>
      </c>
      <c r="Q77" s="10">
        <v>4.0</v>
      </c>
      <c r="R77" s="7">
        <v>30.0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Juwan Johnson</v>
      </c>
      <c r="B78" s="7" t="str">
        <f>IFERROR(__xludf.DUMMYFUNCTION("INDEX(IFNA(REGEXEXTRACT(D78, ""([^ ]+)$"")))"),"NO")</f>
        <v>NO</v>
      </c>
      <c r="C78" s="7">
        <f>Pts_PA*G78+Pts_PC*H78+Pts_PY*I78+Pts_PTD*J78+Pts_PI*K78+Pts_P2*L78+Pts_RA*M78+Pts_RY*N78+Pts_RTD*O78+Pts_R2*P78+Pts_Res*Q78+Pts_ReY*R78+Pts_ReTD*S78+Pts_Re2*T78+Pts_FL*U78+Pts_FTD*V78</f>
        <v>10.5</v>
      </c>
      <c r="D78" s="7" t="s">
        <v>133</v>
      </c>
      <c r="E78" s="10" t="s">
        <v>357</v>
      </c>
      <c r="F78" s="9">
        <v>9.0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0.0</v>
      </c>
      <c r="N78" s="7">
        <v>0.0</v>
      </c>
      <c r="O78" s="7">
        <v>0.0</v>
      </c>
      <c r="P78" s="11">
        <v>0.0</v>
      </c>
      <c r="Q78" s="10">
        <v>3.0</v>
      </c>
      <c r="R78" s="7">
        <v>30.0</v>
      </c>
      <c r="S78" s="7">
        <v>1.0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Roschon Johnson</v>
      </c>
      <c r="B79" s="7" t="str">
        <f>IFERROR(__xludf.DUMMYFUNCTION("INDEX(IFNA(REGEXEXTRACT(D79, ""([^ ]+)$"")))"),"CHI")</f>
        <v>CHI</v>
      </c>
      <c r="C79" s="7">
        <f>Pts_PA*G79+Pts_PC*H79+Pts_PY*I79+Pts_PTD*J79+Pts_PI*K79+Pts_P2*L79+Pts_RA*M79+Pts_RY*N79+Pts_RTD*O79+Pts_R2*P79+Pts_Res*Q79+Pts_ReY*R79+Pts_ReTD*S79+Pts_Re2*T79+Pts_FL*U79+Pts_FTD*V79</f>
        <v>10.6</v>
      </c>
      <c r="D79" s="7" t="s">
        <v>429</v>
      </c>
      <c r="E79" s="10" t="s">
        <v>23</v>
      </c>
      <c r="F79" s="9">
        <v>9.0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10.0</v>
      </c>
      <c r="N79" s="7">
        <v>33.0</v>
      </c>
      <c r="O79" s="7">
        <v>1.0</v>
      </c>
      <c r="P79" s="11">
        <v>0.0</v>
      </c>
      <c r="Q79" s="10">
        <v>1.0</v>
      </c>
      <c r="R79" s="7">
        <v>8.0</v>
      </c>
      <c r="S79" s="7">
        <v>0.0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Christian McCaffrey</v>
      </c>
      <c r="B80" s="7" t="str">
        <f>IFERROR(__xludf.DUMMYFUNCTION("INDEX(IFNA(REGEXEXTRACT(D80, ""([^ ]+)$"")))"),"SF")</f>
        <v>SF</v>
      </c>
      <c r="C80" s="7">
        <f>Pts_PA*G80+Pts_PC*H80+Pts_PY*I80+Pts_PTD*J80+Pts_PI*K80+Pts_P2*L80+Pts_RA*M80+Pts_RY*N80+Pts_RTD*O80+Pts_R2*P80+Pts_Res*Q80+Pts_ReY*R80+Pts_ReTD*S80+Pts_Re2*T80+Pts_FL*U80+Pts_FTD*V80</f>
        <v>12.6</v>
      </c>
      <c r="D80" s="7" t="s">
        <v>590</v>
      </c>
      <c r="E80" s="10" t="s">
        <v>353</v>
      </c>
      <c r="F80" s="9">
        <v>9.0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19.0</v>
      </c>
      <c r="N80" s="7">
        <v>79.0</v>
      </c>
      <c r="O80" s="7">
        <v>0.0</v>
      </c>
      <c r="P80" s="11">
        <v>0.0</v>
      </c>
      <c r="Q80" s="10">
        <v>4.0</v>
      </c>
      <c r="R80" s="7">
        <v>27.0</v>
      </c>
      <c r="S80" s="7">
        <v>0.0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Austin Ekeler</v>
      </c>
      <c r="B81" s="7" t="str">
        <f>IFERROR(__xludf.DUMMYFUNCTION("INDEX(IFNA(REGEXEXTRACT(D81, ""([^ ]+)$"")))"),"WAS")</f>
        <v>WAS</v>
      </c>
      <c r="C81" s="7">
        <f>Pts_PA*G81+Pts_PC*H81+Pts_PY*I81+Pts_PTD*J81+Pts_PI*K81+Pts_P2*L81+Pts_RA*M81+Pts_RY*N81+Pts_RTD*O81+Pts_R2*P81+Pts_Res*Q81+Pts_ReY*R81+Pts_ReTD*S81+Pts_Re2*T81+Pts_FL*U81+Pts_FTD*V81</f>
        <v>13.6</v>
      </c>
      <c r="D81" s="7" t="s">
        <v>151</v>
      </c>
      <c r="E81" s="10" t="s">
        <v>27</v>
      </c>
      <c r="F81" s="9">
        <v>8.0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2.0</v>
      </c>
      <c r="N81" s="7">
        <v>7.0</v>
      </c>
      <c r="O81" s="7">
        <v>0.0</v>
      </c>
      <c r="P81" s="11">
        <v>0.0</v>
      </c>
      <c r="Q81" s="10">
        <v>8.0</v>
      </c>
      <c r="R81" s="7">
        <v>89.0</v>
      </c>
      <c r="S81" s="7">
        <v>0.0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Justin Jefferson</v>
      </c>
      <c r="B82" s="7" t="str">
        <f>IFERROR(__xludf.DUMMYFUNCTION("INDEX(IFNA(REGEXEXTRACT(D82, ""([^ ]+)$"")))"),"MIN")</f>
        <v>MIN</v>
      </c>
      <c r="C82" s="7">
        <f>Pts_PA*G82+Pts_PC*H82+Pts_PY*I82+Pts_PTD*J82+Pts_PI*K82+Pts_P2*L82+Pts_RA*M82+Pts_RY*N82+Pts_RTD*O82+Pts_R2*P82+Pts_Res*Q82+Pts_ReY*R82+Pts_ReTD*S82+Pts_Re2*T82+Pts_FL*U82+Pts_FTD*V82</f>
        <v>11.1</v>
      </c>
      <c r="D82" s="7" t="s">
        <v>98</v>
      </c>
      <c r="E82" s="10" t="s">
        <v>345</v>
      </c>
      <c r="F82" s="9">
        <v>8.0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0.0</v>
      </c>
      <c r="N82" s="7">
        <v>0.0</v>
      </c>
      <c r="O82" s="7">
        <v>0.0</v>
      </c>
      <c r="P82" s="11">
        <v>0.0</v>
      </c>
      <c r="Q82" s="10">
        <v>6.0</v>
      </c>
      <c r="R82" s="7">
        <v>81.0</v>
      </c>
      <c r="S82" s="7">
        <v>0.0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Alvin Kamara</v>
      </c>
      <c r="B83" s="7" t="str">
        <f>IFERROR(__xludf.DUMMYFUNCTION("INDEX(IFNA(REGEXEXTRACT(D83, ""([^ ]+)$"")))"),"NO")</f>
        <v>NO</v>
      </c>
      <c r="C83" s="7">
        <f>Pts_PA*G83+Pts_PC*H83+Pts_PY*I83+Pts_PTD*J83+Pts_PI*K83+Pts_P2*L83+Pts_RA*M83+Pts_RY*N83+Pts_RTD*O83+Pts_R2*P83+Pts_Res*Q83+Pts_ReY*R83+Pts_ReTD*S83+Pts_Re2*T83+Pts_FL*U83+Pts_FTD*V83</f>
        <v>10.9</v>
      </c>
      <c r="D83" s="7" t="s">
        <v>67</v>
      </c>
      <c r="E83" s="10" t="s">
        <v>357</v>
      </c>
      <c r="F83" s="9">
        <v>8.0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16.0</v>
      </c>
      <c r="N83" s="7">
        <v>67.0</v>
      </c>
      <c r="O83" s="7">
        <v>0.0</v>
      </c>
      <c r="P83" s="11">
        <v>0.0</v>
      </c>
      <c r="Q83" s="10">
        <v>4.0</v>
      </c>
      <c r="R83" s="7">
        <v>22.0</v>
      </c>
      <c r="S83" s="7">
        <v>0.0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George Pickens</v>
      </c>
      <c r="B84" s="7" t="str">
        <f>IFERROR(__xludf.DUMMYFUNCTION("INDEX(IFNA(REGEXEXTRACT(D84, ""([^ ]+)$"")))"),"PIT")</f>
        <v>PIT</v>
      </c>
      <c r="C84" s="7">
        <f>Pts_PA*G84+Pts_PC*H84+Pts_PY*I84+Pts_PTD*J84+Pts_PI*K84+Pts_P2*L84+Pts_RA*M84+Pts_RY*N84+Pts_RTD*O84+Pts_R2*P84+Pts_Res*Q84+Pts_ReY*R84+Pts_ReTD*S84+Pts_Re2*T84+Pts_FL*U84+Pts_FTD*V84</f>
        <v>12.9</v>
      </c>
      <c r="D84" s="7" t="s">
        <v>136</v>
      </c>
      <c r="E84" s="10" t="s">
        <v>61</v>
      </c>
      <c r="F84" s="9">
        <v>8.0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0.0</v>
      </c>
      <c r="N84" s="7">
        <v>0.0</v>
      </c>
      <c r="O84" s="7">
        <v>0.0</v>
      </c>
      <c r="P84" s="11">
        <v>0.0</v>
      </c>
      <c r="Q84" s="10">
        <v>8.0</v>
      </c>
      <c r="R84" s="7">
        <v>89.0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Jayden Reed</v>
      </c>
      <c r="B85" s="7" t="str">
        <f>IFERROR(__xludf.DUMMYFUNCTION("INDEX(IFNA(REGEXEXTRACT(D85, ""([^ ]+)$"")))"),"GB")</f>
        <v>GB</v>
      </c>
      <c r="C85" s="7">
        <f>Pts_PA*G85+Pts_PC*H85+Pts_PY*I85+Pts_PTD*J85+Pts_PI*K85+Pts_P2*L85+Pts_RA*M85+Pts_RY*N85+Pts_RTD*O85+Pts_R2*P85+Pts_Res*Q85+Pts_ReY*R85+Pts_ReTD*S85+Pts_Re2*T85+Pts_FL*U85+Pts_FTD*V85</f>
        <v>8.8</v>
      </c>
      <c r="D85" s="7" t="s">
        <v>26</v>
      </c>
      <c r="E85" s="10" t="s">
        <v>76</v>
      </c>
      <c r="F85" s="9">
        <v>8.0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1.0</v>
      </c>
      <c r="N85" s="7">
        <v>-5.0</v>
      </c>
      <c r="O85" s="7">
        <v>0.0</v>
      </c>
      <c r="P85" s="11">
        <v>0.0</v>
      </c>
      <c r="Q85" s="10">
        <v>2.0</v>
      </c>
      <c r="R85" s="7">
        <v>23.0</v>
      </c>
      <c r="S85" s="7">
        <v>1.0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Rhamondre Stevenson</v>
      </c>
      <c r="B86" s="7" t="str">
        <f>IFERROR(__xludf.DUMMYFUNCTION("INDEX(IFNA(REGEXEXTRACT(D86, ""([^ ]+)$"")))"),"NE")</f>
        <v>NE</v>
      </c>
      <c r="C86" s="7">
        <f>Pts_PA*G86+Pts_PC*H86+Pts_PY*I86+Pts_PTD*J86+Pts_PI*K86+Pts_P2*L86+Pts_RA*M86+Pts_RY*N86+Pts_RTD*O86+Pts_R2*P86+Pts_Res*Q86+Pts_ReY*R86+Pts_ReTD*S86+Pts_Re2*T86+Pts_FL*U86+Pts_FTD*V86</f>
        <v>10.9</v>
      </c>
      <c r="D86" s="7" t="s">
        <v>58</v>
      </c>
      <c r="E86" s="10" t="s">
        <v>51</v>
      </c>
      <c r="F86" s="9">
        <v>8.0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20.0</v>
      </c>
      <c r="N86" s="7">
        <v>73.0</v>
      </c>
      <c r="O86" s="7">
        <v>0.0</v>
      </c>
      <c r="P86" s="11">
        <v>0.0</v>
      </c>
      <c r="Q86" s="10">
        <v>4.0</v>
      </c>
      <c r="R86" s="7">
        <v>16.0</v>
      </c>
      <c r="S86" s="7">
        <v>0.0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Brian Thomas</v>
      </c>
      <c r="B87" s="7" t="str">
        <f>IFERROR(__xludf.DUMMYFUNCTION("INDEX(IFNA(REGEXEXTRACT(D87, ""([^ ]+)$"")))"),"JAX")</f>
        <v>JAX</v>
      </c>
      <c r="C87" s="7">
        <f>Pts_PA*G87+Pts_PC*H87+Pts_PY*I87+Pts_PTD*J87+Pts_PI*K87+Pts_P2*L87+Pts_RA*M87+Pts_RY*N87+Pts_RTD*O87+Pts_R2*P87+Pts_Res*Q87+Pts_ReY*R87+Pts_ReTD*S87+Pts_Re2*T87+Pts_FL*U87+Pts_FTD*V87</f>
        <v>11.1</v>
      </c>
      <c r="D87" s="7" t="s">
        <v>120</v>
      </c>
      <c r="E87" s="10" t="s">
        <v>56</v>
      </c>
      <c r="F87" s="9">
        <v>8.0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1.0</v>
      </c>
      <c r="N87" s="7">
        <v>4.0</v>
      </c>
      <c r="O87" s="7">
        <v>0.0</v>
      </c>
      <c r="P87" s="11">
        <v>0.0</v>
      </c>
      <c r="Q87" s="10">
        <v>5.0</v>
      </c>
      <c r="R87" s="7">
        <v>82.0</v>
      </c>
      <c r="S87" s="7">
        <v>0.0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Kyren Williams</v>
      </c>
      <c r="B88" s="7" t="str">
        <f>IFERROR(__xludf.DUMMYFUNCTION("INDEX(IFNA(REGEXEXTRACT(D88, ""([^ ]+)$"")))"),"LA")</f>
        <v>LA</v>
      </c>
      <c r="C88" s="7">
        <f>Pts_PA*G88+Pts_PC*H88+Pts_PY*I88+Pts_PTD*J88+Pts_PI*K88+Pts_P2*L88+Pts_RA*M88+Pts_RY*N88+Pts_RTD*O88+Pts_R2*P88+Pts_Res*Q88+Pts_ReY*R88+Pts_ReTD*S88+Pts_Re2*T88+Pts_FL*U88+Pts_FTD*V88</f>
        <v>8.6</v>
      </c>
      <c r="D88" s="7" t="s">
        <v>103</v>
      </c>
      <c r="E88" s="10" t="s">
        <v>346</v>
      </c>
      <c r="F88" s="9">
        <v>8.0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15.0</v>
      </c>
      <c r="N88" s="7">
        <v>86.0</v>
      </c>
      <c r="O88" s="7">
        <v>0.0</v>
      </c>
      <c r="P88" s="11">
        <v>0.0</v>
      </c>
      <c r="Q88" s="10">
        <v>0.0</v>
      </c>
      <c r="R88" s="7">
        <v>0.0</v>
      </c>
      <c r="S88" s="7">
        <v>0.0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Ameer Abdullah</v>
      </c>
      <c r="B89" s="7" t="str">
        <f>IFERROR(__xludf.DUMMYFUNCTION("INDEX(IFNA(REGEXEXTRACT(D89, ""([^ ]+)$"")))"),"LV")</f>
        <v>LV</v>
      </c>
      <c r="C89" s="7">
        <f>Pts_PA*G89+Pts_PC*H89+Pts_PY*I89+Pts_PTD*J89+Pts_PI*K89+Pts_P2*L89+Pts_RA*M89+Pts_RY*N89+Pts_RTD*O89+Pts_R2*P89+Pts_Res*Q89+Pts_ReY*R89+Pts_ReTD*S89+Pts_Re2*T89+Pts_FL*U89+Pts_FTD*V89</f>
        <v>9.2</v>
      </c>
      <c r="D89" s="7" t="s">
        <v>398</v>
      </c>
      <c r="E89" s="10" t="s">
        <v>92</v>
      </c>
      <c r="F89" s="9">
        <v>7.0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1.0</v>
      </c>
      <c r="N89" s="7">
        <v>1.0</v>
      </c>
      <c r="O89" s="7">
        <v>0.0</v>
      </c>
      <c r="P89" s="11">
        <v>0.0</v>
      </c>
      <c r="Q89" s="10">
        <v>3.0</v>
      </c>
      <c r="R89" s="7">
        <v>16.0</v>
      </c>
      <c r="S89" s="7">
        <v>1.0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Davante Adams</v>
      </c>
      <c r="B90" s="7" t="str">
        <f>IFERROR(__xludf.DUMMYFUNCTION("INDEX(IFNA(REGEXEXTRACT(D90, ""([^ ]+)$"")))"),"NYJ")</f>
        <v>NYJ</v>
      </c>
      <c r="C90" s="7">
        <f>Pts_PA*G90+Pts_PC*H90+Pts_PY*I90+Pts_PTD*J90+Pts_PI*K90+Pts_P2*L90+Pts_RA*M90+Pts_RY*N90+Pts_RTD*O90+Pts_R2*P90+Pts_Res*Q90+Pts_ReY*R90+Pts_ReTD*S90+Pts_Re2*T90+Pts_FL*U90+Pts_FTD*V90</f>
        <v>10.2</v>
      </c>
      <c r="D90" s="7" t="s">
        <v>160</v>
      </c>
      <c r="E90" s="10" t="s">
        <v>352</v>
      </c>
      <c r="F90" s="9">
        <v>7.0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0.0</v>
      </c>
      <c r="N90" s="7">
        <v>0.0</v>
      </c>
      <c r="O90" s="7">
        <v>0.0</v>
      </c>
      <c r="P90" s="11">
        <v>0.0</v>
      </c>
      <c r="Q90" s="10">
        <v>6.0</v>
      </c>
      <c r="R90" s="7">
        <v>72.0</v>
      </c>
      <c r="S90" s="7">
        <v>0.0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Nate Adkins</v>
      </c>
      <c r="B91" s="7" t="str">
        <f>IFERROR(__xludf.DUMMYFUNCTION("INDEX(IFNA(REGEXEXTRACT(D91, ""([^ ]+)$"")))"),"DEN")</f>
        <v>DEN</v>
      </c>
      <c r="C91" s="7">
        <f>Pts_PA*G91+Pts_PC*H91+Pts_PY*I91+Pts_PTD*J91+Pts_PI*K91+Pts_P2*L91+Pts_RA*M91+Pts_RY*N91+Pts_RTD*O91+Pts_R2*P91+Pts_Res*Q91+Pts_ReY*R91+Pts_ReTD*S91+Pts_Re2*T91+Pts_FL*U91+Pts_FTD*V91</f>
        <v>7.7</v>
      </c>
      <c r="D91" s="7" t="s">
        <v>447</v>
      </c>
      <c r="E91" s="10" t="s">
        <v>339</v>
      </c>
      <c r="F91" s="9">
        <v>7.0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1.0</v>
      </c>
      <c r="R91" s="7">
        <v>12.0</v>
      </c>
      <c r="S91" s="7">
        <v>1.0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Troy Franklin</v>
      </c>
      <c r="B92" s="7" t="str">
        <f>IFERROR(__xludf.DUMMYFUNCTION("INDEX(IFNA(REGEXEXTRACT(D92, ""([^ ]+)$"")))"),"DEN")</f>
        <v>DEN</v>
      </c>
      <c r="C92" s="7">
        <f>Pts_PA*G92+Pts_PC*H92+Pts_PY*I92+Pts_PTD*J92+Pts_PI*K92+Pts_P2*L92+Pts_RA*M92+Pts_RY*N92+Pts_RTD*O92+Pts_R2*P92+Pts_Res*Q92+Pts_ReY*R92+Pts_ReTD*S92+Pts_Re2*T92+Pts_FL*U92+Pts_FTD*V92</f>
        <v>8.5</v>
      </c>
      <c r="D92" s="7" t="s">
        <v>440</v>
      </c>
      <c r="E92" s="10" t="s">
        <v>339</v>
      </c>
      <c r="F92" s="9">
        <v>7.0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0.0</v>
      </c>
      <c r="N92" s="7">
        <v>0.0</v>
      </c>
      <c r="O92" s="7">
        <v>0.0</v>
      </c>
      <c r="P92" s="11">
        <v>0.0</v>
      </c>
      <c r="Q92" s="10">
        <v>2.0</v>
      </c>
      <c r="R92" s="7">
        <v>15.0</v>
      </c>
      <c r="S92" s="7">
        <v>1.0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D.K. Metcalf</v>
      </c>
      <c r="B93" s="7" t="str">
        <f>IFERROR(__xludf.DUMMYFUNCTION("INDEX(IFNA(REGEXEXTRACT(D93, ""([^ ]+)$"")))"),"SEA")</f>
        <v>SEA</v>
      </c>
      <c r="C93" s="7">
        <f>Pts_PA*G93+Pts_PC*H93+Pts_PY*I93+Pts_PTD*J93+Pts_PI*K93+Pts_P2*L93+Pts_RA*M93+Pts_RY*N93+Pts_RTD*O93+Pts_R2*P93+Pts_Res*Q93+Pts_ReY*R93+Pts_ReTD*S93+Pts_Re2*T93+Pts_FL*U93+Pts_FTD*V93</f>
        <v>10.5</v>
      </c>
      <c r="D93" s="7" t="s">
        <v>219</v>
      </c>
      <c r="E93" s="10" t="s">
        <v>39</v>
      </c>
      <c r="F93" s="9">
        <v>7.0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0.0</v>
      </c>
      <c r="N93" s="7">
        <v>0.0</v>
      </c>
      <c r="O93" s="7">
        <v>0.0</v>
      </c>
      <c r="P93" s="11">
        <v>0.0</v>
      </c>
      <c r="Q93" s="10">
        <v>7.0</v>
      </c>
      <c r="R93" s="7">
        <v>70.0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Colby Parkinson</v>
      </c>
      <c r="B94" s="7" t="str">
        <f>IFERROR(__xludf.DUMMYFUNCTION("INDEX(IFNA(REGEXEXTRACT(D94, ""([^ ]+)$"")))"),"LA")</f>
        <v>LA</v>
      </c>
      <c r="C94" s="7">
        <f>Pts_PA*G94+Pts_PC*H94+Pts_PY*I94+Pts_PTD*J94+Pts_PI*K94+Pts_P2*L94+Pts_RA*M94+Pts_RY*N94+Pts_RTD*O94+Pts_R2*P94+Pts_Res*Q94+Pts_ReY*R94+Pts_ReTD*S94+Pts_Re2*T94+Pts_FL*U94+Pts_FTD*V94</f>
        <v>8.4</v>
      </c>
      <c r="D94" s="7" t="s">
        <v>179</v>
      </c>
      <c r="E94" s="10" t="s">
        <v>346</v>
      </c>
      <c r="F94" s="9">
        <v>7.0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0.0</v>
      </c>
      <c r="N94" s="7">
        <v>0.0</v>
      </c>
      <c r="O94" s="7">
        <v>0.0</v>
      </c>
      <c r="P94" s="11">
        <v>0.0</v>
      </c>
      <c r="Q94" s="10">
        <v>1.0</v>
      </c>
      <c r="R94" s="7">
        <v>19.0</v>
      </c>
      <c r="S94" s="7">
        <v>1.0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Alec Pierce</v>
      </c>
      <c r="B95" s="7" t="str">
        <f>IFERROR(__xludf.DUMMYFUNCTION("INDEX(IFNA(REGEXEXTRACT(D95, ""([^ ]+)$"")))"),"IND")</f>
        <v>IND</v>
      </c>
      <c r="C95" s="7">
        <f>Pts_PA*G95+Pts_PC*H95+Pts_PY*I95+Pts_PTD*J95+Pts_PI*K95+Pts_P2*L95+Pts_RA*M95+Pts_RY*N95+Pts_RTD*O95+Pts_R2*P95+Pts_Res*Q95+Pts_ReY*R95+Pts_ReTD*S95+Pts_Re2*T95+Pts_FL*U95+Pts_FTD*V95</f>
        <v>8.9</v>
      </c>
      <c r="D95" s="7" t="s">
        <v>57</v>
      </c>
      <c r="E95" s="10" t="s">
        <v>428</v>
      </c>
      <c r="F95" s="9">
        <v>7.0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0.0</v>
      </c>
      <c r="N95" s="7">
        <v>0.0</v>
      </c>
      <c r="O95" s="7">
        <v>0.0</v>
      </c>
      <c r="P95" s="11">
        <v>0.0</v>
      </c>
      <c r="Q95" s="10">
        <v>3.0</v>
      </c>
      <c r="R95" s="7">
        <v>74.0</v>
      </c>
      <c r="S95" s="7">
        <v>0.0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Khalil Shakir</v>
      </c>
      <c r="B96" s="7" t="str">
        <f>IFERROR(__xludf.DUMMYFUNCTION("INDEX(IFNA(REGEXEXTRACT(D96, ""([^ ]+)$"")))"),"BUF")</f>
        <v>BUF</v>
      </c>
      <c r="C96" s="7">
        <f>Pts_PA*G96+Pts_PC*H96+Pts_PY*I96+Pts_PTD*J96+Pts_PI*K96+Pts_P2*L96+Pts_RA*M96+Pts_RY*N96+Pts_RTD*O96+Pts_R2*P96+Pts_Res*Q96+Pts_ReY*R96+Pts_ReTD*S96+Pts_Re2*T96+Pts_FL*U96+Pts_FTD*V96</f>
        <v>11</v>
      </c>
      <c r="D96" s="7" t="s">
        <v>118</v>
      </c>
      <c r="E96" s="10" t="s">
        <v>424</v>
      </c>
      <c r="F96" s="9">
        <v>7.0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0.0</v>
      </c>
      <c r="N96" s="7">
        <v>0.0</v>
      </c>
      <c r="O96" s="7">
        <v>0.0</v>
      </c>
      <c r="P96" s="11">
        <v>0.0</v>
      </c>
      <c r="Q96" s="10">
        <v>8.0</v>
      </c>
      <c r="R96" s="7">
        <v>70.0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Courtland Sutton</v>
      </c>
      <c r="B97" s="7" t="str">
        <f>IFERROR(__xludf.DUMMYFUNCTION("INDEX(IFNA(REGEXEXTRACT(D97, ""([^ ]+)$"")))"),"DEN")</f>
        <v>DEN</v>
      </c>
      <c r="C97" s="7">
        <f>Pts_PA*G97+Pts_PC*H97+Pts_PY*I97+Pts_PTD*J97+Pts_PI*K97+Pts_P2*L97+Pts_RA*M97+Pts_RY*N97+Pts_RTD*O97+Pts_R2*P97+Pts_Res*Q97+Pts_ReY*R97+Pts_ReTD*S97+Pts_Re2*T97+Pts_FL*U97+Pts_FTD*V97</f>
        <v>11.3</v>
      </c>
      <c r="D97" s="7" t="s">
        <v>203</v>
      </c>
      <c r="E97" s="10" t="s">
        <v>339</v>
      </c>
      <c r="F97" s="9">
        <v>7.0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0.0</v>
      </c>
      <c r="N97" s="7">
        <v>0.0</v>
      </c>
      <c r="O97" s="7">
        <v>0.0</v>
      </c>
      <c r="P97" s="11">
        <v>0.0</v>
      </c>
      <c r="Q97" s="10">
        <v>7.0</v>
      </c>
      <c r="R97" s="7">
        <v>78.0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Kenny Yeboah</v>
      </c>
      <c r="B98" s="7" t="str">
        <f>IFERROR(__xludf.DUMMYFUNCTION("INDEX(IFNA(REGEXEXTRACT(D98, ""([^ ]+)$"")))"),"NYJ")</f>
        <v>NYJ</v>
      </c>
      <c r="C98" s="7">
        <f>Pts_PA*G98+Pts_PC*H98+Pts_PY*I98+Pts_PTD*J98+Pts_PI*K98+Pts_P2*L98+Pts_RA*M98+Pts_RY*N98+Pts_RTD*O98+Pts_R2*P98+Pts_Res*Q98+Pts_ReY*R98+Pts_ReTD*S98+Pts_Re2*T98+Pts_FL*U98+Pts_FTD*V98</f>
        <v>7.6</v>
      </c>
      <c r="D98" s="7" t="s">
        <v>605</v>
      </c>
      <c r="E98" s="10" t="s">
        <v>352</v>
      </c>
      <c r="F98" s="9">
        <v>7.0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0.0</v>
      </c>
      <c r="N98" s="7">
        <v>0.0</v>
      </c>
      <c r="O98" s="7">
        <v>0.0</v>
      </c>
      <c r="P98" s="11">
        <v>0.0</v>
      </c>
      <c r="Q98" s="10">
        <v>1.0</v>
      </c>
      <c r="R98" s="7">
        <v>11.0</v>
      </c>
      <c r="S98" s="7">
        <v>1.0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A.J. Brown</v>
      </c>
      <c r="B99" s="7" t="str">
        <f>IFERROR(__xludf.DUMMYFUNCTION("INDEX(IFNA(REGEXEXTRACT(D99, ""([^ ]+)$"")))"),"PHI")</f>
        <v>PHI</v>
      </c>
      <c r="C99" s="7">
        <f>Pts_PA*G99+Pts_PC*H99+Pts_PY*I99+Pts_PTD*J99+Pts_PI*K99+Pts_P2*L99+Pts_RA*M99+Pts_RY*N99+Pts_RTD*O99+Pts_R2*P99+Pts_Res*Q99+Pts_ReY*R99+Pts_ReTD*S99+Pts_Re2*T99+Pts_FL*U99+Pts_FTD*V99</f>
        <v>9</v>
      </c>
      <c r="D99" s="7" t="s">
        <v>62</v>
      </c>
      <c r="E99" s="10" t="s">
        <v>19</v>
      </c>
      <c r="F99" s="9">
        <v>6.0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0.0</v>
      </c>
      <c r="N99" s="7">
        <v>0.0</v>
      </c>
      <c r="O99" s="7">
        <v>0.0</v>
      </c>
      <c r="P99" s="11">
        <v>0.0</v>
      </c>
      <c r="Q99" s="10">
        <v>5.0</v>
      </c>
      <c r="R99" s="7">
        <v>65.0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Dallas Goedert</v>
      </c>
      <c r="B100" s="7" t="str">
        <f>IFERROR(__xludf.DUMMYFUNCTION("INDEX(IFNA(REGEXEXTRACT(D100, ""([^ ]+)$"")))"),"PHI")</f>
        <v>PHI</v>
      </c>
      <c r="C100" s="7">
        <f>Pts_PA*G100+Pts_PC*H100+Pts_PY*I100+Pts_PTD*J100+Pts_PI*K100+Pts_P2*L100+Pts_RA*M100+Pts_RY*N100+Pts_RTD*O100+Pts_R2*P100+Pts_Res*Q100+Pts_ReY*R100+Pts_ReTD*S100+Pts_Re2*T100+Pts_FL*U100+Pts_FTD*V100</f>
        <v>8.6</v>
      </c>
      <c r="D100" s="7" t="s">
        <v>187</v>
      </c>
      <c r="E100" s="10" t="s">
        <v>19</v>
      </c>
      <c r="F100" s="9">
        <v>6.0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0.0</v>
      </c>
      <c r="N100" s="7">
        <v>0.0</v>
      </c>
      <c r="O100" s="7">
        <v>0.0</v>
      </c>
      <c r="P100" s="11">
        <v>0.0</v>
      </c>
      <c r="Q100" s="10">
        <v>5.0</v>
      </c>
      <c r="R100" s="7">
        <v>61.0</v>
      </c>
      <c r="S100" s="7">
        <v>0.0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Hunter Henry</v>
      </c>
      <c r="B101" s="7" t="str">
        <f>IFERROR(__xludf.DUMMYFUNCTION("INDEX(IFNA(REGEXEXTRACT(D101, ""([^ ]+)$"")))"),"NE")</f>
        <v>NE</v>
      </c>
      <c r="C101" s="7">
        <f>Pts_PA*G101+Pts_PC*H101+Pts_PY*I101+Pts_PTD*J101+Pts_PI*K101+Pts_P2*L101+Pts_RA*M101+Pts_RY*N101+Pts_RTD*O101+Pts_R2*P101+Pts_Res*Q101+Pts_ReY*R101+Pts_ReTD*S101+Pts_Re2*T101+Pts_FL*U101+Pts_FTD*V101</f>
        <v>9.3</v>
      </c>
      <c r="D101" s="7" t="s">
        <v>244</v>
      </c>
      <c r="E101" s="10" t="s">
        <v>51</v>
      </c>
      <c r="F101" s="9">
        <v>6.0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0.0</v>
      </c>
      <c r="N101" s="7">
        <v>0.0</v>
      </c>
      <c r="O101" s="7">
        <v>0.0</v>
      </c>
      <c r="P101" s="11">
        <v>0.0</v>
      </c>
      <c r="Q101" s="10">
        <v>6.0</v>
      </c>
      <c r="R101" s="7">
        <v>63.0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Kareem Hunt</v>
      </c>
      <c r="B102" s="7" t="str">
        <f>IFERROR(__xludf.DUMMYFUNCTION("INDEX(IFNA(REGEXEXTRACT(D102, ""([^ ]+)$"")))"),"KC")</f>
        <v>KC</v>
      </c>
      <c r="C102" s="7">
        <f>Pts_PA*G102+Pts_PC*H102+Pts_PY*I102+Pts_PTD*J102+Pts_PI*K102+Pts_P2*L102+Pts_RA*M102+Pts_RY*N102+Pts_RTD*O102+Pts_R2*P102+Pts_Res*Q102+Pts_ReY*R102+Pts_ReTD*S102+Pts_Re2*T102+Pts_FL*U102+Pts_FTD*V102</f>
        <v>6</v>
      </c>
      <c r="D102" s="7" t="s">
        <v>466</v>
      </c>
      <c r="E102" s="10" t="s">
        <v>65</v>
      </c>
      <c r="F102" s="9">
        <v>6.0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14.0</v>
      </c>
      <c r="N102" s="7">
        <v>60.0</v>
      </c>
      <c r="O102" s="7">
        <v>0.0</v>
      </c>
      <c r="P102" s="11">
        <v>0.0</v>
      </c>
      <c r="Q102" s="10">
        <v>0.0</v>
      </c>
      <c r="R102" s="7">
        <v>0.0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Isaiah Likely</v>
      </c>
      <c r="B103" s="7" t="str">
        <f>IFERROR(__xludf.DUMMYFUNCTION("INDEX(IFNA(REGEXEXTRACT(D103, ""([^ ]+)$"")))"),"BAL")</f>
        <v>BAL</v>
      </c>
      <c r="C103" s="7">
        <f>Pts_PA*G103+Pts_PC*H103+Pts_PY*I103+Pts_PTD*J103+Pts_PI*K103+Pts_P2*L103+Pts_RA*M103+Pts_RY*N103+Pts_RTD*O103+Pts_R2*P103+Pts_Res*Q103+Pts_ReY*R103+Pts_ReTD*S103+Pts_Re2*T103+Pts_FL*U103+Pts_FTD*V103</f>
        <v>7.5</v>
      </c>
      <c r="D103" s="7" t="s">
        <v>63</v>
      </c>
      <c r="E103" s="10" t="s">
        <v>425</v>
      </c>
      <c r="F103" s="9">
        <v>6.0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4.0</v>
      </c>
      <c r="R103" s="7">
        <v>75.0</v>
      </c>
      <c r="S103" s="7">
        <v>0.0</v>
      </c>
      <c r="T103" s="11">
        <v>0.0</v>
      </c>
      <c r="U103" s="10">
        <v>1.0</v>
      </c>
      <c r="V103" s="11">
        <v>0.0</v>
      </c>
    </row>
    <row r="104">
      <c r="A104" s="7" t="str">
        <f t="shared" si="1"/>
        <v>Drake London</v>
      </c>
      <c r="B104" s="7" t="str">
        <f>IFERROR(__xludf.DUMMYFUNCTION("INDEX(IFNA(REGEXEXTRACT(D104, ""([^ ]+)$"")))"),"ATL")</f>
        <v>ATL</v>
      </c>
      <c r="C104" s="7">
        <f>Pts_PA*G104+Pts_PC*H104+Pts_PY*I104+Pts_PTD*J104+Pts_PI*K104+Pts_P2*L104+Pts_RA*M104+Pts_RY*N104+Pts_RTD*O104+Pts_R2*P104+Pts_Res*Q104+Pts_ReY*R104+Pts_ReTD*S104+Pts_Re2*T104+Pts_FL*U104+Pts_FTD*V104</f>
        <v>7.6</v>
      </c>
      <c r="D104" s="7" t="s">
        <v>251</v>
      </c>
      <c r="E104" s="10" t="s">
        <v>356</v>
      </c>
      <c r="F104" s="9">
        <v>6.0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3.0</v>
      </c>
      <c r="R104" s="7">
        <v>61.0</v>
      </c>
      <c r="S104" s="7">
        <v>0.0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Alexander Mattison</v>
      </c>
      <c r="B105" s="7" t="str">
        <f>IFERROR(__xludf.DUMMYFUNCTION("INDEX(IFNA(REGEXEXTRACT(D105, ""([^ ]+)$"")))"),"LV")</f>
        <v>LV</v>
      </c>
      <c r="C105" s="7">
        <f>Pts_PA*G105+Pts_PC*H105+Pts_PY*I105+Pts_PTD*J105+Pts_PI*K105+Pts_P2*L105+Pts_RA*M105+Pts_RY*N105+Pts_RTD*O105+Pts_R2*P105+Pts_Res*Q105+Pts_ReY*R105+Pts_ReTD*S105+Pts_Re2*T105+Pts_FL*U105+Pts_FTD*V105</f>
        <v>8.4</v>
      </c>
      <c r="D105" s="7" t="s">
        <v>99</v>
      </c>
      <c r="E105" s="10" t="s">
        <v>92</v>
      </c>
      <c r="F105" s="9">
        <v>6.0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5.0</v>
      </c>
      <c r="N105" s="7">
        <v>19.0</v>
      </c>
      <c r="O105" s="7">
        <v>0.0</v>
      </c>
      <c r="P105" s="11">
        <v>0.0</v>
      </c>
      <c r="Q105" s="10">
        <v>3.0</v>
      </c>
      <c r="R105" s="7">
        <v>50.0</v>
      </c>
      <c r="S105" s="7">
        <v>0.0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D.J. Moore</v>
      </c>
      <c r="B106" s="7" t="str">
        <f>IFERROR(__xludf.DUMMYFUNCTION("INDEX(IFNA(REGEXEXTRACT(D106, ""([^ ]+)$"")))"),"CHI")</f>
        <v>CHI</v>
      </c>
      <c r="C106" s="7">
        <f>Pts_PA*G106+Pts_PC*H106+Pts_PY*I106+Pts_PTD*J106+Pts_PI*K106+Pts_P2*L106+Pts_RA*M106+Pts_RY*N106+Pts_RTD*O106+Pts_R2*P106+Pts_Res*Q106+Pts_ReY*R106+Pts_ReTD*S106+Pts_Re2*T106+Pts_FL*U106+Pts_FTD*V106</f>
        <v>10.2</v>
      </c>
      <c r="D106" s="7" t="s">
        <v>177</v>
      </c>
      <c r="E106" s="10" t="s">
        <v>23</v>
      </c>
      <c r="F106" s="9">
        <v>6.0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1.0</v>
      </c>
      <c r="N106" s="7">
        <v>5.0</v>
      </c>
      <c r="O106" s="7">
        <v>0.0</v>
      </c>
      <c r="P106" s="11">
        <v>0.0</v>
      </c>
      <c r="Q106" s="10">
        <v>7.0</v>
      </c>
      <c r="R106" s="7">
        <v>62.0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Rome Odunze</v>
      </c>
      <c r="B107" s="7" t="str">
        <f>IFERROR(__xludf.DUMMYFUNCTION("INDEX(IFNA(REGEXEXTRACT(D107, ""([^ ]+)$"")))"),"CHI")</f>
        <v>CHI</v>
      </c>
      <c r="C107" s="7">
        <f>Pts_PA*G107+Pts_PC*H107+Pts_PY*I107+Pts_PTD*J107+Pts_PI*K107+Pts_P2*L107+Pts_RA*M107+Pts_RY*N107+Pts_RTD*O107+Pts_R2*P107+Pts_Res*Q107+Pts_ReY*R107+Pts_ReTD*S107+Pts_Re2*T107+Pts_FL*U107+Pts_FTD*V107</f>
        <v>9.5</v>
      </c>
      <c r="D107" s="7" t="s">
        <v>261</v>
      </c>
      <c r="E107" s="10" t="s">
        <v>23</v>
      </c>
      <c r="F107" s="9">
        <v>6.0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0.0</v>
      </c>
      <c r="N107" s="7">
        <v>0.0</v>
      </c>
      <c r="O107" s="7">
        <v>0.0</v>
      </c>
      <c r="P107" s="11">
        <v>0.0</v>
      </c>
      <c r="Q107" s="10">
        <v>6.0</v>
      </c>
      <c r="R107" s="7">
        <v>65.0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Devaughn Vele</v>
      </c>
      <c r="B108" s="7" t="str">
        <f>IFERROR(__xludf.DUMMYFUNCTION("INDEX(IFNA(REGEXEXTRACT(D108, ""([^ ]+)$"")))"),"DEN")</f>
        <v>DEN</v>
      </c>
      <c r="C108" s="7">
        <f>Pts_PA*G108+Pts_PC*H108+Pts_PY*I108+Pts_PTD*J108+Pts_PI*K108+Pts_P2*L108+Pts_RA*M108+Pts_RY*N108+Pts_RTD*O108+Pts_R2*P108+Pts_Res*Q108+Pts_ReY*R108+Pts_ReTD*S108+Pts_Re2*T108+Pts_FL*U108+Pts_FTD*V108</f>
        <v>8.6</v>
      </c>
      <c r="D108" s="7" t="s">
        <v>204</v>
      </c>
      <c r="E108" s="10" t="s">
        <v>339</v>
      </c>
      <c r="F108" s="9">
        <v>6.0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0.0</v>
      </c>
      <c r="N108" s="7">
        <v>0.0</v>
      </c>
      <c r="O108" s="7">
        <v>0.0</v>
      </c>
      <c r="P108" s="11">
        <v>0.0</v>
      </c>
      <c r="Q108" s="10">
        <v>4.0</v>
      </c>
      <c r="R108" s="7">
        <v>66.0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Jaylen Warren</v>
      </c>
      <c r="B109" s="7" t="str">
        <f>IFERROR(__xludf.DUMMYFUNCTION("INDEX(IFNA(REGEXEXTRACT(D109, ""([^ ]+)$"")))"),"PIT")</f>
        <v>PIT</v>
      </c>
      <c r="C109" s="7">
        <f>Pts_PA*G109+Pts_PC*H109+Pts_PY*I109+Pts_PTD*J109+Pts_PI*K109+Pts_P2*L109+Pts_RA*M109+Pts_RY*N109+Pts_RTD*O109+Pts_R2*P109+Pts_Res*Q109+Pts_ReY*R109+Pts_ReTD*S109+Pts_Re2*T109+Pts_FL*U109+Pts_FTD*V109</f>
        <v>8.8</v>
      </c>
      <c r="D109" s="7" t="s">
        <v>277</v>
      </c>
      <c r="E109" s="10" t="s">
        <v>61</v>
      </c>
      <c r="F109" s="9">
        <v>6.0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9.0</v>
      </c>
      <c r="N109" s="7">
        <v>41.0</v>
      </c>
      <c r="O109" s="7">
        <v>0.0</v>
      </c>
      <c r="P109" s="11">
        <v>0.0</v>
      </c>
      <c r="Q109" s="10">
        <v>4.0</v>
      </c>
      <c r="R109" s="7">
        <v>27.0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Russell Wilson</v>
      </c>
      <c r="B110" s="7" t="str">
        <f>IFERROR(__xludf.DUMMYFUNCTION("INDEX(IFNA(REGEXEXTRACT(D110, ""([^ ]+)$"")))"),"PIT")</f>
        <v>PIT</v>
      </c>
      <c r="C110" s="7">
        <f>Pts_PA*G110+Pts_PC*H110+Pts_PY*I110+Pts_PTD*J110+Pts_PI*K110+Pts_P2*L110+Pts_RA*M110+Pts_RY*N110+Pts_RTD*O110+Pts_R2*P110+Pts_Res*Q110+Pts_ReY*R110+Pts_ReTD*S110+Pts_Re2*T110+Pts_FL*U110+Pts_FTD*V110</f>
        <v>6.3</v>
      </c>
      <c r="D110" s="7" t="s">
        <v>521</v>
      </c>
      <c r="E110" s="10" t="s">
        <v>61</v>
      </c>
      <c r="F110" s="9">
        <v>6.0</v>
      </c>
      <c r="G110" s="10">
        <v>36.0</v>
      </c>
      <c r="H110" s="7">
        <v>23.0</v>
      </c>
      <c r="I110" s="7">
        <v>205.0</v>
      </c>
      <c r="J110" s="7">
        <v>0.0</v>
      </c>
      <c r="K110" s="7">
        <v>1.0</v>
      </c>
      <c r="L110" s="11">
        <v>0.0</v>
      </c>
      <c r="M110" s="10">
        <v>4.0</v>
      </c>
      <c r="N110" s="7">
        <v>1.0</v>
      </c>
      <c r="O110" s="7">
        <v>0.0</v>
      </c>
      <c r="P110" s="11">
        <v>0.0</v>
      </c>
      <c r="Q110" s="10">
        <v>0.0</v>
      </c>
      <c r="R110" s="7">
        <v>0.0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Brock Wright</v>
      </c>
      <c r="B111" s="7" t="str">
        <f>IFERROR(__xludf.DUMMYFUNCTION("INDEX(IFNA(REGEXEXTRACT(D111, ""([^ ]+)$"")))"),"DET")</f>
        <v>DET</v>
      </c>
      <c r="C111" s="7">
        <f>Pts_PA*G111+Pts_PC*H111+Pts_PY*I111+Pts_PTD*J111+Pts_PI*K111+Pts_P2*L111+Pts_RA*M111+Pts_RY*N111+Pts_RTD*O111+Pts_R2*P111+Pts_Res*Q111+Pts_ReY*R111+Pts_ReTD*S111+Pts_Re2*T111+Pts_FL*U111+Pts_FTD*V111</f>
        <v>7</v>
      </c>
      <c r="D111" s="7" t="s">
        <v>335</v>
      </c>
      <c r="E111" s="10" t="s">
        <v>44</v>
      </c>
      <c r="F111" s="9">
        <v>6.0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0.0</v>
      </c>
      <c r="N111" s="7">
        <v>0.0</v>
      </c>
      <c r="O111" s="7">
        <v>0.0</v>
      </c>
      <c r="P111" s="11">
        <v>0.0</v>
      </c>
      <c r="Q111" s="10">
        <v>1.0</v>
      </c>
      <c r="R111" s="7">
        <v>5.0</v>
      </c>
      <c r="S111" s="7">
        <v>1.0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Nick Chubb</v>
      </c>
      <c r="B112" s="7" t="str">
        <f>IFERROR(__xludf.DUMMYFUNCTION("INDEX(IFNA(REGEXEXTRACT(D112, ""([^ ]+)$"")))"),"CLE")</f>
        <v>CLE</v>
      </c>
      <c r="C112" s="7">
        <f>Pts_PA*G112+Pts_PC*H112+Pts_PY*I112+Pts_PTD*J112+Pts_PI*K112+Pts_P2*L112+Pts_RA*M112+Pts_RY*N112+Pts_RTD*O112+Pts_R2*P112+Pts_Res*Q112+Pts_ReY*R112+Pts_ReTD*S112+Pts_Re2*T112+Pts_FL*U112+Pts_FTD*V112</f>
        <v>5</v>
      </c>
      <c r="D112" s="7" t="s">
        <v>522</v>
      </c>
      <c r="E112" s="10" t="s">
        <v>129</v>
      </c>
      <c r="F112" s="9">
        <v>5.0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11.0</v>
      </c>
      <c r="N112" s="7">
        <v>50.0</v>
      </c>
      <c r="O112" s="7">
        <v>0.0</v>
      </c>
      <c r="P112" s="11">
        <v>0.0</v>
      </c>
      <c r="Q112" s="10">
        <v>0.0</v>
      </c>
      <c r="R112" s="7">
        <v>0.0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Nico Collins</v>
      </c>
      <c r="B113" s="7" t="str">
        <f>IFERROR(__xludf.DUMMYFUNCTION("INDEX(IFNA(REGEXEXTRACT(D113, ""([^ ]+)$"")))"),"HOU")</f>
        <v>HOU</v>
      </c>
      <c r="C113" s="7">
        <f>Pts_PA*G113+Pts_PC*H113+Pts_PY*I113+Pts_PTD*J113+Pts_PI*K113+Pts_P2*L113+Pts_RA*M113+Pts_RY*N113+Pts_RTD*O113+Pts_R2*P113+Pts_Res*Q113+Pts_ReY*R113+Pts_ReTD*S113+Pts_Re2*T113+Pts_FL*U113+Pts_FTD*V113</f>
        <v>7.4</v>
      </c>
      <c r="D113" s="7" t="s">
        <v>93</v>
      </c>
      <c r="E113" s="10" t="s">
        <v>338</v>
      </c>
      <c r="F113" s="9">
        <v>5.0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0.0</v>
      </c>
      <c r="N113" s="7">
        <v>0.0</v>
      </c>
      <c r="O113" s="7">
        <v>0.0</v>
      </c>
      <c r="P113" s="11">
        <v>0.0</v>
      </c>
      <c r="Q113" s="10">
        <v>4.0</v>
      </c>
      <c r="R113" s="7">
        <v>54.0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Amari Cooper</v>
      </c>
      <c r="B114" s="7" t="str">
        <f>IFERROR(__xludf.DUMMYFUNCTION("INDEX(IFNA(REGEXEXTRACT(D114, ""([^ ]+)$"")))"),"BUF")</f>
        <v>BUF</v>
      </c>
      <c r="C114" s="7">
        <f>Pts_PA*G114+Pts_PC*H114+Pts_PY*I114+Pts_PTD*J114+Pts_PI*K114+Pts_P2*L114+Pts_RA*M114+Pts_RY*N114+Pts_RTD*O114+Pts_R2*P114+Pts_Res*Q114+Pts_ReY*R114+Pts_ReTD*S114+Pts_Re2*T114+Pts_FL*U114+Pts_FTD*V114</f>
        <v>6.5</v>
      </c>
      <c r="D114" s="7" t="s">
        <v>234</v>
      </c>
      <c r="E114" s="10" t="s">
        <v>424</v>
      </c>
      <c r="F114" s="9">
        <v>5.0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0.0</v>
      </c>
      <c r="N114" s="7">
        <v>0.0</v>
      </c>
      <c r="O114" s="7">
        <v>0.0</v>
      </c>
      <c r="P114" s="11">
        <v>0.0</v>
      </c>
      <c r="Q114" s="10">
        <v>2.0</v>
      </c>
      <c r="R114" s="7">
        <v>55.0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Nathaniel Dell</v>
      </c>
      <c r="B115" s="7" t="str">
        <f>IFERROR(__xludf.DUMMYFUNCTION("INDEX(IFNA(REGEXEXTRACT(D115, ""([^ ]+)$"")))"),"HOU")</f>
        <v>HOU</v>
      </c>
      <c r="C115" s="7">
        <f>Pts_PA*G115+Pts_PC*H115+Pts_PY*I115+Pts_PTD*J115+Pts_PI*K115+Pts_P2*L115+Pts_RA*M115+Pts_RY*N115+Pts_RTD*O115+Pts_R2*P115+Pts_Res*Q115+Pts_ReY*R115+Pts_ReTD*S115+Pts_Re2*T115+Pts_FL*U115+Pts_FTD*V115</f>
        <v>7.8</v>
      </c>
      <c r="D115" s="7" t="s">
        <v>164</v>
      </c>
      <c r="E115" s="10" t="s">
        <v>338</v>
      </c>
      <c r="F115" s="9">
        <v>5.0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1.0</v>
      </c>
      <c r="N115" s="7">
        <v>4.0</v>
      </c>
      <c r="O115" s="7">
        <v>0.0</v>
      </c>
      <c r="P115" s="11">
        <v>0.0</v>
      </c>
      <c r="Q115" s="10">
        <v>4.0</v>
      </c>
      <c r="R115" s="7">
        <v>54.0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Demario Douglas</v>
      </c>
      <c r="B116" s="7" t="str">
        <f>IFERROR(__xludf.DUMMYFUNCTION("INDEX(IFNA(REGEXEXTRACT(D116, ""([^ ]+)$"")))"),"NE")</f>
        <v>NE</v>
      </c>
      <c r="C116" s="7">
        <f>Pts_PA*G116+Pts_PC*H116+Pts_PY*I116+Pts_PTD*J116+Pts_PI*K116+Pts_P2*L116+Pts_RA*M116+Pts_RY*N116+Pts_RTD*O116+Pts_R2*P116+Pts_Res*Q116+Pts_ReY*R116+Pts_ReTD*S116+Pts_Re2*T116+Pts_FL*U116+Pts_FTD*V116</f>
        <v>7.9</v>
      </c>
      <c r="D116" s="7" t="s">
        <v>236</v>
      </c>
      <c r="E116" s="10" t="s">
        <v>51</v>
      </c>
      <c r="F116" s="9">
        <v>5.0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4.0</v>
      </c>
      <c r="R116" s="7">
        <v>59.0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Foster Moreau</v>
      </c>
      <c r="B117" s="7" t="str">
        <f>IFERROR(__xludf.DUMMYFUNCTION("INDEX(IFNA(REGEXEXTRACT(D117, ""([^ ]+)$"")))"),"NO")</f>
        <v>NO</v>
      </c>
      <c r="C117" s="7">
        <f>Pts_PA*G117+Pts_PC*H117+Pts_PY*I117+Pts_PTD*J117+Pts_PI*K117+Pts_P2*L117+Pts_RA*M117+Pts_RY*N117+Pts_RTD*O117+Pts_R2*P117+Pts_Res*Q117+Pts_ReY*R117+Pts_ReTD*S117+Pts_Re2*T117+Pts_FL*U117+Pts_FTD*V117</f>
        <v>6.5</v>
      </c>
      <c r="D117" s="7" t="s">
        <v>110</v>
      </c>
      <c r="E117" s="10" t="s">
        <v>357</v>
      </c>
      <c r="F117" s="9">
        <v>5.0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3.0</v>
      </c>
      <c r="R117" s="7">
        <v>50.0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Calvin Ridley</v>
      </c>
      <c r="B118" s="7" t="str">
        <f>IFERROR(__xludf.DUMMYFUNCTION("INDEX(IFNA(REGEXEXTRACT(D118, ""([^ ]+)$"")))"),"TEN")</f>
        <v>TEN</v>
      </c>
      <c r="C118" s="7">
        <f>Pts_PA*G118+Pts_PC*H118+Pts_PY*I118+Pts_PTD*J118+Pts_PI*K118+Pts_P2*L118+Pts_RA*M118+Pts_RY*N118+Pts_RTD*O118+Pts_R2*P118+Pts_Res*Q118+Pts_ReY*R118+Pts_ReTD*S118+Pts_Re2*T118+Pts_FL*U118+Pts_FTD*V118</f>
        <v>7.8</v>
      </c>
      <c r="D118" s="7" t="s">
        <v>168</v>
      </c>
      <c r="E118" s="10" t="s">
        <v>155</v>
      </c>
      <c r="F118" s="9">
        <v>5.0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4.0</v>
      </c>
      <c r="R118" s="7">
        <v>58.0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Bijan Robinson</v>
      </c>
      <c r="B119" s="7" t="str">
        <f>IFERROR(__xludf.DUMMYFUNCTION("INDEX(IFNA(REGEXEXTRACT(D119, ""([^ ]+)$"")))"),"ATL")</f>
        <v>ATL</v>
      </c>
      <c r="C119" s="7">
        <f>Pts_PA*G119+Pts_PC*H119+Pts_PY*I119+Pts_PTD*J119+Pts_PI*K119+Pts_P2*L119+Pts_RA*M119+Pts_RY*N119+Pts_RTD*O119+Pts_R2*P119+Pts_Res*Q119+Pts_ReY*R119+Pts_ReTD*S119+Pts_Re2*T119+Pts_FL*U119+Pts_FTD*V119</f>
        <v>8.3</v>
      </c>
      <c r="D119" s="7" t="s">
        <v>115</v>
      </c>
      <c r="E119" s="10" t="s">
        <v>356</v>
      </c>
      <c r="F119" s="9">
        <v>5.0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12.0</v>
      </c>
      <c r="N119" s="7">
        <v>35.0</v>
      </c>
      <c r="O119" s="7">
        <v>0.0</v>
      </c>
      <c r="P119" s="11">
        <v>0.0</v>
      </c>
      <c r="Q119" s="10">
        <v>4.0</v>
      </c>
      <c r="R119" s="7">
        <v>28.0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Luke Schoonmaker</v>
      </c>
      <c r="B120" s="7" t="str">
        <f>IFERROR(__xludf.DUMMYFUNCTION("INDEX(IFNA(REGEXEXTRACT(D120, ""([^ ]+)$"")))"),"DAL")</f>
        <v>DAL</v>
      </c>
      <c r="C120" s="7">
        <f>Pts_PA*G120+Pts_PC*H120+Pts_PY*I120+Pts_PTD*J120+Pts_PI*K120+Pts_P2*L120+Pts_RA*M120+Pts_RY*N120+Pts_RTD*O120+Pts_R2*P120+Pts_Res*Q120+Pts_ReY*R120+Pts_ReTD*S120+Pts_Re2*T120+Pts_FL*U120+Pts_FTD*V120</f>
        <v>8.6</v>
      </c>
      <c r="D120" s="7" t="s">
        <v>369</v>
      </c>
      <c r="E120" s="10" t="s">
        <v>25</v>
      </c>
      <c r="F120" s="9">
        <v>5.0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6.0</v>
      </c>
      <c r="R120" s="7">
        <v>56.0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Jonathan Taylor</v>
      </c>
      <c r="B121" s="7" t="str">
        <f>IFERROR(__xludf.DUMMYFUNCTION("INDEX(IFNA(REGEXEXTRACT(D121, ""([^ ]+)$"")))"),"IND")</f>
        <v>IND</v>
      </c>
      <c r="C121" s="7">
        <f>Pts_PA*G121+Pts_PC*H121+Pts_PY*I121+Pts_PTD*J121+Pts_PI*K121+Pts_P2*L121+Pts_RA*M121+Pts_RY*N121+Pts_RTD*O121+Pts_R2*P121+Pts_Res*Q121+Pts_ReY*R121+Pts_ReTD*S121+Pts_Re2*T121+Pts_FL*U121+Pts_FTD*V121</f>
        <v>6.5</v>
      </c>
      <c r="D121" s="7" t="s">
        <v>119</v>
      </c>
      <c r="E121" s="10" t="s">
        <v>428</v>
      </c>
      <c r="F121" s="9">
        <v>5.0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24.0</v>
      </c>
      <c r="N121" s="7">
        <v>57.0</v>
      </c>
      <c r="O121" s="7">
        <v>0.0</v>
      </c>
      <c r="P121" s="11">
        <v>0.0</v>
      </c>
      <c r="Q121" s="10">
        <v>1.0</v>
      </c>
      <c r="R121" s="7">
        <v>3.0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Keenan Allen</v>
      </c>
      <c r="B122" s="7" t="str">
        <f>IFERROR(__xludf.DUMMYFUNCTION("INDEX(IFNA(REGEXEXTRACT(D122, ""([^ ]+)$"")))"),"CHI")</f>
        <v>CHI</v>
      </c>
      <c r="C122" s="7">
        <f>Pts_PA*G122+Pts_PC*H122+Pts_PY*I122+Pts_PTD*J122+Pts_PI*K122+Pts_P2*L122+Pts_RA*M122+Pts_RY*N122+Pts_RTD*O122+Pts_R2*P122+Pts_Res*Q122+Pts_ReY*R122+Pts_ReTD*S122+Pts_Re2*T122+Pts_FL*U122+Pts_FTD*V122</f>
        <v>6.1</v>
      </c>
      <c r="D122" s="7" t="s">
        <v>208</v>
      </c>
      <c r="E122" s="10" t="s">
        <v>23</v>
      </c>
      <c r="F122" s="9">
        <v>4.0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4.0</v>
      </c>
      <c r="R122" s="7">
        <v>41.0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Kirk Cousins</v>
      </c>
      <c r="B123" s="7" t="str">
        <f>IFERROR(__xludf.DUMMYFUNCTION("INDEX(IFNA(REGEXEXTRACT(D123, ""([^ ]+)$"")))"),"ATL")</f>
        <v>ATL</v>
      </c>
      <c r="C123" s="7">
        <f>Pts_PA*G123+Pts_PC*H123+Pts_PY*I123+Pts_PTD*J123+Pts_PI*K123+Pts_P2*L123+Pts_RA*M123+Pts_RY*N123+Pts_RTD*O123+Pts_R2*P123+Pts_Res*Q123+Pts_ReY*R123+Pts_ReTD*S123+Pts_Re2*T123+Pts_FL*U123+Pts_FTD*V123</f>
        <v>4.92</v>
      </c>
      <c r="D123" s="7" t="s">
        <v>130</v>
      </c>
      <c r="E123" s="10" t="s">
        <v>356</v>
      </c>
      <c r="F123" s="9">
        <v>4.0</v>
      </c>
      <c r="G123" s="10">
        <v>27.0</v>
      </c>
      <c r="H123" s="7">
        <v>18.0</v>
      </c>
      <c r="I123" s="7">
        <v>173.0</v>
      </c>
      <c r="J123" s="7">
        <v>0.0</v>
      </c>
      <c r="K123" s="7">
        <v>1.0</v>
      </c>
      <c r="L123" s="11">
        <v>0.0</v>
      </c>
      <c r="M123" s="10">
        <v>1.0</v>
      </c>
      <c r="N123" s="7">
        <v>0.0</v>
      </c>
      <c r="O123" s="7">
        <v>0.0</v>
      </c>
      <c r="P123" s="11">
        <v>0.0</v>
      </c>
      <c r="Q123" s="10">
        <v>0.0</v>
      </c>
      <c r="R123" s="7">
        <v>0.0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Kenny Gainwell</v>
      </c>
      <c r="B124" s="7" t="str">
        <f>IFERROR(__xludf.DUMMYFUNCTION("INDEX(IFNA(REGEXEXTRACT(D124, ""([^ ]+)$"")))"),"PHI")</f>
        <v>PHI</v>
      </c>
      <c r="C124" s="7">
        <f>Pts_PA*G124+Pts_PC*H124+Pts_PY*I124+Pts_PTD*J124+Pts_PI*K124+Pts_P2*L124+Pts_RA*M124+Pts_RY*N124+Pts_RTD*O124+Pts_R2*P124+Pts_Res*Q124+Pts_ReY*R124+Pts_ReTD*S124+Pts_Re2*T124+Pts_FL*U124+Pts_FTD*V124</f>
        <v>5.4</v>
      </c>
      <c r="D124" s="7" t="s">
        <v>241</v>
      </c>
      <c r="E124" s="10" t="s">
        <v>19</v>
      </c>
      <c r="F124" s="9">
        <v>4.0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4.0</v>
      </c>
      <c r="N124" s="7">
        <v>43.0</v>
      </c>
      <c r="O124" s="7">
        <v>0.0</v>
      </c>
      <c r="P124" s="11">
        <v>0.0</v>
      </c>
      <c r="Q124" s="10">
        <v>1.0</v>
      </c>
      <c r="R124" s="7">
        <v>6.0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Andrei Iosivas</v>
      </c>
      <c r="B125" s="7" t="str">
        <f>IFERROR(__xludf.DUMMYFUNCTION("INDEX(IFNA(REGEXEXTRACT(D125, ""([^ ]+)$"")))"),"CIN")</f>
        <v>CIN</v>
      </c>
      <c r="C125" s="7">
        <f>Pts_PA*G125+Pts_PC*H125+Pts_PY*I125+Pts_PTD*J125+Pts_PI*K125+Pts_P2*L125+Pts_RA*M125+Pts_RY*N125+Pts_RTD*O125+Pts_R2*P125+Pts_Res*Q125+Pts_ReY*R125+Pts_ReTD*S125+Pts_Re2*T125+Pts_FL*U125+Pts_FTD*V125</f>
        <v>6.1</v>
      </c>
      <c r="D125" s="7" t="s">
        <v>217</v>
      </c>
      <c r="E125" s="10" t="s">
        <v>82</v>
      </c>
      <c r="F125" s="9">
        <v>4.0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0.0</v>
      </c>
      <c r="N125" s="7">
        <v>0.0</v>
      </c>
      <c r="O125" s="7">
        <v>0.0</v>
      </c>
      <c r="P125" s="11">
        <v>0.0</v>
      </c>
      <c r="Q125" s="10">
        <v>3.0</v>
      </c>
      <c r="R125" s="7">
        <v>46.0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Cole Kmet</v>
      </c>
      <c r="B126" s="7" t="str">
        <f>IFERROR(__xludf.DUMMYFUNCTION("INDEX(IFNA(REGEXEXTRACT(D126, ""([^ ]+)$"")))"),"CHI")</f>
        <v>CHI</v>
      </c>
      <c r="C126" s="7">
        <f>Pts_PA*G126+Pts_PC*H126+Pts_PY*I126+Pts_PTD*J126+Pts_PI*K126+Pts_P2*L126+Pts_RA*M126+Pts_RY*N126+Pts_RTD*O126+Pts_R2*P126+Pts_Res*Q126+Pts_ReY*R126+Pts_ReTD*S126+Pts_Re2*T126+Pts_FL*U126+Pts_FTD*V126</f>
        <v>5.7</v>
      </c>
      <c r="D126" s="7" t="s">
        <v>312</v>
      </c>
      <c r="E126" s="10" t="s">
        <v>23</v>
      </c>
      <c r="F126" s="9">
        <v>4.0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0.0</v>
      </c>
      <c r="N126" s="7">
        <v>0.0</v>
      </c>
      <c r="O126" s="7">
        <v>0.0</v>
      </c>
      <c r="P126" s="11">
        <v>0.0</v>
      </c>
      <c r="Q126" s="10">
        <v>3.0</v>
      </c>
      <c r="R126" s="7">
        <v>42.0</v>
      </c>
      <c r="S126" s="7">
        <v>0.0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Dawson Knox</v>
      </c>
      <c r="B127" s="7" t="str">
        <f>IFERROR(__xludf.DUMMYFUNCTION("INDEX(IFNA(REGEXEXTRACT(D127, ""([^ ]+)$"")))"),"BUF")</f>
        <v>BUF</v>
      </c>
      <c r="C127" s="7">
        <f>Pts_PA*G127+Pts_PC*H127+Pts_PY*I127+Pts_PTD*J127+Pts_PI*K127+Pts_P2*L127+Pts_RA*M127+Pts_RY*N127+Pts_RTD*O127+Pts_R2*P127+Pts_Res*Q127+Pts_ReY*R127+Pts_ReTD*S127+Pts_Re2*T127+Pts_FL*U127+Pts_FTD*V127</f>
        <v>6</v>
      </c>
      <c r="D127" s="7" t="s">
        <v>218</v>
      </c>
      <c r="E127" s="10" t="s">
        <v>424</v>
      </c>
      <c r="F127" s="9">
        <v>4.0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0.0</v>
      </c>
      <c r="N127" s="7">
        <v>0.0</v>
      </c>
      <c r="O127" s="7">
        <v>0.0</v>
      </c>
      <c r="P127" s="11">
        <v>0.0</v>
      </c>
      <c r="Q127" s="10">
        <v>4.0</v>
      </c>
      <c r="R127" s="7">
        <v>40.0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Ray Ray McCloud</v>
      </c>
      <c r="B128" s="7" t="str">
        <f>IFERROR(__xludf.DUMMYFUNCTION("INDEX(IFNA(REGEXEXTRACT(D128, ""([^ ]+)$"")))"),"ATL")</f>
        <v>ATL</v>
      </c>
      <c r="C128" s="7">
        <f>Pts_PA*G128+Pts_PC*H128+Pts_PY*I128+Pts_PTD*J128+Pts_PI*K128+Pts_P2*L128+Pts_RA*M128+Pts_RY*N128+Pts_RTD*O128+Pts_R2*P128+Pts_Res*Q128+Pts_ReY*R128+Pts_ReTD*S128+Pts_Re2*T128+Pts_FL*U128+Pts_FTD*V128</f>
        <v>7.6</v>
      </c>
      <c r="D128" s="7" t="s">
        <v>167</v>
      </c>
      <c r="E128" s="10" t="s">
        <v>356</v>
      </c>
      <c r="F128" s="9">
        <v>4.0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0.0</v>
      </c>
      <c r="N128" s="7">
        <v>0.0</v>
      </c>
      <c r="O128" s="7">
        <v>0.0</v>
      </c>
      <c r="P128" s="11">
        <v>0.0</v>
      </c>
      <c r="Q128" s="10">
        <v>6.0</v>
      </c>
      <c r="R128" s="7">
        <v>46.0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Jakobi Meyers</v>
      </c>
      <c r="B129" s="7" t="str">
        <f>IFERROR(__xludf.DUMMYFUNCTION("INDEX(IFNA(REGEXEXTRACT(D129, ""([^ ]+)$"")))"),"LV")</f>
        <v>LV</v>
      </c>
      <c r="C129" s="7">
        <f>Pts_PA*G129+Pts_PC*H129+Pts_PY*I129+Pts_PTD*J129+Pts_PI*K129+Pts_P2*L129+Pts_RA*M129+Pts_RY*N129+Pts_RTD*O129+Pts_R2*P129+Pts_Res*Q129+Pts_ReY*R129+Pts_ReTD*S129+Pts_Re2*T129+Pts_FL*U129+Pts_FTD*V129</f>
        <v>6.8</v>
      </c>
      <c r="D129" s="7" t="s">
        <v>153</v>
      </c>
      <c r="E129" s="10" t="s">
        <v>92</v>
      </c>
      <c r="F129" s="9">
        <v>4.0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1.0</v>
      </c>
      <c r="N129" s="7">
        <v>20.0</v>
      </c>
      <c r="O129" s="7">
        <v>0.0</v>
      </c>
      <c r="P129" s="11">
        <v>0.0</v>
      </c>
      <c r="Q129" s="10">
        <v>4.0</v>
      </c>
      <c r="R129" s="7">
        <v>28.0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Michael Pittman</v>
      </c>
      <c r="B130" s="7" t="str">
        <f>IFERROR(__xludf.DUMMYFUNCTION("INDEX(IFNA(REGEXEXTRACT(D130, ""([^ ]+)$"")))"),"IND")</f>
        <v>IND</v>
      </c>
      <c r="C130" s="7">
        <f>Pts_PA*G130+Pts_PC*H130+Pts_PY*I130+Pts_PTD*J130+Pts_PI*K130+Pts_P2*L130+Pts_RA*M130+Pts_RY*N130+Pts_RTD*O130+Pts_R2*P130+Pts_Res*Q130+Pts_ReY*R130+Pts_ReTD*S130+Pts_Re2*T130+Pts_FL*U130+Pts_FTD*V130</f>
        <v>7.1</v>
      </c>
      <c r="D130" s="7" t="s">
        <v>200</v>
      </c>
      <c r="E130" s="10" t="s">
        <v>428</v>
      </c>
      <c r="F130" s="9">
        <v>4.0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0.0</v>
      </c>
      <c r="N130" s="7">
        <v>0.0</v>
      </c>
      <c r="O130" s="7">
        <v>0.0</v>
      </c>
      <c r="P130" s="11">
        <v>0.0</v>
      </c>
      <c r="Q130" s="10">
        <v>5.0</v>
      </c>
      <c r="R130" s="7">
        <v>46.0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Brevyn Spann-Ford</v>
      </c>
      <c r="B131" s="7" t="str">
        <f>IFERROR(__xludf.DUMMYFUNCTION("INDEX(IFNA(REGEXEXTRACT(D131, ""([^ ]+)$"")))"),"DAL")</f>
        <v>DAL</v>
      </c>
      <c r="C131" s="7">
        <f>Pts_PA*G131+Pts_PC*H131+Pts_PY*I131+Pts_PTD*J131+Pts_PI*K131+Pts_P2*L131+Pts_RA*M131+Pts_RY*N131+Pts_RTD*O131+Pts_R2*P131+Pts_Res*Q131+Pts_ReY*R131+Pts_ReTD*S131+Pts_Re2*T131+Pts_FL*U131+Pts_FTD*V131</f>
        <v>6.2</v>
      </c>
      <c r="D131" s="7" t="s">
        <v>487</v>
      </c>
      <c r="E131" s="10" t="s">
        <v>25</v>
      </c>
      <c r="F131" s="9">
        <v>4.0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4.0</v>
      </c>
      <c r="R131" s="7">
        <v>42.0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Cedric Tillman</v>
      </c>
      <c r="B132" s="7" t="str">
        <f>IFERROR(__xludf.DUMMYFUNCTION("INDEX(IFNA(REGEXEXTRACT(D132, ""([^ ]+)$"")))"),"CLE")</f>
        <v>CLE</v>
      </c>
      <c r="C132" s="7">
        <f>Pts_PA*G132+Pts_PC*H132+Pts_PY*I132+Pts_PTD*J132+Pts_PI*K132+Pts_P2*L132+Pts_RA*M132+Pts_RY*N132+Pts_RTD*O132+Pts_R2*P132+Pts_Res*Q132+Pts_ReY*R132+Pts_ReTD*S132+Pts_Re2*T132+Pts_FL*U132+Pts_FTD*V132</f>
        <v>6.2</v>
      </c>
      <c r="D132" s="7" t="s">
        <v>325</v>
      </c>
      <c r="E132" s="10" t="s">
        <v>129</v>
      </c>
      <c r="F132" s="9">
        <v>4.0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3.0</v>
      </c>
      <c r="R132" s="7">
        <v>47.0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Darnell Washington</v>
      </c>
      <c r="B133" s="7" t="str">
        <f>IFERROR(__xludf.DUMMYFUNCTION("INDEX(IFNA(REGEXEXTRACT(D133, ""([^ ]+)$"")))"),"PIT")</f>
        <v>PIT</v>
      </c>
      <c r="C133" s="7">
        <f>Pts_PA*G133+Pts_PC*H133+Pts_PY*I133+Pts_PTD*J133+Pts_PI*K133+Pts_P2*L133+Pts_RA*M133+Pts_RY*N133+Pts_RTD*O133+Pts_R2*P133+Pts_Res*Q133+Pts_ReY*R133+Pts_ReTD*S133+Pts_Re2*T133+Pts_FL*U133+Pts_FTD*V133</f>
        <v>5.2</v>
      </c>
      <c r="D133" s="7" t="s">
        <v>331</v>
      </c>
      <c r="E133" s="10" t="s">
        <v>61</v>
      </c>
      <c r="F133" s="9">
        <v>4.0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0.0</v>
      </c>
      <c r="N133" s="7">
        <v>0.0</v>
      </c>
      <c r="O133" s="7">
        <v>0.0</v>
      </c>
      <c r="P133" s="11">
        <v>0.0</v>
      </c>
      <c r="Q133" s="10">
        <v>2.0</v>
      </c>
      <c r="R133" s="7">
        <v>42.0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Rashod Bateman</v>
      </c>
      <c r="B134" s="7" t="str">
        <f>IFERROR(__xludf.DUMMYFUNCTION("INDEX(IFNA(REGEXEXTRACT(D134, ""([^ ]+)$"")))"),"BAL")</f>
        <v>BAL</v>
      </c>
      <c r="C134" s="7">
        <f>Pts_PA*G134+Pts_PC*H134+Pts_PY*I134+Pts_PTD*J134+Pts_PI*K134+Pts_P2*L134+Pts_RA*M134+Pts_RY*N134+Pts_RTD*O134+Pts_R2*P134+Pts_Res*Q134+Pts_ReY*R134+Pts_ReTD*S134+Pts_Re2*T134+Pts_FL*U134+Pts_FTD*V134</f>
        <v>4</v>
      </c>
      <c r="D134" s="7" t="s">
        <v>161</v>
      </c>
      <c r="E134" s="10" t="s">
        <v>425</v>
      </c>
      <c r="F134" s="9">
        <v>3.0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2.0</v>
      </c>
      <c r="R134" s="7">
        <v>30.0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Kayshon Boutte</v>
      </c>
      <c r="B135" s="7" t="str">
        <f>IFERROR(__xludf.DUMMYFUNCTION("INDEX(IFNA(REGEXEXTRACT(D135, ""([^ ]+)$"")))"),"NE")</f>
        <v>NE</v>
      </c>
      <c r="C135" s="7">
        <f>Pts_PA*G135+Pts_PC*H135+Pts_PY*I135+Pts_PTD*J135+Pts_PI*K135+Pts_P2*L135+Pts_RA*M135+Pts_RY*N135+Pts_RTD*O135+Pts_R2*P135+Pts_Res*Q135+Pts_ReY*R135+Pts_ReTD*S135+Pts_Re2*T135+Pts_FL*U135+Pts_FTD*V135</f>
        <v>5.3</v>
      </c>
      <c r="D135" s="7" t="s">
        <v>448</v>
      </c>
      <c r="E135" s="10" t="s">
        <v>51</v>
      </c>
      <c r="F135" s="9">
        <v>3.0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4.0</v>
      </c>
      <c r="R135" s="7">
        <v>33.0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Tyler Boyd</v>
      </c>
      <c r="B136" s="7" t="str">
        <f>IFERROR(__xludf.DUMMYFUNCTION("INDEX(IFNA(REGEXEXTRACT(D136, ""([^ ]+)$"")))"),"TEN")</f>
        <v>TEN</v>
      </c>
      <c r="C136" s="7">
        <f>Pts_PA*G136+Pts_PC*H136+Pts_PY*I136+Pts_PTD*J136+Pts_PI*K136+Pts_P2*L136+Pts_RA*M136+Pts_RY*N136+Pts_RTD*O136+Pts_R2*P136+Pts_Res*Q136+Pts_ReY*R136+Pts_ReTD*S136+Pts_Re2*T136+Pts_FL*U136+Pts_FTD*V136</f>
        <v>4.4</v>
      </c>
      <c r="D136" s="7" t="s">
        <v>231</v>
      </c>
      <c r="E136" s="10" t="s">
        <v>155</v>
      </c>
      <c r="F136" s="9">
        <v>3.0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2.0</v>
      </c>
      <c r="R136" s="7">
        <v>34.0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Jerome Ford</v>
      </c>
      <c r="B137" s="7" t="str">
        <f>IFERROR(__xludf.DUMMYFUNCTION("INDEX(IFNA(REGEXEXTRACT(D137, ""([^ ]+)$"")))"),"CLE")</f>
        <v>CLE</v>
      </c>
      <c r="C137" s="7">
        <f>Pts_PA*G137+Pts_PC*H137+Pts_PY*I137+Pts_PTD*J137+Pts_PI*K137+Pts_P2*L137+Pts_RA*M137+Pts_RY*N137+Pts_RTD*O137+Pts_R2*P137+Pts_Res*Q137+Pts_ReY*R137+Pts_ReTD*S137+Pts_Re2*T137+Pts_FL*U137+Pts_FTD*V137</f>
        <v>5.9</v>
      </c>
      <c r="D137" s="7" t="s">
        <v>88</v>
      </c>
      <c r="E137" s="10" t="s">
        <v>129</v>
      </c>
      <c r="F137" s="9">
        <v>3.0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5.0</v>
      </c>
      <c r="N137" s="7">
        <v>10.0</v>
      </c>
      <c r="O137" s="7">
        <v>0.0</v>
      </c>
      <c r="P137" s="11">
        <v>0.0</v>
      </c>
      <c r="Q137" s="10">
        <v>4.0</v>
      </c>
      <c r="R137" s="7">
        <v>29.0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Justice Hill</v>
      </c>
      <c r="B138" s="7" t="str">
        <f>IFERROR(__xludf.DUMMYFUNCTION("INDEX(IFNA(REGEXEXTRACT(D138, ""([^ ]+)$"")))"),"BAL")</f>
        <v>BAL</v>
      </c>
      <c r="C138" s="7">
        <f>Pts_PA*G138+Pts_PC*H138+Pts_PY*I138+Pts_PTD*J138+Pts_PI*K138+Pts_P2*L138+Pts_RA*M138+Pts_RY*N138+Pts_RTD*O138+Pts_R2*P138+Pts_Res*Q138+Pts_ReY*R138+Pts_ReTD*S138+Pts_Re2*T138+Pts_FL*U138+Pts_FTD*V138</f>
        <v>6.1</v>
      </c>
      <c r="D138" s="7" t="s">
        <v>166</v>
      </c>
      <c r="E138" s="10" t="s">
        <v>425</v>
      </c>
      <c r="F138" s="9">
        <v>3.0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2.0</v>
      </c>
      <c r="N138" s="7">
        <v>13.0</v>
      </c>
      <c r="O138" s="7">
        <v>0.0</v>
      </c>
      <c r="P138" s="11">
        <v>0.0</v>
      </c>
      <c r="Q138" s="10">
        <v>4.0</v>
      </c>
      <c r="R138" s="7">
        <v>28.0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Austin Hooper</v>
      </c>
      <c r="B139" s="7" t="str">
        <f>IFERROR(__xludf.DUMMYFUNCTION("INDEX(IFNA(REGEXEXTRACT(D139, ""([^ ]+)$"")))"),"NE")</f>
        <v>NE</v>
      </c>
      <c r="C139" s="7">
        <f>Pts_PA*G139+Pts_PC*H139+Pts_PY*I139+Pts_PTD*J139+Pts_PI*K139+Pts_P2*L139+Pts_RA*M139+Pts_RY*N139+Pts_RTD*O139+Pts_R2*P139+Pts_Res*Q139+Pts_ReY*R139+Pts_ReTD*S139+Pts_Re2*T139+Pts_FL*U139+Pts_FTD*V139</f>
        <v>5.5</v>
      </c>
      <c r="D139" s="7" t="s">
        <v>190</v>
      </c>
      <c r="E139" s="10" t="s">
        <v>51</v>
      </c>
      <c r="F139" s="9">
        <v>3.0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4.0</v>
      </c>
      <c r="R139" s="7">
        <v>35.0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Aaron Jones</v>
      </c>
      <c r="B140" s="7" t="str">
        <f>IFERROR(__xludf.DUMMYFUNCTION("INDEX(IFNA(REGEXEXTRACT(D140, ""([^ ]+)$"")))"),"MIN")</f>
        <v>MIN</v>
      </c>
      <c r="C140" s="7">
        <f>Pts_PA*G140+Pts_PC*H140+Pts_PY*I140+Pts_PTD*J140+Pts_PI*K140+Pts_P2*L140+Pts_RA*M140+Pts_RY*N140+Pts_RTD*O140+Pts_R2*P140+Pts_Res*Q140+Pts_ReY*R140+Pts_ReTD*S140+Pts_Re2*T140+Pts_FL*U140+Pts_FTD*V140</f>
        <v>4.8</v>
      </c>
      <c r="D140" s="7" t="s">
        <v>66</v>
      </c>
      <c r="E140" s="10" t="s">
        <v>345</v>
      </c>
      <c r="F140" s="9">
        <v>3.0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15.0</v>
      </c>
      <c r="N140" s="7">
        <v>39.0</v>
      </c>
      <c r="O140" s="7">
        <v>0.0</v>
      </c>
      <c r="P140" s="11">
        <v>0.0</v>
      </c>
      <c r="Q140" s="10">
        <v>1.0</v>
      </c>
      <c r="R140" s="7">
        <v>4.0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Mac Jones</v>
      </c>
      <c r="B141" s="7" t="str">
        <f>IFERROR(__xludf.DUMMYFUNCTION("INDEX(IFNA(REGEXEXTRACT(D141, ""([^ ]+)$"")))"),"JAX")</f>
        <v>JAX</v>
      </c>
      <c r="C141" s="7">
        <f>Pts_PA*G141+Pts_PC*H141+Pts_PY*I141+Pts_PTD*J141+Pts_PI*K141+Pts_P2*L141+Pts_RA*M141+Pts_RY*N141+Pts_RTD*O141+Pts_R2*P141+Pts_Res*Q141+Pts_ReY*R141+Pts_ReTD*S141+Pts_Re2*T141+Pts_FL*U141+Pts_FTD*V141</f>
        <v>4.22</v>
      </c>
      <c r="D141" s="7" t="s">
        <v>463</v>
      </c>
      <c r="E141" s="10" t="s">
        <v>56</v>
      </c>
      <c r="F141" s="9">
        <v>3.0</v>
      </c>
      <c r="G141" s="10">
        <v>29.0</v>
      </c>
      <c r="H141" s="7">
        <v>17.0</v>
      </c>
      <c r="I141" s="7">
        <v>138.0</v>
      </c>
      <c r="J141" s="7">
        <v>0.0</v>
      </c>
      <c r="K141" s="7">
        <v>1.0</v>
      </c>
      <c r="L141" s="11">
        <v>0.0</v>
      </c>
      <c r="M141" s="10">
        <v>2.0</v>
      </c>
      <c r="N141" s="7">
        <v>7.0</v>
      </c>
      <c r="O141" s="7">
        <v>0.0</v>
      </c>
      <c r="P141" s="11">
        <v>0.0</v>
      </c>
      <c r="Q141" s="10">
        <v>0.0</v>
      </c>
      <c r="R141" s="7">
        <v>0.0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John Metchie</v>
      </c>
      <c r="B142" s="7" t="str">
        <f>IFERROR(__xludf.DUMMYFUNCTION("INDEX(IFNA(REGEXEXTRACT(D142, ""([^ ]+)$"")))"),"HOU")</f>
        <v>HOU</v>
      </c>
      <c r="C142" s="7">
        <f>Pts_PA*G142+Pts_PC*H142+Pts_PY*I142+Pts_PTD*J142+Pts_PI*K142+Pts_P2*L142+Pts_RA*M142+Pts_RY*N142+Pts_RTD*O142+Pts_R2*P142+Pts_Res*Q142+Pts_ReY*R142+Pts_ReTD*S142+Pts_Re2*T142+Pts_FL*U142+Pts_FTD*V142</f>
        <v>4.8</v>
      </c>
      <c r="D142" s="7" t="s">
        <v>476</v>
      </c>
      <c r="E142" s="10" t="s">
        <v>338</v>
      </c>
      <c r="F142" s="9">
        <v>3.0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0.0</v>
      </c>
      <c r="N142" s="7">
        <v>0.0</v>
      </c>
      <c r="O142" s="7">
        <v>0.0</v>
      </c>
      <c r="P142" s="11">
        <v>0.0</v>
      </c>
      <c r="Q142" s="10">
        <v>3.0</v>
      </c>
      <c r="R142" s="7">
        <v>33.0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Adonai Mitchell</v>
      </c>
      <c r="B143" s="7" t="str">
        <f>IFERROR(__xludf.DUMMYFUNCTION("INDEX(IFNA(REGEXEXTRACT(D143, ""([^ ]+)$"")))"),"IND")</f>
        <v>IND</v>
      </c>
      <c r="C143" s="7">
        <f>Pts_PA*G143+Pts_PC*H143+Pts_PY*I143+Pts_PTD*J143+Pts_PI*K143+Pts_P2*L143+Pts_RA*M143+Pts_RY*N143+Pts_RTD*O143+Pts_R2*P143+Pts_Res*Q143+Pts_ReY*R143+Pts_ReTD*S143+Pts_Re2*T143+Pts_FL*U143+Pts_FTD*V143</f>
        <v>4</v>
      </c>
      <c r="D143" s="7" t="s">
        <v>314</v>
      </c>
      <c r="E143" s="10" t="s">
        <v>428</v>
      </c>
      <c r="F143" s="9">
        <v>3.0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1.0</v>
      </c>
      <c r="N143" s="7">
        <v>2.0</v>
      </c>
      <c r="O143" s="7">
        <v>0.0</v>
      </c>
      <c r="P143" s="11">
        <v>0.0</v>
      </c>
      <c r="Q143" s="10">
        <v>1.0</v>
      </c>
      <c r="R143" s="7">
        <v>33.0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Bryce Oliver</v>
      </c>
      <c r="B144" s="7" t="str">
        <f>IFERROR(__xludf.DUMMYFUNCTION("INDEX(IFNA(REGEXEXTRACT(D144, ""([^ ]+)$"")))"),"TEN")</f>
        <v>TEN</v>
      </c>
      <c r="C144" s="7">
        <f>Pts_PA*G144+Pts_PC*H144+Pts_PY*I144+Pts_PTD*J144+Pts_PI*K144+Pts_P2*L144+Pts_RA*M144+Pts_RY*N144+Pts_RTD*O144+Pts_R2*P144+Pts_Res*Q144+Pts_ReY*R144+Pts_ReTD*S144+Pts_Re2*T144+Pts_FL*U144+Pts_FTD*V144</f>
        <v>3.8</v>
      </c>
      <c r="D144" s="7" t="s">
        <v>558</v>
      </c>
      <c r="E144" s="10" t="s">
        <v>155</v>
      </c>
      <c r="F144" s="9">
        <v>3.0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0.0</v>
      </c>
      <c r="N144" s="7">
        <v>0.0</v>
      </c>
      <c r="O144" s="7">
        <v>0.0</v>
      </c>
      <c r="P144" s="11">
        <v>0.0</v>
      </c>
      <c r="Q144" s="10">
        <v>1.0</v>
      </c>
      <c r="R144" s="7">
        <v>33.0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Josh Oliver</v>
      </c>
      <c r="B145" s="7" t="str">
        <f>IFERROR(__xludf.DUMMYFUNCTION("INDEX(IFNA(REGEXEXTRACT(D145, ""([^ ]+)$"")))"),"MIN")</f>
        <v>MIN</v>
      </c>
      <c r="C145" s="7">
        <f>Pts_PA*G145+Pts_PC*H145+Pts_PY*I145+Pts_PTD*J145+Pts_PI*K145+Pts_P2*L145+Pts_RA*M145+Pts_RY*N145+Pts_RTD*O145+Pts_R2*P145+Pts_Res*Q145+Pts_ReY*R145+Pts_ReTD*S145+Pts_Re2*T145+Pts_FL*U145+Pts_FTD*V145</f>
        <v>4.9</v>
      </c>
      <c r="D145" s="7" t="s">
        <v>220</v>
      </c>
      <c r="E145" s="10" t="s">
        <v>345</v>
      </c>
      <c r="F145" s="9">
        <v>3.0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3.0</v>
      </c>
      <c r="R145" s="7">
        <v>34.0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Kalif Raymond</v>
      </c>
      <c r="B146" s="7" t="str">
        <f>IFERROR(__xludf.DUMMYFUNCTION("INDEX(IFNA(REGEXEXTRACT(D146, ""([^ ]+)$"")))"),"DET")</f>
        <v>DET</v>
      </c>
      <c r="C146" s="7">
        <f>Pts_PA*G146+Pts_PC*H146+Pts_PY*I146+Pts_PTD*J146+Pts_PI*K146+Pts_P2*L146+Pts_RA*M146+Pts_RY*N146+Pts_RTD*O146+Pts_R2*P146+Pts_Res*Q146+Pts_ReY*R146+Pts_ReTD*S146+Pts_Re2*T146+Pts_FL*U146+Pts_FTD*V146</f>
        <v>4</v>
      </c>
      <c r="D146" s="7" t="s">
        <v>268</v>
      </c>
      <c r="E146" s="10" t="s">
        <v>44</v>
      </c>
      <c r="F146" s="9">
        <v>3.0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0.0</v>
      </c>
      <c r="N146" s="7">
        <v>0.0</v>
      </c>
      <c r="O146" s="7">
        <v>0.0</v>
      </c>
      <c r="P146" s="11">
        <v>0.0</v>
      </c>
      <c r="Q146" s="10">
        <v>2.0</v>
      </c>
      <c r="R146" s="7">
        <v>30.0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Dalton Schultz</v>
      </c>
      <c r="B147" s="7" t="str">
        <f>IFERROR(__xludf.DUMMYFUNCTION("INDEX(IFNA(REGEXEXTRACT(D147, ""([^ ]+)$"")))"),"HOU")</f>
        <v>HOU</v>
      </c>
      <c r="C147" s="7">
        <f>Pts_PA*G147+Pts_PC*H147+Pts_PY*I147+Pts_PTD*J147+Pts_PI*K147+Pts_P2*L147+Pts_RA*M147+Pts_RY*N147+Pts_RTD*O147+Pts_R2*P147+Pts_Res*Q147+Pts_ReY*R147+Pts_ReTD*S147+Pts_Re2*T147+Pts_FL*U147+Pts_FTD*V147</f>
        <v>5.8</v>
      </c>
      <c r="D147" s="7" t="s">
        <v>271</v>
      </c>
      <c r="E147" s="10" t="s">
        <v>338</v>
      </c>
      <c r="F147" s="9">
        <v>3.0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5.0</v>
      </c>
      <c r="R147" s="7">
        <v>33.0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Jaylen Waddle</v>
      </c>
      <c r="B148" s="7" t="str">
        <f>IFERROR(__xludf.DUMMYFUNCTION("INDEX(IFNA(REGEXEXTRACT(D148, ""([^ ]+)$"")))"),"MIA")</f>
        <v>MIA</v>
      </c>
      <c r="C148" s="7">
        <f>Pts_PA*G148+Pts_PC*H148+Pts_PY*I148+Pts_PTD*J148+Pts_PI*K148+Pts_P2*L148+Pts_RA*M148+Pts_RY*N148+Pts_RTD*O148+Pts_R2*P148+Pts_Res*Q148+Pts_ReY*R148+Pts_ReTD*S148+Pts_Re2*T148+Pts_FL*U148+Pts_FTD*V148</f>
        <v>4.7</v>
      </c>
      <c r="D148" s="7" t="s">
        <v>121</v>
      </c>
      <c r="E148" s="10" t="s">
        <v>46</v>
      </c>
      <c r="F148" s="9">
        <v>3.0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0.0</v>
      </c>
      <c r="N148" s="7">
        <v>0.0</v>
      </c>
      <c r="O148" s="7">
        <v>0.0</v>
      </c>
      <c r="P148" s="11">
        <v>0.0</v>
      </c>
      <c r="Q148" s="10">
        <v>2.0</v>
      </c>
      <c r="R148" s="7">
        <v>37.0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Mark Andrews</v>
      </c>
      <c r="B149" s="7" t="str">
        <f>IFERROR(__xludf.DUMMYFUNCTION("INDEX(IFNA(REGEXEXTRACT(D149, ""([^ ]+)$"")))"),"BAL")</f>
        <v>BAL</v>
      </c>
      <c r="C149" s="7">
        <f>Pts_PA*G149+Pts_PC*H149+Pts_PY*I149+Pts_PTD*J149+Pts_PI*K149+Pts_P2*L149+Pts_RA*M149+Pts_RY*N149+Pts_RTD*O149+Pts_R2*P149+Pts_Res*Q149+Pts_ReY*R149+Pts_ReTD*S149+Pts_Re2*T149+Pts_FL*U149+Pts_FTD*V149</f>
        <v>3.2</v>
      </c>
      <c r="D149" s="7" t="s">
        <v>229</v>
      </c>
      <c r="E149" s="10" t="s">
        <v>425</v>
      </c>
      <c r="F149" s="9">
        <v>2.0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2.0</v>
      </c>
      <c r="R149" s="7">
        <v>22.0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Chatarius Atwell</v>
      </c>
      <c r="B150" s="7" t="str">
        <f>IFERROR(__xludf.DUMMYFUNCTION("INDEX(IFNA(REGEXEXTRACT(D150, ""([^ ]+)$"")))"),"LA")</f>
        <v>LA</v>
      </c>
      <c r="C150" s="7">
        <f>Pts_PA*G150+Pts_PC*H150+Pts_PY*I150+Pts_PTD*J150+Pts_PI*K150+Pts_P2*L150+Pts_RA*M150+Pts_RY*N150+Pts_RTD*O150+Pts_R2*P150+Pts_Res*Q150+Pts_ReY*R150+Pts_ReTD*S150+Pts_Re2*T150+Pts_FL*U150+Pts_FTD*V150</f>
        <v>2.6</v>
      </c>
      <c r="D150" s="7" t="s">
        <v>366</v>
      </c>
      <c r="E150" s="10" t="s">
        <v>346</v>
      </c>
      <c r="F150" s="9">
        <v>2.0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1.0</v>
      </c>
      <c r="R150" s="7">
        <v>21.0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Blake Corum</v>
      </c>
      <c r="B151" s="7" t="str">
        <f>IFERROR(__xludf.DUMMYFUNCTION("INDEX(IFNA(REGEXEXTRACT(D151, ""([^ ]+)$"")))"),"LA")</f>
        <v>LA</v>
      </c>
      <c r="C151" s="7">
        <f>Pts_PA*G151+Pts_PC*H151+Pts_PY*I151+Pts_PTD*J151+Pts_PI*K151+Pts_P2*L151+Pts_RA*M151+Pts_RY*N151+Pts_RTD*O151+Pts_R2*P151+Pts_Res*Q151+Pts_ReY*R151+Pts_ReTD*S151+Pts_Re2*T151+Pts_FL*U151+Pts_FTD*V151</f>
        <v>3.3</v>
      </c>
      <c r="D151" s="7" t="s">
        <v>375</v>
      </c>
      <c r="E151" s="10" t="s">
        <v>346</v>
      </c>
      <c r="F151" s="9">
        <v>2.0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5.0</v>
      </c>
      <c r="N151" s="7">
        <v>21.0</v>
      </c>
      <c r="O151" s="7">
        <v>0.0</v>
      </c>
      <c r="P151" s="11">
        <v>0.0</v>
      </c>
      <c r="Q151" s="10">
        <v>1.0</v>
      </c>
      <c r="R151" s="7">
        <v>7.0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Rico Dowdle</v>
      </c>
      <c r="B152" s="7" t="str">
        <f>IFERROR(__xludf.DUMMYFUNCTION("INDEX(IFNA(REGEXEXTRACT(D152, ""([^ ]+)$"")))"),"DAL")</f>
        <v>DAL</v>
      </c>
      <c r="C152" s="7">
        <f>Pts_PA*G152+Pts_PC*H152+Pts_PY*I152+Pts_PTD*J152+Pts_PI*K152+Pts_P2*L152+Pts_RA*M152+Pts_RY*N152+Pts_RTD*O152+Pts_R2*P152+Pts_Res*Q152+Pts_ReY*R152+Pts_ReTD*S152+Pts_Re2*T152+Pts_FL*U152+Pts_FTD*V152</f>
        <v>4.4</v>
      </c>
      <c r="D152" s="7" t="s">
        <v>213</v>
      </c>
      <c r="E152" s="10" t="s">
        <v>25</v>
      </c>
      <c r="F152" s="9">
        <v>2.0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10.0</v>
      </c>
      <c r="N152" s="7">
        <v>28.0</v>
      </c>
      <c r="O152" s="7">
        <v>0.0</v>
      </c>
      <c r="P152" s="11">
        <v>0.0</v>
      </c>
      <c r="Q152" s="10">
        <v>2.0</v>
      </c>
      <c r="R152" s="7">
        <v>6.0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Gus Edwards</v>
      </c>
      <c r="B153" s="7" t="str">
        <f>IFERROR(__xludf.DUMMYFUNCTION("INDEX(IFNA(REGEXEXTRACT(D153, ""([^ ]+)$"")))"),"LAC")</f>
        <v>LAC</v>
      </c>
      <c r="C153" s="7">
        <f>Pts_PA*G153+Pts_PC*H153+Pts_PY*I153+Pts_PTD*J153+Pts_PI*K153+Pts_P2*L153+Pts_RA*M153+Pts_RY*N153+Pts_RTD*O153+Pts_R2*P153+Pts_Res*Q153+Pts_ReY*R153+Pts_ReTD*S153+Pts_Re2*T153+Pts_FL*U153+Pts_FTD*V153</f>
        <v>2.7</v>
      </c>
      <c r="D153" s="7" t="s">
        <v>214</v>
      </c>
      <c r="E153" s="10" t="s">
        <v>348</v>
      </c>
      <c r="F153" s="9">
        <v>2.0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6.0</v>
      </c>
      <c r="N153" s="7">
        <v>27.0</v>
      </c>
      <c r="O153" s="7">
        <v>0.0</v>
      </c>
      <c r="P153" s="11">
        <v>0.0</v>
      </c>
      <c r="Q153" s="10">
        <v>0.0</v>
      </c>
      <c r="R153" s="7">
        <v>0.0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Evan Engram</v>
      </c>
      <c r="B154" s="7" t="str">
        <f>IFERROR(__xludf.DUMMYFUNCTION("INDEX(IFNA(REGEXEXTRACT(D154, ""([^ ]+)$"")))"),"JAX")</f>
        <v>JAX</v>
      </c>
      <c r="C154" s="7">
        <f>Pts_PA*G154+Pts_PC*H154+Pts_PY*I154+Pts_PTD*J154+Pts_PI*K154+Pts_P2*L154+Pts_RA*M154+Pts_RY*N154+Pts_RTD*O154+Pts_R2*P154+Pts_Res*Q154+Pts_ReY*R154+Pts_ReTD*S154+Pts_Re2*T154+Pts_FL*U154+Pts_FTD*V154</f>
        <v>5.3</v>
      </c>
      <c r="D154" s="7" t="s">
        <v>293</v>
      </c>
      <c r="E154" s="10" t="s">
        <v>56</v>
      </c>
      <c r="F154" s="9">
        <v>2.0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0.0</v>
      </c>
      <c r="N154" s="7">
        <v>0.0</v>
      </c>
      <c r="O154" s="7">
        <v>0.0</v>
      </c>
      <c r="P154" s="11">
        <v>0.0</v>
      </c>
      <c r="Q154" s="10">
        <v>5.0</v>
      </c>
      <c r="R154" s="7">
        <v>28.0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Travis Etienne</v>
      </c>
      <c r="B155" s="7" t="str">
        <f>IFERROR(__xludf.DUMMYFUNCTION("INDEX(IFNA(REGEXEXTRACT(D155, ""([^ ]+)$"")))"),"JAX")</f>
        <v>JAX</v>
      </c>
      <c r="C155" s="7">
        <f>Pts_PA*G155+Pts_PC*H155+Pts_PY*I155+Pts_PTD*J155+Pts_PI*K155+Pts_P2*L155+Pts_RA*M155+Pts_RY*N155+Pts_RTD*O155+Pts_R2*P155+Pts_Res*Q155+Pts_ReY*R155+Pts_ReTD*S155+Pts_Re2*T155+Pts_FL*U155+Pts_FTD*V155</f>
        <v>4.8</v>
      </c>
      <c r="D155" s="7" t="s">
        <v>107</v>
      </c>
      <c r="E155" s="10" t="s">
        <v>56</v>
      </c>
      <c r="F155" s="9">
        <v>2.0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12.0</v>
      </c>
      <c r="N155" s="7">
        <v>27.0</v>
      </c>
      <c r="O155" s="7">
        <v>0.0</v>
      </c>
      <c r="P155" s="11">
        <v>0.0</v>
      </c>
      <c r="Q155" s="10">
        <v>3.0</v>
      </c>
      <c r="R155" s="7">
        <v>6.0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Julian Hill</v>
      </c>
      <c r="B156" s="7" t="str">
        <f>IFERROR(__xludf.DUMMYFUNCTION("INDEX(IFNA(REGEXEXTRACT(D156, ""([^ ]+)$"")))"),"MIA")</f>
        <v>MIA</v>
      </c>
      <c r="C156" s="7">
        <f>Pts_PA*G156+Pts_PC*H156+Pts_PY*I156+Pts_PTD*J156+Pts_PI*K156+Pts_P2*L156+Pts_RA*M156+Pts_RY*N156+Pts_RTD*O156+Pts_R2*P156+Pts_Res*Q156+Pts_ReY*R156+Pts_ReTD*S156+Pts_Re2*T156+Pts_FL*U156+Pts_FTD*V156</f>
        <v>3.8</v>
      </c>
      <c r="D156" s="7" t="s">
        <v>301</v>
      </c>
      <c r="E156" s="10" t="s">
        <v>46</v>
      </c>
      <c r="F156" s="9">
        <v>2.0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2.0</v>
      </c>
      <c r="R156" s="7">
        <v>28.0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Khadarel Hodge</v>
      </c>
      <c r="B157" s="7" t="str">
        <f>IFERROR(__xludf.DUMMYFUNCTION("INDEX(IFNA(REGEXEXTRACT(D157, ""([^ ]+)$"")))"),"ATL")</f>
        <v>ATL</v>
      </c>
      <c r="C157" s="7">
        <f>Pts_PA*G157+Pts_PC*H157+Pts_PY*I157+Pts_PTD*J157+Pts_PI*K157+Pts_P2*L157+Pts_RA*M157+Pts_RY*N157+Pts_RTD*O157+Pts_R2*P157+Pts_Res*Q157+Pts_ReY*R157+Pts_ReTD*S157+Pts_Re2*T157+Pts_FL*U157+Pts_FTD*V157</f>
        <v>3.2</v>
      </c>
      <c r="D157" s="7" t="s">
        <v>483</v>
      </c>
      <c r="E157" s="10" t="s">
        <v>356</v>
      </c>
      <c r="F157" s="9">
        <v>2.0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2.0</v>
      </c>
      <c r="R157" s="7">
        <v>22.0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Mack Hollins</v>
      </c>
      <c r="B158" s="7" t="str">
        <f>IFERROR(__xludf.DUMMYFUNCTION("INDEX(IFNA(REGEXEXTRACT(D158, ""([^ ]+)$"")))"),"BUF")</f>
        <v>BUF</v>
      </c>
      <c r="C158" s="7">
        <f>Pts_PA*G158+Pts_PC*H158+Pts_PY*I158+Pts_PTD*J158+Pts_PI*K158+Pts_P2*L158+Pts_RA*M158+Pts_RY*N158+Pts_RTD*O158+Pts_R2*P158+Pts_Res*Q158+Pts_ReY*R158+Pts_ReTD*S158+Pts_Re2*T158+Pts_FL*U158+Pts_FTD*V158</f>
        <v>3.7</v>
      </c>
      <c r="D158" s="7" t="s">
        <v>131</v>
      </c>
      <c r="E158" s="10" t="s">
        <v>424</v>
      </c>
      <c r="F158" s="9">
        <v>2.0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0.0</v>
      </c>
      <c r="N158" s="7">
        <v>0.0</v>
      </c>
      <c r="O158" s="7">
        <v>0.0</v>
      </c>
      <c r="P158" s="11">
        <v>0.0</v>
      </c>
      <c r="Q158" s="10">
        <v>2.0</v>
      </c>
      <c r="R158" s="7">
        <v>27.0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DeAndre Hopkins</v>
      </c>
      <c r="B159" s="7" t="str">
        <f>IFERROR(__xludf.DUMMYFUNCTION("INDEX(IFNA(REGEXEXTRACT(D159, ""([^ ]+)$"")))"),"KC")</f>
        <v>KC</v>
      </c>
      <c r="C159" s="7">
        <f>Pts_PA*G159+Pts_PC*H159+Pts_PY*I159+Pts_PTD*J159+Pts_PI*K159+Pts_P2*L159+Pts_RA*M159+Pts_RY*N159+Pts_RTD*O159+Pts_R2*P159+Pts_Res*Q159+Pts_ReY*R159+Pts_ReTD*S159+Pts_Re2*T159+Pts_FL*U159+Pts_FTD*V159</f>
        <v>4.4</v>
      </c>
      <c r="D159" s="7" t="s">
        <v>302</v>
      </c>
      <c r="E159" s="10" t="s">
        <v>65</v>
      </c>
      <c r="F159" s="9">
        <v>2.0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0.0</v>
      </c>
      <c r="N159" s="7">
        <v>0.0</v>
      </c>
      <c r="O159" s="7">
        <v>0.0</v>
      </c>
      <c r="P159" s="11">
        <v>0.0</v>
      </c>
      <c r="Q159" s="10">
        <v>3.0</v>
      </c>
      <c r="R159" s="7">
        <v>29.0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Darnell Mooney</v>
      </c>
      <c r="B160" s="7" t="str">
        <f>IFERROR(__xludf.DUMMYFUNCTION("INDEX(IFNA(REGEXEXTRACT(D160, ""([^ ]+)$"")))"),"ATL")</f>
        <v>ATL</v>
      </c>
      <c r="C160" s="7">
        <f>Pts_PA*G160+Pts_PC*H160+Pts_PY*I160+Pts_PTD*J160+Pts_PI*K160+Pts_P2*L160+Pts_RA*M160+Pts_RY*N160+Pts_RTD*O160+Pts_R2*P160+Pts_Res*Q160+Pts_ReY*R160+Pts_ReTD*S160+Pts_Re2*T160+Pts_FL*U160+Pts_FTD*V160</f>
        <v>3.7</v>
      </c>
      <c r="D160" s="7" t="s">
        <v>257</v>
      </c>
      <c r="E160" s="10" t="s">
        <v>356</v>
      </c>
      <c r="F160" s="9">
        <v>2.0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2.0</v>
      </c>
      <c r="R160" s="7">
        <v>27.0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Josh Palmer</v>
      </c>
      <c r="B161" s="7" t="str">
        <f>IFERROR(__xludf.DUMMYFUNCTION("INDEX(IFNA(REGEXEXTRACT(D161, ""([^ ]+)$"")))"),"LAC")</f>
        <v>LAC</v>
      </c>
      <c r="C161" s="7">
        <f>Pts_PA*G161+Pts_PC*H161+Pts_PY*I161+Pts_PTD*J161+Pts_PI*K161+Pts_P2*L161+Pts_RA*M161+Pts_RY*N161+Pts_RTD*O161+Pts_R2*P161+Pts_Res*Q161+Pts_ReY*R161+Pts_ReTD*S161+Pts_Re2*T161+Pts_FL*U161+Pts_FTD*V161</f>
        <v>3.3</v>
      </c>
      <c r="D161" s="7" t="s">
        <v>263</v>
      </c>
      <c r="E161" s="10" t="s">
        <v>348</v>
      </c>
      <c r="F161" s="9">
        <v>2.0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2.0</v>
      </c>
      <c r="R161" s="7">
        <v>23.0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Tim Patrick</v>
      </c>
      <c r="B162" s="7" t="str">
        <f>IFERROR(__xludf.DUMMYFUNCTION("INDEX(IFNA(REGEXEXTRACT(D162, ""([^ ]+)$"")))"),"DET")</f>
        <v>DET</v>
      </c>
      <c r="C162" s="7">
        <f>Pts_PA*G162+Pts_PC*H162+Pts_PY*I162+Pts_PTD*J162+Pts_PI*K162+Pts_P2*L162+Pts_RA*M162+Pts_RY*N162+Pts_RTD*O162+Pts_R2*P162+Pts_Res*Q162+Pts_ReY*R162+Pts_ReTD*S162+Pts_Re2*T162+Pts_FL*U162+Pts_FTD*V162</f>
        <v>4.1</v>
      </c>
      <c r="D162" s="7" t="s">
        <v>391</v>
      </c>
      <c r="E162" s="10" t="s">
        <v>44</v>
      </c>
      <c r="F162" s="9">
        <v>2.0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0.0</v>
      </c>
      <c r="N162" s="7">
        <v>0.0</v>
      </c>
      <c r="O162" s="7">
        <v>0.0</v>
      </c>
      <c r="P162" s="11">
        <v>0.0</v>
      </c>
      <c r="Q162" s="10">
        <v>3.0</v>
      </c>
      <c r="R162" s="7">
        <v>26.0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Tony Pollard</v>
      </c>
      <c r="B163" s="7" t="str">
        <f>IFERROR(__xludf.DUMMYFUNCTION("INDEX(IFNA(REGEXEXTRACT(D163, ""([^ ]+)$"")))"),"TEN")</f>
        <v>TEN</v>
      </c>
      <c r="C163" s="7">
        <f>Pts_PA*G163+Pts_PC*H163+Pts_PY*I163+Pts_PTD*J163+Pts_PI*K163+Pts_P2*L163+Pts_RA*M163+Pts_RY*N163+Pts_RTD*O163+Pts_R2*P163+Pts_Res*Q163+Pts_ReY*R163+Pts_ReTD*S163+Pts_Re2*T163+Pts_FL*U163+Pts_FTD*V163</f>
        <v>3.9</v>
      </c>
      <c r="D163" s="7" t="s">
        <v>75</v>
      </c>
      <c r="E163" s="10" t="s">
        <v>155</v>
      </c>
      <c r="F163" s="9">
        <v>2.0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9.0</v>
      </c>
      <c r="N163" s="7">
        <v>15.0</v>
      </c>
      <c r="O163" s="7">
        <v>0.0</v>
      </c>
      <c r="P163" s="11">
        <v>0.0</v>
      </c>
      <c r="Q163" s="10">
        <v>2.0</v>
      </c>
      <c r="R163" s="7">
        <v>14.0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Craig Reynolds</v>
      </c>
      <c r="B164" s="7" t="str">
        <f>IFERROR(__xludf.DUMMYFUNCTION("INDEX(IFNA(REGEXEXTRACT(D164, ""([^ ]+)$"")))"),"DET")</f>
        <v>DET</v>
      </c>
      <c r="C164" s="7">
        <f>Pts_PA*G164+Pts_PC*H164+Pts_PY*I164+Pts_PTD*J164+Pts_PI*K164+Pts_P2*L164+Pts_RA*M164+Pts_RY*N164+Pts_RTD*O164+Pts_R2*P164+Pts_Res*Q164+Pts_ReY*R164+Pts_ReTD*S164+Pts_Re2*T164+Pts_FL*U164+Pts_FTD*V164</f>
        <v>2.1</v>
      </c>
      <c r="D164" s="7" t="s">
        <v>509</v>
      </c>
      <c r="E164" s="10" t="s">
        <v>44</v>
      </c>
      <c r="F164" s="9">
        <v>2.0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2.0</v>
      </c>
      <c r="N164" s="7">
        <v>21.0</v>
      </c>
      <c r="O164" s="7">
        <v>0.0</v>
      </c>
      <c r="P164" s="11">
        <v>0.0</v>
      </c>
      <c r="Q164" s="10">
        <v>0.0</v>
      </c>
      <c r="R164" s="7">
        <v>0.0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Deebo Samuel</v>
      </c>
      <c r="B165" s="7" t="str">
        <f>IFERROR(__xludf.DUMMYFUNCTION("INDEX(IFNA(REGEXEXTRACT(D165, ""([^ ]+)$"")))"),"SF")</f>
        <v>SF</v>
      </c>
      <c r="C165" s="7">
        <f>Pts_PA*G165+Pts_PC*H165+Pts_PY*I165+Pts_PTD*J165+Pts_PI*K165+Pts_P2*L165+Pts_RA*M165+Pts_RY*N165+Pts_RTD*O165+Pts_R2*P165+Pts_Res*Q165+Pts_ReY*R165+Pts_ReTD*S165+Pts_Re2*T165+Pts_FL*U165+Pts_FTD*V165</f>
        <v>4.1</v>
      </c>
      <c r="D165" s="7" t="s">
        <v>86</v>
      </c>
      <c r="E165" s="10" t="s">
        <v>353</v>
      </c>
      <c r="F165" s="9">
        <v>2.0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1.0</v>
      </c>
      <c r="N165" s="7">
        <v>-1.0</v>
      </c>
      <c r="O165" s="7">
        <v>0.0</v>
      </c>
      <c r="P165" s="11">
        <v>0.0</v>
      </c>
      <c r="Q165" s="10">
        <v>4.0</v>
      </c>
      <c r="R165" s="7">
        <v>22.0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DeVonta Smith</v>
      </c>
      <c r="B166" s="7" t="str">
        <f>IFERROR(__xludf.DUMMYFUNCTION("INDEX(IFNA(REGEXEXTRACT(D166, ""([^ ]+)$"")))"),"PHI")</f>
        <v>PHI</v>
      </c>
      <c r="C166" s="7">
        <f>Pts_PA*G166+Pts_PC*H166+Pts_PY*I166+Pts_PTD*J166+Pts_PI*K166+Pts_P2*L166+Pts_RA*M166+Pts_RY*N166+Pts_RTD*O166+Pts_R2*P166+Pts_Res*Q166+Pts_ReY*R166+Pts_ReTD*S166+Pts_Re2*T166+Pts_FL*U166+Pts_FTD*V166</f>
        <v>4.9</v>
      </c>
      <c r="D166" s="7" t="s">
        <v>138</v>
      </c>
      <c r="E166" s="10" t="s">
        <v>19</v>
      </c>
      <c r="F166" s="9">
        <v>2.0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0.0</v>
      </c>
      <c r="N166" s="7">
        <v>0.0</v>
      </c>
      <c r="O166" s="7">
        <v>0.0</v>
      </c>
      <c r="P166" s="11">
        <v>0.0</v>
      </c>
      <c r="Q166" s="10">
        <v>4.0</v>
      </c>
      <c r="R166" s="7">
        <v>29.0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Jalen Tolbert</v>
      </c>
      <c r="B167" s="7" t="str">
        <f>IFERROR(__xludf.DUMMYFUNCTION("INDEX(IFNA(REGEXEXTRACT(D167, ""([^ ]+)$"")))"),"DAL")</f>
        <v>DAL</v>
      </c>
      <c r="C167" s="7">
        <f>Pts_PA*G167+Pts_PC*H167+Pts_PY*I167+Pts_PTD*J167+Pts_PI*K167+Pts_P2*L167+Pts_RA*M167+Pts_RY*N167+Pts_RTD*O167+Pts_R2*P167+Pts_Res*Q167+Pts_ReY*R167+Pts_ReTD*S167+Pts_Re2*T167+Pts_FL*U167+Pts_FTD*V167</f>
        <v>3.1</v>
      </c>
      <c r="D167" s="7" t="s">
        <v>274</v>
      </c>
      <c r="E167" s="10" t="s">
        <v>25</v>
      </c>
      <c r="F167" s="9">
        <v>2.0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2.0</v>
      </c>
      <c r="R167" s="7">
        <v>21.0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Tre Tucker</v>
      </c>
      <c r="B168" s="7" t="str">
        <f>IFERROR(__xludf.DUMMYFUNCTION("INDEX(IFNA(REGEXEXTRACT(D168, ""([^ ]+)$"")))"),"LV")</f>
        <v>LV</v>
      </c>
      <c r="C168" s="7">
        <f>Pts_PA*G168+Pts_PC*H168+Pts_PY*I168+Pts_PTD*J168+Pts_PI*K168+Pts_P2*L168+Pts_RA*M168+Pts_RY*N168+Pts_RTD*O168+Pts_R2*P168+Pts_Res*Q168+Pts_ReY*R168+Pts_ReTD*S168+Pts_Re2*T168+Pts_FL*U168+Pts_FTD*V168</f>
        <v>5</v>
      </c>
      <c r="D168" s="7" t="s">
        <v>225</v>
      </c>
      <c r="E168" s="10" t="s">
        <v>92</v>
      </c>
      <c r="F168" s="9">
        <v>2.0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1.0</v>
      </c>
      <c r="N168" s="7">
        <v>7.0</v>
      </c>
      <c r="O168" s="7">
        <v>0.0</v>
      </c>
      <c r="P168" s="11">
        <v>0.0</v>
      </c>
      <c r="Q168" s="10">
        <v>3.0</v>
      </c>
      <c r="R168" s="7">
        <v>28.0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D.J. Turner</v>
      </c>
      <c r="B169" s="7" t="str">
        <f>IFERROR(__xludf.DUMMYFUNCTION("INDEX(IFNA(REGEXEXTRACT(D169, ""([^ ]+)$"")))"),"LV")</f>
        <v>LV</v>
      </c>
      <c r="C169" s="7">
        <f>Pts_PA*G169+Pts_PC*H169+Pts_PY*I169+Pts_PTD*J169+Pts_PI*K169+Pts_P2*L169+Pts_RA*M169+Pts_RY*N169+Pts_RTD*O169+Pts_R2*P169+Pts_Res*Q169+Pts_ReY*R169+Pts_ReTD*S169+Pts_Re2*T169+Pts_FL*U169+Pts_FTD*V169</f>
        <v>4.4</v>
      </c>
      <c r="D169" s="7" t="s">
        <v>329</v>
      </c>
      <c r="E169" s="10" t="s">
        <v>92</v>
      </c>
      <c r="F169" s="9">
        <v>2.0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0.0</v>
      </c>
      <c r="N169" s="7">
        <v>0.0</v>
      </c>
      <c r="O169" s="7">
        <v>0.0</v>
      </c>
      <c r="P169" s="11">
        <v>0.0</v>
      </c>
      <c r="Q169" s="10">
        <v>3.0</v>
      </c>
      <c r="R169" s="7">
        <v>29.0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Justin Watson</v>
      </c>
      <c r="B170" s="7" t="str">
        <f>IFERROR(__xludf.DUMMYFUNCTION("INDEX(IFNA(REGEXEXTRACT(D170, ""([^ ]+)$"")))"),"KC")</f>
        <v>KC</v>
      </c>
      <c r="C170" s="7">
        <f>Pts_PA*G170+Pts_PC*H170+Pts_PY*I170+Pts_PTD*J170+Pts_PI*K170+Pts_P2*L170+Pts_RA*M170+Pts_RY*N170+Pts_RTD*O170+Pts_R2*P170+Pts_Res*Q170+Pts_ReY*R170+Pts_ReTD*S170+Pts_Re2*T170+Pts_FL*U170+Pts_FTD*V170</f>
        <v>3.6</v>
      </c>
      <c r="D170" s="7" t="s">
        <v>226</v>
      </c>
      <c r="E170" s="10" t="s">
        <v>65</v>
      </c>
      <c r="F170" s="9">
        <v>2.0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0.0</v>
      </c>
      <c r="N170" s="7">
        <v>0.0</v>
      </c>
      <c r="O170" s="7">
        <v>0.0</v>
      </c>
      <c r="P170" s="11">
        <v>0.0</v>
      </c>
      <c r="Q170" s="10">
        <v>2.0</v>
      </c>
      <c r="R170" s="7">
        <v>26.0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Shane Zylstra</v>
      </c>
      <c r="B171" s="7" t="str">
        <f>IFERROR(__xludf.DUMMYFUNCTION("INDEX(IFNA(REGEXEXTRACT(D171, ""([^ ]+)$"")))"),"DET")</f>
        <v>DET</v>
      </c>
      <c r="C171" s="7">
        <f>Pts_PA*G171+Pts_PC*H171+Pts_PY*I171+Pts_PTD*J171+Pts_PI*K171+Pts_P2*L171+Pts_RA*M171+Pts_RY*N171+Pts_RTD*O171+Pts_R2*P171+Pts_Res*Q171+Pts_ReY*R171+Pts_ReTD*S171+Pts_Re2*T171+Pts_FL*U171+Pts_FTD*V171</f>
        <v>2.7</v>
      </c>
      <c r="D171" s="7" t="s">
        <v>606</v>
      </c>
      <c r="E171" s="10" t="s">
        <v>44</v>
      </c>
      <c r="F171" s="9">
        <v>2.0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0.0</v>
      </c>
      <c r="N171" s="7">
        <v>0.0</v>
      </c>
      <c r="O171" s="7">
        <v>0.0</v>
      </c>
      <c r="P171" s="11">
        <v>0.0</v>
      </c>
      <c r="Q171" s="10">
        <v>1.0</v>
      </c>
      <c r="R171" s="7">
        <v>22.0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Jordan Akins</v>
      </c>
      <c r="B172" s="7" t="str">
        <f>IFERROR(__xludf.DUMMYFUNCTION("INDEX(IFNA(REGEXEXTRACT(D172, ""([^ ]+)$"")))"),"CLE")</f>
        <v>CLE</v>
      </c>
      <c r="C172" s="7">
        <f>Pts_PA*G172+Pts_PC*H172+Pts_PY*I172+Pts_PTD*J172+Pts_PI*K172+Pts_P2*L172+Pts_RA*M172+Pts_RY*N172+Pts_RTD*O172+Pts_R2*P172+Pts_Res*Q172+Pts_ReY*R172+Pts_ReTD*S172+Pts_Re2*T172+Pts_FL*U172+Pts_FTD*V172</f>
        <v>2.4</v>
      </c>
      <c r="D172" s="7" t="s">
        <v>207</v>
      </c>
      <c r="E172" s="10" t="s">
        <v>129</v>
      </c>
      <c r="F172" s="9">
        <v>1.0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1.0</v>
      </c>
      <c r="R172" s="7">
        <v>19.0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Mo Alie-Cox</v>
      </c>
      <c r="B173" s="7" t="str">
        <f>IFERROR(__xludf.DUMMYFUNCTION("INDEX(IFNA(REGEXEXTRACT(D173, ""([^ ]+)$"")))"),"IND")</f>
        <v>IND</v>
      </c>
      <c r="C173" s="7">
        <f>Pts_PA*G173+Pts_PC*H173+Pts_PY*I173+Pts_PTD*J173+Pts_PI*K173+Pts_P2*L173+Pts_RA*M173+Pts_RY*N173+Pts_RTD*O173+Pts_R2*P173+Pts_Res*Q173+Pts_ReY*R173+Pts_ReTD*S173+Pts_Re2*T173+Pts_FL*U173+Pts_FTD*V173</f>
        <v>2.7</v>
      </c>
      <c r="D173" s="7" t="s">
        <v>373</v>
      </c>
      <c r="E173" s="10" t="s">
        <v>428</v>
      </c>
      <c r="F173" s="9">
        <v>1.0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2.0</v>
      </c>
      <c r="R173" s="7">
        <v>17.0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Kevin Austin</v>
      </c>
      <c r="B174" s="7" t="str">
        <f>IFERROR(__xludf.DUMMYFUNCTION("INDEX(IFNA(REGEXEXTRACT(D174, ""([^ ]+)$"")))"),"NO")</f>
        <v>NO</v>
      </c>
      <c r="C174" s="7">
        <f>Pts_PA*G174+Pts_PC*H174+Pts_PY*I174+Pts_PTD*J174+Pts_PI*K174+Pts_P2*L174+Pts_RA*M174+Pts_RY*N174+Pts_RTD*O174+Pts_R2*P174+Pts_Res*Q174+Pts_ReY*R174+Pts_ReTD*S174+Pts_Re2*T174+Pts_FL*U174+Pts_FTD*V174</f>
        <v>2.3</v>
      </c>
      <c r="D174" s="7" t="s">
        <v>553</v>
      </c>
      <c r="E174" s="10" t="s">
        <v>357</v>
      </c>
      <c r="F174" s="9">
        <v>1.0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1.0</v>
      </c>
      <c r="R174" s="7">
        <v>18.0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AJ Barner</v>
      </c>
      <c r="B175" s="7" t="str">
        <f>IFERROR(__xludf.DUMMYFUNCTION("INDEX(IFNA(REGEXEXTRACT(D175, ""([^ ]+)$"")))"),"SEA")</f>
        <v>SEA</v>
      </c>
      <c r="C175" s="7">
        <f>Pts_PA*G175+Pts_PC*H175+Pts_PY*I175+Pts_PTD*J175+Pts_PI*K175+Pts_P2*L175+Pts_RA*M175+Pts_RY*N175+Pts_RTD*O175+Pts_R2*P175+Pts_Res*Q175+Pts_ReY*R175+Pts_ReTD*S175+Pts_Re2*T175+Pts_FL*U175+Pts_FTD*V175</f>
        <v>2.5</v>
      </c>
      <c r="D175" s="7" t="s">
        <v>436</v>
      </c>
      <c r="E175" s="10" t="s">
        <v>39</v>
      </c>
      <c r="F175" s="9">
        <v>1.0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0.0</v>
      </c>
      <c r="N175" s="7">
        <v>0.0</v>
      </c>
      <c r="O175" s="7">
        <v>0.0</v>
      </c>
      <c r="P175" s="11">
        <v>0.0</v>
      </c>
      <c r="Q175" s="10">
        <v>2.0</v>
      </c>
      <c r="R175" s="7">
        <v>15.0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John Bates</v>
      </c>
      <c r="B176" s="7" t="str">
        <f>IFERROR(__xludf.DUMMYFUNCTION("INDEX(IFNA(REGEXEXTRACT(D176, ""([^ ]+)$"")))"),"WAS")</f>
        <v>WAS</v>
      </c>
      <c r="C176" s="7">
        <f>Pts_PA*G176+Pts_PC*H176+Pts_PY*I176+Pts_PTD*J176+Pts_PI*K176+Pts_P2*L176+Pts_RA*M176+Pts_RY*N176+Pts_RTD*O176+Pts_R2*P176+Pts_Res*Q176+Pts_ReY*R176+Pts_ReTD*S176+Pts_Re2*T176+Pts_FL*U176+Pts_FTD*V176</f>
        <v>2.7</v>
      </c>
      <c r="D176" s="7" t="s">
        <v>399</v>
      </c>
      <c r="E176" s="10" t="s">
        <v>27</v>
      </c>
      <c r="F176" s="9">
        <v>1.0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2.0</v>
      </c>
      <c r="R176" s="7">
        <v>17.0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Odell Beckham Jr.</v>
      </c>
      <c r="B177" s="7" t="str">
        <f>IFERROR(__xludf.DUMMYFUNCTION("INDEX(IFNA(REGEXEXTRACT(D177, ""([^ ]+)$"")))"),"MIA")</f>
        <v>MIA</v>
      </c>
      <c r="C177" s="7">
        <f>Pts_PA*G177+Pts_PC*H177+Pts_PY*I177+Pts_PTD*J177+Pts_PI*K177+Pts_P2*L177+Pts_RA*M177+Pts_RY*N177+Pts_RTD*O177+Pts_R2*P177+Pts_Res*Q177+Pts_ReY*R177+Pts_ReTD*S177+Pts_Re2*T177+Pts_FL*U177+Pts_FTD*V177</f>
        <v>2.3</v>
      </c>
      <c r="D177" s="7" t="s">
        <v>596</v>
      </c>
      <c r="E177" s="10" t="s">
        <v>46</v>
      </c>
      <c r="F177" s="9">
        <v>1.0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2.0</v>
      </c>
      <c r="R177" s="7">
        <v>13.0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Christopher Brooks</v>
      </c>
      <c r="B178" s="7" t="str">
        <f>IFERROR(__xludf.DUMMYFUNCTION("INDEX(IFNA(REGEXEXTRACT(D178, ""([^ ]+)$"")))"),"GB")</f>
        <v>GB</v>
      </c>
      <c r="C178" s="7">
        <f>Pts_PA*G178+Pts_PC*H178+Pts_PY*I178+Pts_PTD*J178+Pts_PI*K178+Pts_P2*L178+Pts_RA*M178+Pts_RY*N178+Pts_RTD*O178+Pts_R2*P178+Pts_Res*Q178+Pts_ReY*R178+Pts_ReTD*S178+Pts_Re2*T178+Pts_FL*U178+Pts_FTD*V178</f>
        <v>2.3</v>
      </c>
      <c r="D178" s="7" t="s">
        <v>450</v>
      </c>
      <c r="E178" s="10" t="s">
        <v>76</v>
      </c>
      <c r="F178" s="9">
        <v>1.0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0.0</v>
      </c>
      <c r="N178" s="7">
        <v>0.0</v>
      </c>
      <c r="O178" s="7">
        <v>0.0</v>
      </c>
      <c r="P178" s="11">
        <v>0.0</v>
      </c>
      <c r="Q178" s="10">
        <v>2.0</v>
      </c>
      <c r="R178" s="7">
        <v>13.0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Malachi Corley</v>
      </c>
      <c r="B179" s="7" t="str">
        <f>IFERROR(__xludf.DUMMYFUNCTION("INDEX(IFNA(REGEXEXTRACT(D179, ""([^ ]+)$"")))"),"NYJ")</f>
        <v>NYJ</v>
      </c>
      <c r="C179" s="7">
        <f>Pts_PA*G179+Pts_PC*H179+Pts_PY*I179+Pts_PTD*J179+Pts_PI*K179+Pts_P2*L179+Pts_RA*M179+Pts_RY*N179+Pts_RTD*O179+Pts_R2*P179+Pts_Res*Q179+Pts_ReY*R179+Pts_ReTD*S179+Pts_Re2*T179+Pts_FL*U179+Pts_FTD*V179</f>
        <v>1.5</v>
      </c>
      <c r="D179" s="7" t="s">
        <v>402</v>
      </c>
      <c r="E179" s="10" t="s">
        <v>352</v>
      </c>
      <c r="F179" s="9">
        <v>1.0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1.0</v>
      </c>
      <c r="R179" s="7">
        <v>10.0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Derius Davis</v>
      </c>
      <c r="B180" s="7" t="str">
        <f>IFERROR(__xludf.DUMMYFUNCTION("INDEX(IFNA(REGEXEXTRACT(D180, ""([^ ]+)$"")))"),"LAC")</f>
        <v>LAC</v>
      </c>
      <c r="C180" s="7">
        <f>Pts_PA*G180+Pts_PC*H180+Pts_PY*I180+Pts_PTD*J180+Pts_PI*K180+Pts_P2*L180+Pts_RA*M180+Pts_RY*N180+Pts_RTD*O180+Pts_R2*P180+Pts_Res*Q180+Pts_ReY*R180+Pts_ReTD*S180+Pts_Re2*T180+Pts_FL*U180+Pts_FTD*V180</f>
        <v>2.5</v>
      </c>
      <c r="D180" s="7" t="s">
        <v>291</v>
      </c>
      <c r="E180" s="10" t="s">
        <v>348</v>
      </c>
      <c r="F180" s="9">
        <v>1.0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1.0</v>
      </c>
      <c r="N180" s="7">
        <v>6.0</v>
      </c>
      <c r="O180" s="7">
        <v>0.0</v>
      </c>
      <c r="P180" s="11">
        <v>0.0</v>
      </c>
      <c r="Q180" s="10">
        <v>1.0</v>
      </c>
      <c r="R180" s="7">
        <v>14.0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Re'Mahn Davis</v>
      </c>
      <c r="B181" s="7" t="str">
        <f>IFERROR(__xludf.DUMMYFUNCTION("INDEX(IFNA(REGEXEXTRACT(D181, ""([^ ]+)$"")))"),"BUF")</f>
        <v>BUF</v>
      </c>
      <c r="C181" s="7">
        <f>Pts_PA*G181+Pts_PC*H181+Pts_PY*I181+Pts_PTD*J181+Pts_PI*K181+Pts_P2*L181+Pts_RA*M181+Pts_RY*N181+Pts_RTD*O181+Pts_R2*P181+Pts_Res*Q181+Pts_ReY*R181+Pts_ReTD*S181+Pts_Re2*T181+Pts_FL*U181+Pts_FTD*V181</f>
        <v>1.1</v>
      </c>
      <c r="D181" s="7" t="s">
        <v>211</v>
      </c>
      <c r="E181" s="10" t="s">
        <v>424</v>
      </c>
      <c r="F181" s="9">
        <v>1.0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5.0</v>
      </c>
      <c r="N181" s="7">
        <v>11.0</v>
      </c>
      <c r="O181" s="7">
        <v>0.0</v>
      </c>
      <c r="P181" s="11">
        <v>0.0</v>
      </c>
      <c r="Q181" s="10">
        <v>0.0</v>
      </c>
      <c r="R181" s="7">
        <v>0.0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Romeo Doubs</v>
      </c>
      <c r="B182" s="7" t="str">
        <f>IFERROR(__xludf.DUMMYFUNCTION("INDEX(IFNA(REGEXEXTRACT(D182, ""([^ ]+)$"")))"),"GB")</f>
        <v>GB</v>
      </c>
      <c r="C182" s="7">
        <f>Pts_PA*G182+Pts_PC*H182+Pts_PY*I182+Pts_PTD*J182+Pts_PI*K182+Pts_P2*L182+Pts_RA*M182+Pts_RY*N182+Pts_RTD*O182+Pts_R2*P182+Pts_Res*Q182+Pts_ReY*R182+Pts_ReTD*S182+Pts_Re2*T182+Pts_FL*U182+Pts_FTD*V182</f>
        <v>2.2</v>
      </c>
      <c r="D182" s="7" t="s">
        <v>165</v>
      </c>
      <c r="E182" s="10" t="s">
        <v>76</v>
      </c>
      <c r="F182" s="9">
        <v>1.0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0.0</v>
      </c>
      <c r="N182" s="7">
        <v>0.0</v>
      </c>
      <c r="O182" s="7">
        <v>0.0</v>
      </c>
      <c r="P182" s="11">
        <v>0.0</v>
      </c>
      <c r="Q182" s="10">
        <v>1.0</v>
      </c>
      <c r="R182" s="7">
        <v>17.0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Ezekiel Elliott</v>
      </c>
      <c r="B183" s="7" t="str">
        <f>IFERROR(__xludf.DUMMYFUNCTION("INDEX(IFNA(REGEXEXTRACT(D183, ""([^ ]+)$"")))"),"LAC")</f>
        <v>LAC</v>
      </c>
      <c r="C183" s="7">
        <f>Pts_PA*G183+Pts_PC*H183+Pts_PY*I183+Pts_PTD*J183+Pts_PI*K183+Pts_P2*L183+Pts_RA*M183+Pts_RY*N183+Pts_RTD*O183+Pts_R2*P183+Pts_Res*Q183+Pts_ReY*R183+Pts_ReTD*S183+Pts_Re2*T183+Pts_FL*U183+Pts_FTD*V183</f>
        <v>3.9</v>
      </c>
      <c r="D183" s="7" t="s">
        <v>106</v>
      </c>
      <c r="E183" s="10" t="s">
        <v>338</v>
      </c>
      <c r="F183" s="9">
        <v>1.0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1.0</v>
      </c>
      <c r="N183" s="7">
        <v>8.0</v>
      </c>
      <c r="O183" s="7">
        <v>0.0</v>
      </c>
      <c r="P183" s="11">
        <v>0.0</v>
      </c>
      <c r="Q183" s="10">
        <v>3.0</v>
      </c>
      <c r="R183" s="7">
        <v>16.0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Audric Estime</v>
      </c>
      <c r="B184" s="7" t="str">
        <f>IFERROR(__xludf.DUMMYFUNCTION("INDEX(IFNA(REGEXEXTRACT(D184, ""([^ ]+)$"")))"),"DEN")</f>
        <v>DEN</v>
      </c>
      <c r="C184" s="7">
        <f>Pts_PA*G184+Pts_PC*H184+Pts_PY*I184+Pts_PTD*J184+Pts_PI*K184+Pts_P2*L184+Pts_RA*M184+Pts_RY*N184+Pts_RTD*O184+Pts_R2*P184+Pts_Res*Q184+Pts_ReY*R184+Pts_ReTD*S184+Pts_Re2*T184+Pts_FL*U184+Pts_FTD*V184</f>
        <v>4</v>
      </c>
      <c r="D184" s="7" t="s">
        <v>238</v>
      </c>
      <c r="E184" s="10" t="s">
        <v>339</v>
      </c>
      <c r="F184" s="9">
        <v>1.0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6.0</v>
      </c>
      <c r="N184" s="7">
        <v>16.0</v>
      </c>
      <c r="O184" s="7">
        <v>0.0</v>
      </c>
      <c r="P184" s="11">
        <v>0.0</v>
      </c>
      <c r="Q184" s="10">
        <v>3.0</v>
      </c>
      <c r="R184" s="7">
        <v>9.0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Jake Ferguson</v>
      </c>
      <c r="B185" s="7" t="str">
        <f>IFERROR(__xludf.DUMMYFUNCTION("INDEX(IFNA(REGEXEXTRACT(D185, ""([^ ]+)$"")))"),"DAL")</f>
        <v>DAL</v>
      </c>
      <c r="C185" s="7">
        <f>Pts_PA*G185+Pts_PC*H185+Pts_PY*I185+Pts_PTD*J185+Pts_PI*K185+Pts_P2*L185+Pts_RA*M185+Pts_RY*N185+Pts_RTD*O185+Pts_R2*P185+Pts_Res*Q185+Pts_ReY*R185+Pts_ReTD*S185+Pts_Re2*T185+Pts_FL*U185+Pts_FTD*V185</f>
        <v>1.6</v>
      </c>
      <c r="D185" s="7" t="s">
        <v>240</v>
      </c>
      <c r="E185" s="10" t="s">
        <v>25</v>
      </c>
      <c r="F185" s="9">
        <v>1.0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1.0</v>
      </c>
      <c r="R185" s="7">
        <v>11.0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Justin Fields</v>
      </c>
      <c r="B186" s="7" t="str">
        <f>IFERROR(__xludf.DUMMYFUNCTION("INDEX(IFNA(REGEXEXTRACT(D186, ""([^ ]+)$"")))"),"PIT")</f>
        <v>PIT</v>
      </c>
      <c r="C186" s="7">
        <f>Pts_PA*G186+Pts_PC*H186+Pts_PY*I186+Pts_PTD*J186+Pts_PI*K186+Pts_P2*L186+Pts_RA*M186+Pts_RY*N186+Pts_RTD*O186+Pts_R2*P186+Pts_Res*Q186+Pts_ReY*R186+Pts_ReTD*S186+Pts_Re2*T186+Pts_FL*U186+Pts_FTD*V186</f>
        <v>1.7</v>
      </c>
      <c r="D186" s="7" t="s">
        <v>95</v>
      </c>
      <c r="E186" s="10" t="s">
        <v>61</v>
      </c>
      <c r="F186" s="9">
        <v>1.0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2.0</v>
      </c>
      <c r="N186" s="7">
        <v>17.0</v>
      </c>
      <c r="O186" s="7">
        <v>0.0</v>
      </c>
      <c r="P186" s="11">
        <v>0.0</v>
      </c>
      <c r="Q186" s="10">
        <v>0.0</v>
      </c>
      <c r="R186" s="7">
        <v>0.0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Ryan Flournoy</v>
      </c>
      <c r="B187" s="7" t="str">
        <f>IFERROR(__xludf.DUMMYFUNCTION("INDEX(IFNA(REGEXEXTRACT(D187, ""([^ ]+)$"")))"),"DAL")</f>
        <v>DAL</v>
      </c>
      <c r="C187" s="7">
        <f>Pts_PA*G187+Pts_PC*H187+Pts_PY*I187+Pts_PTD*J187+Pts_PI*K187+Pts_P2*L187+Pts_RA*M187+Pts_RY*N187+Pts_RTD*O187+Pts_R2*P187+Pts_Res*Q187+Pts_ReY*R187+Pts_ReTD*S187+Pts_Re2*T187+Pts_FL*U187+Pts_FTD*V187</f>
        <v>2.9</v>
      </c>
      <c r="D187" s="7" t="s">
        <v>515</v>
      </c>
      <c r="E187" s="10" t="s">
        <v>25</v>
      </c>
      <c r="F187" s="9">
        <v>1.0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2.0</v>
      </c>
      <c r="R187" s="7">
        <v>19.0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Pat Freiermuth</v>
      </c>
      <c r="B188" s="7" t="str">
        <f>IFERROR(__xludf.DUMMYFUNCTION("INDEX(IFNA(REGEXEXTRACT(D188, ""([^ ]+)$"")))"),"PIT")</f>
        <v>PIT</v>
      </c>
      <c r="C188" s="7">
        <f>Pts_PA*G188+Pts_PC*H188+Pts_PY*I188+Pts_PTD*J188+Pts_PI*K188+Pts_P2*L188+Pts_RA*M188+Pts_RY*N188+Pts_RTD*O188+Pts_R2*P188+Pts_Res*Q188+Pts_ReY*R188+Pts_ReTD*S188+Pts_Re2*T188+Pts_FL*U188+Pts_FTD*V188</f>
        <v>2.4</v>
      </c>
      <c r="D188" s="7" t="s">
        <v>216</v>
      </c>
      <c r="E188" s="10" t="s">
        <v>61</v>
      </c>
      <c r="F188" s="9">
        <v>1.0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2.0</v>
      </c>
      <c r="R188" s="7">
        <v>14.0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Antonio Gibson</v>
      </c>
      <c r="B189" s="7" t="str">
        <f>IFERROR(__xludf.DUMMYFUNCTION("INDEX(IFNA(REGEXEXTRACT(D189, ""([^ ]+)$"")))"),"NE")</f>
        <v>NE</v>
      </c>
      <c r="C189" s="7">
        <f>Pts_PA*G189+Pts_PC*H189+Pts_PY*I189+Pts_PTD*J189+Pts_PI*K189+Pts_P2*L189+Pts_RA*M189+Pts_RY*N189+Pts_RTD*O189+Pts_R2*P189+Pts_Res*Q189+Pts_ReY*R189+Pts_ReTD*S189+Pts_Re2*T189+Pts_FL*U189+Pts_FTD*V189</f>
        <v>2.5</v>
      </c>
      <c r="D189" s="7" t="s">
        <v>243</v>
      </c>
      <c r="E189" s="10" t="s">
        <v>51</v>
      </c>
      <c r="F189" s="9">
        <v>1.0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4.0</v>
      </c>
      <c r="N189" s="7">
        <v>18.0</v>
      </c>
      <c r="O189" s="7">
        <v>0.0</v>
      </c>
      <c r="P189" s="11">
        <v>0.0</v>
      </c>
      <c r="Q189" s="10">
        <v>1.0</v>
      </c>
      <c r="R189" s="7">
        <v>2.0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Xavier Gipson</v>
      </c>
      <c r="B190" s="7" t="str">
        <f>IFERROR(__xludf.DUMMYFUNCTION("INDEX(IFNA(REGEXEXTRACT(D190, ""([^ ]+)$"")))"),"NYJ")</f>
        <v>NYJ</v>
      </c>
      <c r="C190" s="7">
        <f>Pts_PA*G190+Pts_PC*H190+Pts_PY*I190+Pts_PTD*J190+Pts_PI*K190+Pts_P2*L190+Pts_RA*M190+Pts_RY*N190+Pts_RTD*O190+Pts_R2*P190+Pts_Res*Q190+Pts_ReY*R190+Pts_ReTD*S190+Pts_Re2*T190+Pts_FL*U190+Pts_FTD*V190</f>
        <v>2.2</v>
      </c>
      <c r="D190" s="7" t="s">
        <v>441</v>
      </c>
      <c r="E190" s="10" t="s">
        <v>352</v>
      </c>
      <c r="F190" s="9">
        <v>1.0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1.0</v>
      </c>
      <c r="R190" s="7">
        <v>17.0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Mecole Hardman</v>
      </c>
      <c r="B191" s="7" t="str">
        <f>IFERROR(__xludf.DUMMYFUNCTION("INDEX(IFNA(REGEXEXTRACT(D191, ""([^ ]+)$"")))"),"KC")</f>
        <v>KC</v>
      </c>
      <c r="C191" s="7">
        <f>Pts_PA*G191+Pts_PC*H191+Pts_PY*I191+Pts_PTD*J191+Pts_PI*K191+Pts_P2*L191+Pts_RA*M191+Pts_RY*N191+Pts_RTD*O191+Pts_R2*P191+Pts_Res*Q191+Pts_ReY*R191+Pts_ReTD*S191+Pts_Re2*T191+Pts_FL*U191+Pts_FTD*V191</f>
        <v>3.1</v>
      </c>
      <c r="D191" s="7" t="s">
        <v>485</v>
      </c>
      <c r="E191" s="10" t="s">
        <v>65</v>
      </c>
      <c r="F191" s="9">
        <v>1.0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1.0</v>
      </c>
      <c r="N191" s="7">
        <v>9.0</v>
      </c>
      <c r="O191" s="7">
        <v>0.0</v>
      </c>
      <c r="P191" s="11">
        <v>0.0</v>
      </c>
      <c r="Q191" s="10">
        <v>2.0</v>
      </c>
      <c r="R191" s="7">
        <v>12.0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Peyton Hendershot</v>
      </c>
      <c r="B192" s="7" t="str">
        <f>IFERROR(__xludf.DUMMYFUNCTION("INDEX(IFNA(REGEXEXTRACT(D192, ""([^ ]+)$"")))"),"KC")</f>
        <v>KC</v>
      </c>
      <c r="C192" s="7">
        <f>Pts_PA*G192+Pts_PC*H192+Pts_PY*I192+Pts_PTD*J192+Pts_PI*K192+Pts_P2*L192+Pts_RA*M192+Pts_RY*N192+Pts_RTD*O192+Pts_R2*P192+Pts_Res*Q192+Pts_ReY*R192+Pts_ReTD*S192+Pts_Re2*T192+Pts_FL*U192+Pts_FTD*V192</f>
        <v>1.6</v>
      </c>
      <c r="D192" s="7" t="s">
        <v>603</v>
      </c>
      <c r="E192" s="10" t="s">
        <v>65</v>
      </c>
      <c r="F192" s="9">
        <v>1.0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0.0</v>
      </c>
      <c r="N192" s="7">
        <v>0.0</v>
      </c>
      <c r="O192" s="7">
        <v>0.0</v>
      </c>
      <c r="P192" s="11">
        <v>0.0</v>
      </c>
      <c r="Q192" s="10">
        <v>1.0</v>
      </c>
      <c r="R192" s="7">
        <v>11.0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T.J. Hockenson</v>
      </c>
      <c r="B193" s="7" t="str">
        <f>IFERROR(__xludf.DUMMYFUNCTION("INDEX(IFNA(REGEXEXTRACT(D193, ""([^ ]+)$"")))"),"MIN")</f>
        <v>MIN</v>
      </c>
      <c r="C193" s="7">
        <f>Pts_PA*G193+Pts_PC*H193+Pts_PY*I193+Pts_PTD*J193+Pts_PI*K193+Pts_P2*L193+Pts_RA*M193+Pts_RY*N193+Pts_RTD*O193+Pts_R2*P193+Pts_Res*Q193+Pts_ReY*R193+Pts_ReTD*S193+Pts_Re2*T193+Pts_FL*U193+Pts_FTD*V193</f>
        <v>2.3</v>
      </c>
      <c r="D193" s="7" t="s">
        <v>541</v>
      </c>
      <c r="E193" s="10" t="s">
        <v>345</v>
      </c>
      <c r="F193" s="9">
        <v>1.0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2.0</v>
      </c>
      <c r="R193" s="7">
        <v>13.0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Hendon Hooker</v>
      </c>
      <c r="B194" s="7" t="str">
        <f>IFERROR(__xludf.DUMMYFUNCTION("INDEX(IFNA(REGEXEXTRACT(D194, ""([^ ]+)$"")))"),"DET")</f>
        <v>DET</v>
      </c>
      <c r="C194" s="7">
        <f>Pts_PA*G194+Pts_PC*H194+Pts_PY*I194+Pts_PTD*J194+Pts_PI*K194+Pts_P2*L194+Pts_RA*M194+Pts_RY*N194+Pts_RTD*O194+Pts_R2*P194+Pts_Res*Q194+Pts_ReY*R194+Pts_ReTD*S194+Pts_Re2*T194+Pts_FL*U194+Pts_FTD*V194</f>
        <v>1.78</v>
      </c>
      <c r="D194" s="7" t="s">
        <v>517</v>
      </c>
      <c r="E194" s="10" t="s">
        <v>44</v>
      </c>
      <c r="F194" s="9">
        <v>1.0</v>
      </c>
      <c r="G194" s="10">
        <v>4.0</v>
      </c>
      <c r="H194" s="7">
        <v>3.0</v>
      </c>
      <c r="I194" s="7">
        <v>37.0</v>
      </c>
      <c r="J194" s="7">
        <v>0.0</v>
      </c>
      <c r="K194" s="7">
        <v>0.0</v>
      </c>
      <c r="L194" s="11">
        <v>0.0</v>
      </c>
      <c r="M194" s="10">
        <v>4.0</v>
      </c>
      <c r="N194" s="7">
        <v>3.0</v>
      </c>
      <c r="O194" s="7">
        <v>0.0</v>
      </c>
      <c r="P194" s="11">
        <v>0.0</v>
      </c>
      <c r="Q194" s="10">
        <v>0.0</v>
      </c>
      <c r="R194" s="7">
        <v>0.0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Tanner Hudson</v>
      </c>
      <c r="B195" s="7" t="str">
        <f>IFERROR(__xludf.DUMMYFUNCTION("INDEX(IFNA(REGEXEXTRACT(D195, ""([^ ]+)$"")))"),"CIN")</f>
        <v>CIN</v>
      </c>
      <c r="C195" s="7">
        <f>Pts_PA*G195+Pts_PC*H195+Pts_PY*I195+Pts_PTD*J195+Pts_PI*K195+Pts_P2*L195+Pts_RA*M195+Pts_RY*N195+Pts_RTD*O195+Pts_R2*P195+Pts_Res*Q195+Pts_ReY*R195+Pts_ReTD*S195+Pts_Re2*T195+Pts_FL*U195+Pts_FTD*V195</f>
        <v>2.3</v>
      </c>
      <c r="D195" s="7" t="s">
        <v>303</v>
      </c>
      <c r="E195" s="10" t="s">
        <v>82</v>
      </c>
      <c r="F195" s="9">
        <v>1.0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2.0</v>
      </c>
      <c r="R195" s="7">
        <v>13.0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Ty Johnson</v>
      </c>
      <c r="B196" s="7" t="str">
        <f>IFERROR(__xludf.DUMMYFUNCTION("INDEX(IFNA(REGEXEXTRACT(D196, ""([^ ]+)$"")))"),"BUF")</f>
        <v>BUF</v>
      </c>
      <c r="C196" s="7">
        <f>Pts_PA*G196+Pts_PC*H196+Pts_PY*I196+Pts_PTD*J196+Pts_PI*K196+Pts_P2*L196+Pts_RA*M196+Pts_RY*N196+Pts_RTD*O196+Pts_R2*P196+Pts_Res*Q196+Pts_ReY*R196+Pts_ReTD*S196+Pts_Re2*T196+Pts_FL*U196+Pts_FTD*V196</f>
        <v>1.8</v>
      </c>
      <c r="D196" s="7" t="s">
        <v>309</v>
      </c>
      <c r="E196" s="10" t="s">
        <v>424</v>
      </c>
      <c r="F196" s="9">
        <v>1.0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5.0</v>
      </c>
      <c r="N196" s="7">
        <v>18.0</v>
      </c>
      <c r="O196" s="7">
        <v>0.0</v>
      </c>
      <c r="P196" s="11">
        <v>0.0</v>
      </c>
      <c r="Q196" s="10">
        <v>0.0</v>
      </c>
      <c r="R196" s="7">
        <v>0.0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Kyle Juszczyk</v>
      </c>
      <c r="B197" s="7" t="str">
        <f>IFERROR(__xludf.DUMMYFUNCTION("INDEX(IFNA(REGEXEXTRACT(D197, ""([^ ]+)$"")))"),"SF")</f>
        <v>SF</v>
      </c>
      <c r="C197" s="7">
        <f>Pts_PA*G197+Pts_PC*H197+Pts_PY*I197+Pts_PTD*J197+Pts_PI*K197+Pts_P2*L197+Pts_RA*M197+Pts_RY*N197+Pts_RTD*O197+Pts_R2*P197+Pts_Res*Q197+Pts_ReY*R197+Pts_ReTD*S197+Pts_Re2*T197+Pts_FL*U197+Pts_FTD*V197</f>
        <v>2.2</v>
      </c>
      <c r="D197" s="7" t="s">
        <v>174</v>
      </c>
      <c r="E197" s="10" t="s">
        <v>353</v>
      </c>
      <c r="F197" s="9">
        <v>1.0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2.0</v>
      </c>
      <c r="R197" s="7">
        <v>12.0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Tyler Lockett</v>
      </c>
      <c r="B198" s="7" t="str">
        <f>IFERROR(__xludf.DUMMYFUNCTION("INDEX(IFNA(REGEXEXTRACT(D198, ""([^ ]+)$"")))"),"SEA")</f>
        <v>SEA</v>
      </c>
      <c r="C198" s="7">
        <f>Pts_PA*G198+Pts_PC*H198+Pts_PY*I198+Pts_PTD*J198+Pts_PI*K198+Pts_P2*L198+Pts_RA*M198+Pts_RY*N198+Pts_RTD*O198+Pts_R2*P198+Pts_Res*Q198+Pts_ReY*R198+Pts_ReTD*S198+Pts_Re2*T198+Pts_FL*U198+Pts_FTD*V198</f>
        <v>2.9</v>
      </c>
      <c r="D198" s="7" t="s">
        <v>145</v>
      </c>
      <c r="E198" s="10" t="s">
        <v>39</v>
      </c>
      <c r="F198" s="9">
        <v>1.0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2.0</v>
      </c>
      <c r="R198" s="7">
        <v>19.0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Jordan Mason</v>
      </c>
      <c r="B199" s="7" t="str">
        <f>IFERROR(__xludf.DUMMYFUNCTION("INDEX(IFNA(REGEXEXTRACT(D199, ""([^ ]+)$"")))"),"SF")</f>
        <v>SF</v>
      </c>
      <c r="C199" s="7">
        <f>Pts_PA*G199+Pts_PC*H199+Pts_PY*I199+Pts_PTD*J199+Pts_PI*K199+Pts_P2*L199+Pts_RA*M199+Pts_RY*N199+Pts_RTD*O199+Pts_R2*P199+Pts_Res*Q199+Pts_ReY*R199+Pts_ReTD*S199+Pts_Re2*T199+Pts_FL*U199+Pts_FTD*V199</f>
        <v>1.3</v>
      </c>
      <c r="D199" s="7" t="s">
        <v>41</v>
      </c>
      <c r="E199" s="10" t="s">
        <v>353</v>
      </c>
      <c r="F199" s="9">
        <v>1.0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2.0</v>
      </c>
      <c r="N199" s="7">
        <v>13.0</v>
      </c>
      <c r="O199" s="7">
        <v>0.0</v>
      </c>
      <c r="P199" s="11">
        <v>0.0</v>
      </c>
      <c r="Q199" s="10">
        <v>0.0</v>
      </c>
      <c r="R199" s="7">
        <v>0.0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Jase McClellan</v>
      </c>
      <c r="B200" s="7" t="str">
        <f>IFERROR(__xludf.DUMMYFUNCTION("INDEX(IFNA(REGEXEXTRACT(D200, ""([^ ]+)$"")))"),"ATL")</f>
        <v>ATL</v>
      </c>
      <c r="C200" s="7">
        <f>Pts_PA*G200+Pts_PC*H200+Pts_PY*I200+Pts_PTD*J200+Pts_PI*K200+Pts_P2*L200+Pts_RA*M200+Pts_RY*N200+Pts_RTD*O200+Pts_R2*P200+Pts_Res*Q200+Pts_ReY*R200+Pts_ReTD*S200+Pts_Re2*T200+Pts_FL*U200+Pts_FTD*V200</f>
        <v>1.5</v>
      </c>
      <c r="D200" s="7" t="s">
        <v>530</v>
      </c>
      <c r="E200" s="10" t="s">
        <v>356</v>
      </c>
      <c r="F200" s="9">
        <v>1.0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8.0</v>
      </c>
      <c r="N200" s="7">
        <v>15.0</v>
      </c>
      <c r="O200" s="7">
        <v>0.0</v>
      </c>
      <c r="P200" s="11">
        <v>0.0</v>
      </c>
      <c r="Q200" s="10">
        <v>0.0</v>
      </c>
      <c r="R200" s="7">
        <v>0.0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Jaleel McLaughlin</v>
      </c>
      <c r="B201" s="7" t="str">
        <f>IFERROR(__xludf.DUMMYFUNCTION("INDEX(IFNA(REGEXEXTRACT(D201, ""([^ ]+)$"")))"),"DEN")</f>
        <v>DEN</v>
      </c>
      <c r="C201" s="7">
        <f>Pts_PA*G201+Pts_PC*H201+Pts_PY*I201+Pts_PTD*J201+Pts_PI*K201+Pts_P2*L201+Pts_RA*M201+Pts_RY*N201+Pts_RTD*O201+Pts_R2*P201+Pts_Res*Q201+Pts_ReY*R201+Pts_ReTD*S201+Pts_Re2*T201+Pts_FL*U201+Pts_FTD*V201</f>
        <v>1.9</v>
      </c>
      <c r="D201" s="7" t="s">
        <v>254</v>
      </c>
      <c r="E201" s="10" t="s">
        <v>339</v>
      </c>
      <c r="F201" s="9">
        <v>1.0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4.0</v>
      </c>
      <c r="N201" s="7">
        <v>19.0</v>
      </c>
      <c r="O201" s="7">
        <v>0.0</v>
      </c>
      <c r="P201" s="11">
        <v>0.0</v>
      </c>
      <c r="Q201" s="10">
        <v>0.0</v>
      </c>
      <c r="R201" s="7">
        <v>0.0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Terry McLaurin</v>
      </c>
      <c r="B202" s="7" t="str">
        <f>IFERROR(__xludf.DUMMYFUNCTION("INDEX(IFNA(REGEXEXTRACT(D202, ""([^ ]+)$"")))"),"WAS")</f>
        <v>WAS</v>
      </c>
      <c r="C202" s="7">
        <f>Pts_PA*G202+Pts_PC*H202+Pts_PY*I202+Pts_PTD*J202+Pts_PI*K202+Pts_P2*L202+Pts_RA*M202+Pts_RY*N202+Pts_RTD*O202+Pts_R2*P202+Pts_Res*Q202+Pts_ReY*R202+Pts_ReTD*S202+Pts_Re2*T202+Pts_FL*U202+Pts_FTD*V202</f>
        <v>1.5</v>
      </c>
      <c r="D202" s="7" t="s">
        <v>255</v>
      </c>
      <c r="E202" s="10" t="s">
        <v>27</v>
      </c>
      <c r="F202" s="9">
        <v>1.0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0.0</v>
      </c>
      <c r="N202" s="7">
        <v>0.0</v>
      </c>
      <c r="O202" s="7">
        <v>0.0</v>
      </c>
      <c r="P202" s="11">
        <v>0.0</v>
      </c>
      <c r="Q202" s="10">
        <v>1.0</v>
      </c>
      <c r="R202" s="7">
        <v>10.0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John Mundt</v>
      </c>
      <c r="B203" s="7" t="str">
        <f>IFERROR(__xludf.DUMMYFUNCTION("INDEX(IFNA(REGEXEXTRACT(D203, ""([^ ]+)$"")))"),"MIN")</f>
        <v>MIN</v>
      </c>
      <c r="C203" s="7">
        <f>Pts_PA*G203+Pts_PC*H203+Pts_PY*I203+Pts_PTD*J203+Pts_PI*K203+Pts_P2*L203+Pts_RA*M203+Pts_RY*N203+Pts_RTD*O203+Pts_R2*P203+Pts_Res*Q203+Pts_ReY*R203+Pts_ReTD*S203+Pts_Re2*T203+Pts_FL*U203+Pts_FTD*V203</f>
        <v>1.8</v>
      </c>
      <c r="D203" s="7" t="s">
        <v>260</v>
      </c>
      <c r="E203" s="10" t="s">
        <v>345</v>
      </c>
      <c r="F203" s="9">
        <v>1.0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1.0</v>
      </c>
      <c r="R203" s="7">
        <v>13.0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Dare Ogunbowale</v>
      </c>
      <c r="B204" s="7" t="str">
        <f>IFERROR(__xludf.DUMMYFUNCTION("INDEX(IFNA(REGEXEXTRACT(D204, ""([^ ]+)$"")))"),"HOU")</f>
        <v>HOU</v>
      </c>
      <c r="C204" s="7">
        <f>Pts_PA*G204+Pts_PC*H204+Pts_PY*I204+Pts_PTD*J204+Pts_PI*K204+Pts_P2*L204+Pts_RA*M204+Pts_RY*N204+Pts_RTD*O204+Pts_R2*P204+Pts_Res*Q204+Pts_ReY*R204+Pts_ReTD*S204+Pts_Re2*T204+Pts_FL*U204+Pts_FTD*V204</f>
        <v>1.6</v>
      </c>
      <c r="D204" s="7" t="s">
        <v>316</v>
      </c>
      <c r="E204" s="10" t="s">
        <v>338</v>
      </c>
      <c r="F204" s="9">
        <v>1.0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1.0</v>
      </c>
      <c r="R204" s="7">
        <v>11.0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Chigoziem Okonkwo</v>
      </c>
      <c r="B205" s="7" t="str">
        <f>IFERROR(__xludf.DUMMYFUNCTION("INDEX(IFNA(REGEXEXTRACT(D205, ""([^ ]+)$"")))"),"TEN")</f>
        <v>TEN</v>
      </c>
      <c r="C205" s="7">
        <f>Pts_PA*G205+Pts_PC*H205+Pts_PY*I205+Pts_PTD*J205+Pts_PI*K205+Pts_P2*L205+Pts_RA*M205+Pts_RY*N205+Pts_RTD*O205+Pts_R2*P205+Pts_Res*Q205+Pts_ReY*R205+Pts_ReTD*S205+Pts_Re2*T205+Pts_FL*U205+Pts_FTD*V205</f>
        <v>2.9</v>
      </c>
      <c r="D205" s="7" t="s">
        <v>146</v>
      </c>
      <c r="E205" s="10" t="s">
        <v>155</v>
      </c>
      <c r="F205" s="9">
        <v>1.0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0.0</v>
      </c>
      <c r="N205" s="7">
        <v>0.0</v>
      </c>
      <c r="O205" s="7">
        <v>0.0</v>
      </c>
      <c r="P205" s="11">
        <v>0.0</v>
      </c>
      <c r="Q205" s="10">
        <v>2.0</v>
      </c>
      <c r="R205" s="7">
        <v>19.0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Brandon Powell</v>
      </c>
      <c r="B206" s="7" t="str">
        <f>IFERROR(__xludf.DUMMYFUNCTION("INDEX(IFNA(REGEXEXTRACT(D206, ""([^ ]+)$"")))"),"MIN")</f>
        <v>MIN</v>
      </c>
      <c r="C206" s="7">
        <f>Pts_PA*G206+Pts_PC*H206+Pts_PY*I206+Pts_PTD*J206+Pts_PI*K206+Pts_P2*L206+Pts_RA*M206+Pts_RY*N206+Pts_RTD*O206+Pts_R2*P206+Pts_Res*Q206+Pts_ReY*R206+Pts_ReTD*S206+Pts_Re2*T206+Pts_FL*U206+Pts_FTD*V206</f>
        <v>1.8</v>
      </c>
      <c r="D206" s="7" t="s">
        <v>392</v>
      </c>
      <c r="E206" s="10" t="s">
        <v>345</v>
      </c>
      <c r="F206" s="9">
        <v>1.0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1.0</v>
      </c>
      <c r="R206" s="7">
        <v>13.0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Demarcus Robinson</v>
      </c>
      <c r="B207" s="7" t="str">
        <f>IFERROR(__xludf.DUMMYFUNCTION("INDEX(IFNA(REGEXEXTRACT(D207, ""([^ ]+)$"")))"),"LA")</f>
        <v>LA</v>
      </c>
      <c r="C207" s="7">
        <f>Pts_PA*G207+Pts_PC*H207+Pts_PY*I207+Pts_PTD*J207+Pts_PI*K207+Pts_P2*L207+Pts_RA*M207+Pts_RY*N207+Pts_RTD*O207+Pts_R2*P207+Pts_Res*Q207+Pts_ReY*R207+Pts_ReTD*S207+Pts_Re2*T207+Pts_FL*U207+Pts_FTD*V207</f>
        <v>2.9</v>
      </c>
      <c r="D207" s="7" t="s">
        <v>181</v>
      </c>
      <c r="E207" s="10" t="s">
        <v>346</v>
      </c>
      <c r="F207" s="9">
        <v>1.0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0.0</v>
      </c>
      <c r="N207" s="7">
        <v>0.0</v>
      </c>
      <c r="O207" s="7">
        <v>0.0</v>
      </c>
      <c r="P207" s="11">
        <v>0.0</v>
      </c>
      <c r="Q207" s="10">
        <v>2.0</v>
      </c>
      <c r="R207" s="7">
        <v>19.0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Trent Sherfield</v>
      </c>
      <c r="B208" s="7" t="str">
        <f>IFERROR(__xludf.DUMMYFUNCTION("INDEX(IFNA(REGEXEXTRACT(D208, ""([^ ]+)$"")))"),"MIN")</f>
        <v>MIN</v>
      </c>
      <c r="C208" s="7">
        <f>Pts_PA*G208+Pts_PC*H208+Pts_PY*I208+Pts_PTD*J208+Pts_PI*K208+Pts_P2*L208+Pts_RA*M208+Pts_RY*N208+Pts_RTD*O208+Pts_R2*P208+Pts_Res*Q208+Pts_ReY*R208+Pts_ReTD*S208+Pts_Re2*T208+Pts_FL*U208+Pts_FTD*V208</f>
        <v>2.1</v>
      </c>
      <c r="D208" s="7" t="s">
        <v>393</v>
      </c>
      <c r="E208" s="10" t="s">
        <v>345</v>
      </c>
      <c r="F208" s="9">
        <v>1.0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1.0</v>
      </c>
      <c r="R208" s="7">
        <v>16.0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Cade Stover</v>
      </c>
      <c r="B209" s="7" t="str">
        <f>IFERROR(__xludf.DUMMYFUNCTION("INDEX(IFNA(REGEXEXTRACT(D209, ""([^ ]+)$"")))"),"HOU")</f>
        <v>HOU</v>
      </c>
      <c r="C209" s="7">
        <f>Pts_PA*G209+Pts_PC*H209+Pts_PY*I209+Pts_PTD*J209+Pts_PI*K209+Pts_P2*L209+Pts_RA*M209+Pts_RY*N209+Pts_RTD*O209+Pts_R2*P209+Pts_Res*Q209+Pts_ReY*R209+Pts_ReTD*S209+Pts_Re2*T209+Pts_FL*U209+Pts_FTD*V209</f>
        <v>2.5</v>
      </c>
      <c r="D209" s="7" t="s">
        <v>394</v>
      </c>
      <c r="E209" s="10" t="s">
        <v>338</v>
      </c>
      <c r="F209" s="9">
        <v>1.0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2.0</v>
      </c>
      <c r="R209" s="7">
        <v>15.0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Jamari Thrash</v>
      </c>
      <c r="B210" s="7" t="str">
        <f>IFERROR(__xludf.DUMMYFUNCTION("INDEX(IFNA(REGEXEXTRACT(D210, ""([^ ]+)$"")))"),"CLE")</f>
        <v>CLE</v>
      </c>
      <c r="C210" s="7">
        <f>Pts_PA*G210+Pts_PC*H210+Pts_PY*I210+Pts_PTD*J210+Pts_PI*K210+Pts_P2*L210+Pts_RA*M210+Pts_RY*N210+Pts_RTD*O210+Pts_R2*P210+Pts_Res*Q210+Pts_ReY*R210+Pts_ReTD*S210+Pts_Re2*T210+Pts_FL*U210+Pts_FTD*V210</f>
        <v>1.6</v>
      </c>
      <c r="D210" s="7" t="s">
        <v>595</v>
      </c>
      <c r="E210" s="10" t="s">
        <v>129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1.0</v>
      </c>
      <c r="R210" s="7">
        <v>11.0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Deuce Vaughn</v>
      </c>
      <c r="B211" s="7" t="str">
        <f>IFERROR(__xludf.DUMMYFUNCTION("INDEX(IFNA(REGEXEXTRACT(D211, ""([^ ]+)$"")))"),"DAL")</f>
        <v>DAL</v>
      </c>
      <c r="C211" s="7">
        <f>Pts_PA*G211+Pts_PC*H211+Pts_PY*I211+Pts_PTD*J211+Pts_PI*K211+Pts_P2*L211+Pts_RA*M211+Pts_RY*N211+Pts_RTD*O211+Pts_R2*P211+Pts_Res*Q211+Pts_ReY*R211+Pts_ReTD*S211+Pts_Re2*T211+Pts_FL*U211+Pts_FTD*V211</f>
        <v>2.2</v>
      </c>
      <c r="D211" s="7" t="s">
        <v>330</v>
      </c>
      <c r="E211" s="10" t="s">
        <v>25</v>
      </c>
      <c r="F211" s="9">
        <v>1.0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4.0</v>
      </c>
      <c r="N211" s="7">
        <v>13.0</v>
      </c>
      <c r="O211" s="7">
        <v>0.0</v>
      </c>
      <c r="P211" s="11">
        <v>0.0</v>
      </c>
      <c r="Q211" s="10">
        <v>1.0</v>
      </c>
      <c r="R211" s="7">
        <v>4.0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Malik Washington</v>
      </c>
      <c r="B212" s="7" t="str">
        <f>IFERROR(__xludf.DUMMYFUNCTION("INDEX(IFNA(REGEXEXTRACT(D212, ""([^ ]+)$"")))"),"MIA")</f>
        <v>MIA</v>
      </c>
      <c r="C212" s="7">
        <f>Pts_PA*G212+Pts_PC*H212+Pts_PY*I212+Pts_PTD*J212+Pts_PI*K212+Pts_P2*L212+Pts_RA*M212+Pts_RY*N212+Pts_RTD*O212+Pts_R2*P212+Pts_Res*Q212+Pts_ReY*R212+Pts_ReTD*S212+Pts_Re2*T212+Pts_FL*U212+Pts_FTD*V212</f>
        <v>3.3</v>
      </c>
      <c r="D212" s="7" t="s">
        <v>481</v>
      </c>
      <c r="E212" s="10" t="s">
        <v>46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1.0</v>
      </c>
      <c r="N212" s="7">
        <v>7.0</v>
      </c>
      <c r="O212" s="7">
        <v>0.0</v>
      </c>
      <c r="P212" s="11">
        <v>0.0</v>
      </c>
      <c r="Q212" s="10">
        <v>3.0</v>
      </c>
      <c r="R212" s="7">
        <v>11.0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Parker Washington</v>
      </c>
      <c r="B213" s="7" t="str">
        <f>IFERROR(__xludf.DUMMYFUNCTION("INDEX(IFNA(REGEXEXTRACT(D213, ""([^ ]+)$"")))"),"JAX")</f>
        <v>JAX</v>
      </c>
      <c r="C213" s="7">
        <f>Pts_PA*G213+Pts_PC*H213+Pts_PY*I213+Pts_PTD*J213+Pts_PI*K213+Pts_P2*L213+Pts_RA*M213+Pts_RY*N213+Pts_RTD*O213+Pts_R2*P213+Pts_Res*Q213+Pts_ReY*R213+Pts_ReTD*S213+Pts_Re2*T213+Pts_FL*U213+Pts_FTD*V213</f>
        <v>1.5</v>
      </c>
      <c r="D213" s="7" t="s">
        <v>332</v>
      </c>
      <c r="E213" s="10" t="s">
        <v>56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1.0</v>
      </c>
      <c r="R213" s="7">
        <v>10.0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Emanuel Wilson</v>
      </c>
      <c r="B214" s="7" t="str">
        <f>IFERROR(__xludf.DUMMYFUNCTION("INDEX(IFNA(REGEXEXTRACT(D214, ""([^ ]+)$"")))"),"GB")</f>
        <v>GB</v>
      </c>
      <c r="C214" s="7">
        <f>Pts_PA*G214+Pts_PC*H214+Pts_PY*I214+Pts_PTD*J214+Pts_PI*K214+Pts_P2*L214+Pts_RA*M214+Pts_RY*N214+Pts_RTD*O214+Pts_R2*P214+Pts_Res*Q214+Pts_ReY*R214+Pts_ReTD*S214+Pts_Re2*T214+Pts_FL*U214+Pts_FTD*V214</f>
        <v>1.7</v>
      </c>
      <c r="D214" s="7" t="s">
        <v>184</v>
      </c>
      <c r="E214" s="10" t="s">
        <v>76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2.0</v>
      </c>
      <c r="N214" s="7">
        <v>17.0</v>
      </c>
      <c r="O214" s="7">
        <v>0.0</v>
      </c>
      <c r="P214" s="11">
        <v>0.0</v>
      </c>
      <c r="Q214" s="10">
        <v>0.0</v>
      </c>
      <c r="R214" s="7">
        <v>0.0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Garrett Wilson</v>
      </c>
      <c r="B215" s="7" t="str">
        <f>IFERROR(__xludf.DUMMYFUNCTION("INDEX(IFNA(REGEXEXTRACT(D215, ""([^ ]+)$"")))"),"NYJ")</f>
        <v>NYJ</v>
      </c>
      <c r="C215" s="7">
        <f>Pts_PA*G215+Pts_PC*H215+Pts_PY*I215+Pts_PTD*J215+Pts_PI*K215+Pts_P2*L215+Pts_RA*M215+Pts_RY*N215+Pts_RTD*O215+Pts_R2*P215+Pts_Res*Q215+Pts_ReY*R215+Pts_ReTD*S215+Pts_Re2*T215+Pts_FL*U215+Pts_FTD*V215</f>
        <v>3.8</v>
      </c>
      <c r="D215" s="7" t="s">
        <v>158</v>
      </c>
      <c r="E215" s="10" t="s">
        <v>352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4.0</v>
      </c>
      <c r="R215" s="7">
        <v>18.0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Robert Woods</v>
      </c>
      <c r="B216" s="7" t="str">
        <f>IFERROR(__xludf.DUMMYFUNCTION("INDEX(IFNA(REGEXEXTRACT(D216, ""([^ ]+)$"")))"),"HOU")</f>
        <v>HOU</v>
      </c>
      <c r="C216" s="7">
        <f>Pts_PA*G216+Pts_PC*H216+Pts_PY*I216+Pts_PTD*J216+Pts_PI*K216+Pts_P2*L216+Pts_RA*M216+Pts_RY*N216+Pts_RTD*O216+Pts_R2*P216+Pts_Res*Q216+Pts_ReY*R216+Pts_ReTD*S216+Pts_Re2*T216+Pts_FL*U216+Pts_FTD*V216</f>
        <v>2.3</v>
      </c>
      <c r="D216" s="7" t="s">
        <v>446</v>
      </c>
      <c r="E216" s="10" t="s">
        <v>338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2.0</v>
      </c>
      <c r="R216" s="7">
        <v>13.0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Olamide Zaccheaus</v>
      </c>
      <c r="B217" s="7" t="str">
        <f>IFERROR(__xludf.DUMMYFUNCTION("INDEX(IFNA(REGEXEXTRACT(D217, ""([^ ]+)$"")))"),"WAS")</f>
        <v>WAS</v>
      </c>
      <c r="C217" s="7">
        <f>Pts_PA*G217+Pts_PC*H217+Pts_PY*I217+Pts_PTD*J217+Pts_PI*K217+Pts_P2*L217+Pts_RA*M217+Pts_RY*N217+Pts_RTD*O217+Pts_R2*P217+Pts_Res*Q217+Pts_ReY*R217+Pts_ReTD*S217+Pts_Re2*T217+Pts_FL*U217+Pts_FTD*V217</f>
        <v>1.5</v>
      </c>
      <c r="D217" s="7" t="s">
        <v>278</v>
      </c>
      <c r="E217" s="10" t="s">
        <v>27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1.0</v>
      </c>
      <c r="R217" s="7">
        <v>10.0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Braelon Allen</v>
      </c>
      <c r="B218" s="7" t="str">
        <f>IFERROR(__xludf.DUMMYFUNCTION("INDEX(IFNA(REGEXEXTRACT(D218, ""([^ ]+)$"")))"),"NYJ")</f>
        <v>NYJ</v>
      </c>
      <c r="C218" s="7">
        <f>Pts_PA*G218+Pts_PC*H218+Pts_PY*I218+Pts_PTD*J218+Pts_PI*K218+Pts_P2*L218+Pts_RA*M218+Pts_RY*N218+Pts_RTD*O218+Pts_R2*P218+Pts_Res*Q218+Pts_ReY*R218+Pts_ReTD*S218+Pts_Re2*T218+Pts_FL*U218+Pts_FTD*V218</f>
        <v>0.6</v>
      </c>
      <c r="D218" s="7" t="s">
        <v>280</v>
      </c>
      <c r="E218" s="10" t="s">
        <v>352</v>
      </c>
      <c r="F218" s="9">
        <v>0.0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2.0</v>
      </c>
      <c r="N218" s="7">
        <v>6.0</v>
      </c>
      <c r="O218" s="7">
        <v>0.0</v>
      </c>
      <c r="P218" s="11">
        <v>0.0</v>
      </c>
      <c r="Q218" s="10">
        <v>0.0</v>
      </c>
      <c r="R218" s="7">
        <v>0.0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Tyler Allgeier</v>
      </c>
      <c r="B219" s="7" t="str">
        <f>IFERROR(__xludf.DUMMYFUNCTION("INDEX(IFNA(REGEXEXTRACT(D219, ""([^ ]+)$"")))"),"ATL")</f>
        <v>ATL</v>
      </c>
      <c r="C219" s="7">
        <f>Pts_PA*G219+Pts_PC*H219+Pts_PY*I219+Pts_PTD*J219+Pts_PI*K219+Pts_P2*L219+Pts_RA*M219+Pts_RY*N219+Pts_RTD*O219+Pts_R2*P219+Pts_Res*Q219+Pts_ReY*R219+Pts_ReTD*S219+Pts_Re2*T219+Pts_FL*U219+Pts_FTD*V219</f>
        <v>0.4</v>
      </c>
      <c r="D219" s="7" t="s">
        <v>209</v>
      </c>
      <c r="E219" s="10" t="s">
        <v>356</v>
      </c>
      <c r="F219" s="9">
        <v>0.0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0.0</v>
      </c>
      <c r="N219" s="7">
        <v>0.0</v>
      </c>
      <c r="O219" s="7">
        <v>0.0</v>
      </c>
      <c r="P219" s="11">
        <v>0.0</v>
      </c>
      <c r="Q219" s="10">
        <v>1.0</v>
      </c>
      <c r="R219" s="7">
        <v>-1.0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Calvin Austin</v>
      </c>
      <c r="B220" s="7" t="str">
        <f>IFERROR(__xludf.DUMMYFUNCTION("INDEX(IFNA(REGEXEXTRACT(D220, ""([^ ]+)$"")))"),"PIT")</f>
        <v>PIT</v>
      </c>
      <c r="C220" s="7">
        <f>Pts_PA*G220+Pts_PC*H220+Pts_PY*I220+Pts_PTD*J220+Pts_PI*K220+Pts_P2*L220+Pts_RA*M220+Pts_RY*N220+Pts_RTD*O220+Pts_R2*P220+Pts_Res*Q220+Pts_ReY*R220+Pts_ReTD*S220+Pts_Re2*T220+Pts_FL*U220+Pts_FTD*V220</f>
        <v>0.4</v>
      </c>
      <c r="D220" s="7" t="s">
        <v>282</v>
      </c>
      <c r="E220" s="10" t="s">
        <v>61</v>
      </c>
      <c r="F220" s="9">
        <v>0.0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0.0</v>
      </c>
      <c r="N220" s="7">
        <v>0.0</v>
      </c>
      <c r="O220" s="7">
        <v>0.0</v>
      </c>
      <c r="P220" s="11">
        <v>0.0</v>
      </c>
      <c r="Q220" s="10">
        <v>1.0</v>
      </c>
      <c r="R220" s="7">
        <v>-1.0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Dyami Brown</v>
      </c>
      <c r="B221" s="7" t="str">
        <f>IFERROR(__xludf.DUMMYFUNCTION("INDEX(IFNA(REGEXEXTRACT(D221, ""([^ ]+)$"")))"),"WAS")</f>
        <v>WAS</v>
      </c>
      <c r="C221" s="7">
        <f>Pts_PA*G221+Pts_PC*H221+Pts_PY*I221+Pts_PTD*J221+Pts_PI*K221+Pts_P2*L221+Pts_RA*M221+Pts_RY*N221+Pts_RTD*O221+Pts_R2*P221+Pts_Res*Q221+Pts_ReY*R221+Pts_ReTD*S221+Pts_Re2*T221+Pts_FL*U221+Pts_FTD*V221</f>
        <v>0.9</v>
      </c>
      <c r="D221" s="7" t="s">
        <v>384</v>
      </c>
      <c r="E221" s="10" t="s">
        <v>27</v>
      </c>
      <c r="F221" s="9">
        <v>0.0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1.0</v>
      </c>
      <c r="R221" s="7">
        <v>4.0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Noah Brown</v>
      </c>
      <c r="B222" s="7" t="str">
        <f>IFERROR(__xludf.DUMMYFUNCTION("INDEX(IFNA(REGEXEXTRACT(D222, ""([^ ]+)$"")))"),"WAS")</f>
        <v>WAS</v>
      </c>
      <c r="C222" s="7">
        <f>Pts_PA*G222+Pts_PC*H222+Pts_PY*I222+Pts_PTD*J222+Pts_PI*K222+Pts_P2*L222+Pts_RA*M222+Pts_RY*N222+Pts_RTD*O222+Pts_R2*P222+Pts_Res*Q222+Pts_ReY*R222+Pts_ReTD*S222+Pts_Re2*T222+Pts_FL*U222+Pts_FTD*V222</f>
        <v>0.9</v>
      </c>
      <c r="D222" s="7" t="s">
        <v>364</v>
      </c>
      <c r="E222" s="10" t="s">
        <v>27</v>
      </c>
      <c r="F222" s="9">
        <v>0.0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4.0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Jermaine Burton</v>
      </c>
      <c r="B223" s="7" t="str">
        <f>IFERROR(__xludf.DUMMYFUNCTION("INDEX(IFNA(REGEXEXTRACT(D223, ""([^ ]+)$"")))"),"CIN")</f>
        <v>CIN</v>
      </c>
      <c r="C223" s="7">
        <f>Pts_PA*G223+Pts_PC*H223+Pts_PY*I223+Pts_PTD*J223+Pts_PI*K223+Pts_P2*L223+Pts_RA*M223+Pts_RY*N223+Pts_RTD*O223+Pts_R2*P223+Pts_Res*Q223+Pts_ReY*R223+Pts_ReTD*S223+Pts_Re2*T223+Pts_FL*U223+Pts_FTD*V223</f>
        <v>1.3</v>
      </c>
      <c r="D223" s="7" t="s">
        <v>367</v>
      </c>
      <c r="E223" s="10" t="s">
        <v>82</v>
      </c>
      <c r="F223" s="9">
        <v>0.0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0.0</v>
      </c>
      <c r="N223" s="7">
        <v>0.0</v>
      </c>
      <c r="O223" s="7">
        <v>0.0</v>
      </c>
      <c r="P223" s="11">
        <v>0.0</v>
      </c>
      <c r="Q223" s="10">
        <v>1.0</v>
      </c>
      <c r="R223" s="7">
        <v>8.0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Michael Burton</v>
      </c>
      <c r="B224" s="7" t="str">
        <f>IFERROR(__xludf.DUMMYFUNCTION("INDEX(IFNA(REGEXEXTRACT(D224, ""([^ ]+)$"")))"),"DEN")</f>
        <v>DEN</v>
      </c>
      <c r="C224" s="7">
        <f>Pts_PA*G224+Pts_PC*H224+Pts_PY*I224+Pts_PTD*J224+Pts_PI*K224+Pts_P2*L224+Pts_RA*M224+Pts_RY*N224+Pts_RTD*O224+Pts_R2*P224+Pts_Res*Q224+Pts_ReY*R224+Pts_ReTD*S224+Pts_Re2*T224+Pts_FL*U224+Pts_FTD*V224</f>
        <v>0.5</v>
      </c>
      <c r="D224" s="7" t="s">
        <v>286</v>
      </c>
      <c r="E224" s="10" t="s">
        <v>339</v>
      </c>
      <c r="F224" s="9">
        <v>0.0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2.0</v>
      </c>
      <c r="N224" s="7">
        <v>2.0</v>
      </c>
      <c r="O224" s="7">
        <v>0.0</v>
      </c>
      <c r="P224" s="11">
        <v>0.0</v>
      </c>
      <c r="Q224" s="10">
        <v>1.0</v>
      </c>
      <c r="R224" s="7">
        <v>-2.0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Zach Charbonnet</v>
      </c>
      <c r="B225" s="7" t="str">
        <f>IFERROR(__xludf.DUMMYFUNCTION("INDEX(IFNA(REGEXEXTRACT(D225, ""([^ ]+)$"")))"),"SEA")</f>
        <v>SEA</v>
      </c>
      <c r="C225" s="7">
        <f>Pts_PA*G225+Pts_PC*H225+Pts_PY*I225+Pts_PTD*J225+Pts_PI*K225+Pts_P2*L225+Pts_RA*M225+Pts_RY*N225+Pts_RTD*O225+Pts_R2*P225+Pts_Res*Q225+Pts_ReY*R225+Pts_ReTD*S225+Pts_Re2*T225+Pts_FL*U225+Pts_FTD*V225</f>
        <v>1.5</v>
      </c>
      <c r="D225" s="7" t="s">
        <v>124</v>
      </c>
      <c r="E225" s="10" t="s">
        <v>39</v>
      </c>
      <c r="F225" s="9">
        <v>0.0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4.0</v>
      </c>
      <c r="N225" s="7">
        <v>3.0</v>
      </c>
      <c r="O225" s="7">
        <v>0.0</v>
      </c>
      <c r="P225" s="11">
        <v>0.0</v>
      </c>
      <c r="Q225" s="10">
        <v>2.0</v>
      </c>
      <c r="R225" s="7">
        <v>2.0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Tyler Conklin</v>
      </c>
      <c r="B226" s="7" t="str">
        <f>IFERROR(__xludf.DUMMYFUNCTION("INDEX(IFNA(REGEXEXTRACT(D226, ""([^ ]+)$"")))"),"NYJ")</f>
        <v>NYJ</v>
      </c>
      <c r="C226" s="7">
        <f>Pts_PA*G226+Pts_PC*H226+Pts_PY*I226+Pts_PTD*J226+Pts_PI*K226+Pts_P2*L226+Pts_RA*M226+Pts_RY*N226+Pts_RTD*O226+Pts_R2*P226+Pts_Res*Q226+Pts_ReY*R226+Pts_ReTD*S226+Pts_Re2*T226+Pts_FL*U226+Pts_FTD*V226</f>
        <v>1.2</v>
      </c>
      <c r="D226" s="7" t="s">
        <v>288</v>
      </c>
      <c r="E226" s="10" t="s">
        <v>352</v>
      </c>
      <c r="F226" s="9">
        <v>0.0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1.0</v>
      </c>
      <c r="N226" s="7">
        <v>0.0</v>
      </c>
      <c r="O226" s="7">
        <v>0.0</v>
      </c>
      <c r="P226" s="11">
        <v>0.0</v>
      </c>
      <c r="Q226" s="10">
        <v>1.0</v>
      </c>
      <c r="R226" s="7">
        <v>7.0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Zach Davidson</v>
      </c>
      <c r="B227" s="7" t="str">
        <f>IFERROR(__xludf.DUMMYFUNCTION("INDEX(IFNA(REGEXEXTRACT(D227, ""([^ ]+)$"")))"),"BUF")</f>
        <v>BUF</v>
      </c>
      <c r="C227" s="7">
        <f>Pts_PA*G227+Pts_PC*H227+Pts_PY*I227+Pts_PTD*J227+Pts_PI*K227+Pts_P2*L227+Pts_RA*M227+Pts_RY*N227+Pts_RTD*O227+Pts_R2*P227+Pts_Res*Q227+Pts_ReY*R227+Pts_ReTD*S227+Pts_Re2*T227+Pts_FL*U227+Pts_FTD*V227</f>
        <v>1</v>
      </c>
      <c r="D227" s="7" t="s">
        <v>607</v>
      </c>
      <c r="E227" s="10" t="s">
        <v>424</v>
      </c>
      <c r="F227" s="9">
        <v>0.0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0.0</v>
      </c>
      <c r="N227" s="7">
        <v>0.0</v>
      </c>
      <c r="O227" s="7">
        <v>0.0</v>
      </c>
      <c r="P227" s="11">
        <v>0.0</v>
      </c>
      <c r="Q227" s="10">
        <v>1.0</v>
      </c>
      <c r="R227" s="7">
        <v>5.0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Gabriel Davis</v>
      </c>
      <c r="B228" s="7" t="str">
        <f>IFERROR(__xludf.DUMMYFUNCTION("INDEX(IFNA(REGEXEXTRACT(D228, ""([^ ]+)$"")))"),"JAX")</f>
        <v>JAX</v>
      </c>
      <c r="C228" s="7">
        <f>Pts_PA*G228+Pts_PC*H228+Pts_PY*I228+Pts_PTD*J228+Pts_PI*K228+Pts_P2*L228+Pts_RA*M228+Pts_RY*N228+Pts_RTD*O228+Pts_R2*P228+Pts_Res*Q228+Pts_ReY*R228+Pts_ReTD*S228+Pts_Re2*T228+Pts_FL*U228+Pts_FTD*V228</f>
        <v>0.8</v>
      </c>
      <c r="D228" s="7" t="s">
        <v>150</v>
      </c>
      <c r="E228" s="10" t="s">
        <v>56</v>
      </c>
      <c r="F228" s="9">
        <v>0.0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0.0</v>
      </c>
      <c r="N228" s="7">
        <v>0.0</v>
      </c>
      <c r="O228" s="7">
        <v>0.0</v>
      </c>
      <c r="P228" s="11">
        <v>0.0</v>
      </c>
      <c r="Q228" s="10">
        <v>1.0</v>
      </c>
      <c r="R228" s="7">
        <v>3.0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Jahan Dotson</v>
      </c>
      <c r="B229" s="7" t="str">
        <f>IFERROR(__xludf.DUMMYFUNCTION("INDEX(IFNA(REGEXEXTRACT(D229, ""([^ ]+)$"")))"),"PHI")</f>
        <v>PHI</v>
      </c>
      <c r="C229" s="7">
        <f>Pts_PA*G229+Pts_PC*H229+Pts_PY*I229+Pts_PTD*J229+Pts_PI*K229+Pts_P2*L229+Pts_RA*M229+Pts_RY*N229+Pts_RTD*O229+Pts_R2*P229+Pts_Res*Q229+Pts_ReY*R229+Pts_ReTD*S229+Pts_Re2*T229+Pts_FL*U229+Pts_FTD*V229</f>
        <v>1.3</v>
      </c>
      <c r="D229" s="7" t="s">
        <v>403</v>
      </c>
      <c r="E229" s="10" t="s">
        <v>19</v>
      </c>
      <c r="F229" s="9">
        <v>0.0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0.0</v>
      </c>
      <c r="N229" s="7">
        <v>0.0</v>
      </c>
      <c r="O229" s="7">
        <v>0.0</v>
      </c>
      <c r="P229" s="11">
        <v>0.0</v>
      </c>
      <c r="Q229" s="10">
        <v>1.0</v>
      </c>
      <c r="R229" s="7">
        <v>8.0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Ross Dwelley</v>
      </c>
      <c r="B230" s="7" t="str">
        <f>IFERROR(__xludf.DUMMYFUNCTION("INDEX(IFNA(REGEXEXTRACT(D230, ""([^ ]+)$"")))"),"ATL")</f>
        <v>ATL</v>
      </c>
      <c r="C230" s="7">
        <f>Pts_PA*G230+Pts_PC*H230+Pts_PY*I230+Pts_PTD*J230+Pts_PI*K230+Pts_P2*L230+Pts_RA*M230+Pts_RY*N230+Pts_RTD*O230+Pts_R2*P230+Pts_Res*Q230+Pts_ReY*R230+Pts_ReTD*S230+Pts_Re2*T230+Pts_FL*U230+Pts_FTD*V230</f>
        <v>1</v>
      </c>
      <c r="D230" s="7" t="s">
        <v>608</v>
      </c>
      <c r="E230" s="10" t="s">
        <v>356</v>
      </c>
      <c r="F230" s="9">
        <v>0.0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1.0</v>
      </c>
      <c r="R230" s="7">
        <v>5.0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Luke Farrell</v>
      </c>
      <c r="B231" s="7" t="str">
        <f>IFERROR(__xludf.DUMMYFUNCTION("INDEX(IFNA(REGEXEXTRACT(D231, ""([^ ]+)$"")))"),"JAX")</f>
        <v>JAX</v>
      </c>
      <c r="C231" s="7">
        <f>Pts_PA*G231+Pts_PC*H231+Pts_PY*I231+Pts_PTD*J231+Pts_PI*K231+Pts_P2*L231+Pts_RA*M231+Pts_RY*N231+Pts_RTD*O231+Pts_R2*P231+Pts_Res*Q231+Pts_ReY*R231+Pts_ReTD*S231+Pts_Re2*T231+Pts_FL*U231+Pts_FTD*V231</f>
        <v>0.8</v>
      </c>
      <c r="D231" s="7" t="s">
        <v>386</v>
      </c>
      <c r="E231" s="10" t="s">
        <v>56</v>
      </c>
      <c r="F231" s="9">
        <v>0.0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3.0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Tucker Fisk</v>
      </c>
      <c r="B232" s="7" t="str">
        <f>IFERROR(__xludf.DUMMYFUNCTION("INDEX(IFNA(REGEXEXTRACT(D232, ""([^ ]+)$"")))"),"LAC")</f>
        <v>LAC</v>
      </c>
      <c r="C232" s="7">
        <f>Pts_PA*G232+Pts_PC*H232+Pts_PY*I232+Pts_PTD*J232+Pts_PI*K232+Pts_P2*L232+Pts_RA*M232+Pts_RY*N232+Pts_RTD*O232+Pts_R2*P232+Pts_Res*Q232+Pts_ReY*R232+Pts_ReTD*S232+Pts_Re2*T232+Pts_FL*U232+Pts_FTD*V232</f>
        <v>1.1</v>
      </c>
      <c r="D232" s="7" t="s">
        <v>555</v>
      </c>
      <c r="E232" s="10" t="s">
        <v>348</v>
      </c>
      <c r="F232" s="9">
        <v>0.0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1.0</v>
      </c>
      <c r="R232" s="7">
        <v>6.0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Kylen Granson</v>
      </c>
      <c r="B233" s="7" t="str">
        <f>IFERROR(__xludf.DUMMYFUNCTION("INDEX(IFNA(REGEXEXTRACT(D233, ""([^ ]+)$"")))"),"IND")</f>
        <v>IND</v>
      </c>
      <c r="C233" s="7">
        <f>Pts_PA*G233+Pts_PC*H233+Pts_PY*I233+Pts_PTD*J233+Pts_PI*K233+Pts_P2*L233+Pts_RA*M233+Pts_RY*N233+Pts_RTD*O233+Pts_R2*P233+Pts_Res*Q233+Pts_ReY*R233+Pts_ReTD*S233+Pts_Re2*T233+Pts_FL*U233+Pts_FTD*V233</f>
        <v>0.9</v>
      </c>
      <c r="D233" s="7" t="s">
        <v>405</v>
      </c>
      <c r="E233" s="10" t="s">
        <v>428</v>
      </c>
      <c r="F233" s="9">
        <v>0.0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0.0</v>
      </c>
      <c r="N233" s="7">
        <v>0.0</v>
      </c>
      <c r="O233" s="7">
        <v>0.0</v>
      </c>
      <c r="P233" s="11">
        <v>0.0</v>
      </c>
      <c r="Q233" s="10">
        <v>1.0</v>
      </c>
      <c r="R233" s="7">
        <v>4.0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Jake Haener</v>
      </c>
      <c r="B234" s="7" t="str">
        <f>IFERROR(__xludf.DUMMYFUNCTION("INDEX(IFNA(REGEXEXTRACT(D234, ""([^ ]+)$"")))"),"NO")</f>
        <v>NO</v>
      </c>
      <c r="C234" s="7">
        <f>Pts_PA*G234+Pts_PC*H234+Pts_PY*I234+Pts_PTD*J234+Pts_PI*K234+Pts_P2*L234+Pts_RA*M234+Pts_RY*N234+Pts_RTD*O234+Pts_R2*P234+Pts_Res*Q234+Pts_ReY*R234+Pts_ReTD*S234+Pts_Re2*T234+Pts_FL*U234+Pts_FTD*V234</f>
        <v>-0.2</v>
      </c>
      <c r="D234" s="7" t="s">
        <v>297</v>
      </c>
      <c r="E234" s="10" t="s">
        <v>357</v>
      </c>
      <c r="F234" s="9">
        <v>0.0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2.0</v>
      </c>
      <c r="N234" s="7">
        <v>-2.0</v>
      </c>
      <c r="O234" s="7">
        <v>0.0</v>
      </c>
      <c r="P234" s="11">
        <v>0.0</v>
      </c>
      <c r="Q234" s="10">
        <v>0.0</v>
      </c>
      <c r="R234" s="7">
        <v>0.0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Hassan Haskins</v>
      </c>
      <c r="B235" s="7" t="str">
        <f>IFERROR(__xludf.DUMMYFUNCTION("INDEX(IFNA(REGEXEXTRACT(D235, ""([^ ]+)$"")))"),"LAC")</f>
        <v>LAC</v>
      </c>
      <c r="C235" s="7">
        <f>Pts_PA*G235+Pts_PC*H235+Pts_PY*I235+Pts_PTD*J235+Pts_PI*K235+Pts_P2*L235+Pts_RA*M235+Pts_RY*N235+Pts_RTD*O235+Pts_R2*P235+Pts_Res*Q235+Pts_ReY*R235+Pts_ReTD*S235+Pts_Re2*T235+Pts_FL*U235+Pts_FTD*V235</f>
        <v>0.1</v>
      </c>
      <c r="D235" s="7" t="s">
        <v>387</v>
      </c>
      <c r="E235" s="10" t="s">
        <v>348</v>
      </c>
      <c r="F235" s="9">
        <v>0.0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2.0</v>
      </c>
      <c r="N235" s="7">
        <v>1.0</v>
      </c>
      <c r="O235" s="7">
        <v>0.0</v>
      </c>
      <c r="P235" s="11">
        <v>0.0</v>
      </c>
      <c r="Q235" s="10">
        <v>0.0</v>
      </c>
      <c r="R235" s="7">
        <v>0.0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JaMycal Hasty</v>
      </c>
      <c r="B236" s="7" t="str">
        <f>IFERROR(__xludf.DUMMYFUNCTION("INDEX(IFNA(REGEXEXTRACT(D236, ""([^ ]+)$"")))"),"NE")</f>
        <v>NE</v>
      </c>
      <c r="C236" s="7">
        <f>Pts_PA*G236+Pts_PC*H236+Pts_PY*I236+Pts_PTD*J236+Pts_PI*K236+Pts_P2*L236+Pts_RA*M236+Pts_RY*N236+Pts_RTD*O236+Pts_R2*P236+Pts_Res*Q236+Pts_ReY*R236+Pts_ReTD*S236+Pts_Re2*T236+Pts_FL*U236+Pts_FTD*V236</f>
        <v>0.2</v>
      </c>
      <c r="D236" s="7" t="s">
        <v>407</v>
      </c>
      <c r="E236" s="10" t="s">
        <v>51</v>
      </c>
      <c r="F236" s="9">
        <v>0.0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2.0</v>
      </c>
      <c r="N236" s="7">
        <v>2.0</v>
      </c>
      <c r="O236" s="7">
        <v>0.0</v>
      </c>
      <c r="P236" s="11">
        <v>0.0</v>
      </c>
      <c r="Q236" s="10">
        <v>0.0</v>
      </c>
      <c r="R236" s="7">
        <v>0.0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D'Ernest Johnson</v>
      </c>
      <c r="B237" s="7" t="str">
        <f>IFERROR(__xludf.DUMMYFUNCTION("INDEX(IFNA(REGEXEXTRACT(D237, ""([^ ]+)$"")))"),"JAX")</f>
        <v>JAX</v>
      </c>
      <c r="C237" s="7">
        <f>Pts_PA*G237+Pts_PC*H237+Pts_PY*I237+Pts_PTD*J237+Pts_PI*K237+Pts_P2*L237+Pts_RA*M237+Pts_RY*N237+Pts_RTD*O237+Pts_R2*P237+Pts_Res*Q237+Pts_ReY*R237+Pts_ReTD*S237+Pts_Re2*T237+Pts_FL*U237+Pts_FTD*V237</f>
        <v>0.3</v>
      </c>
      <c r="D237" s="7" t="s">
        <v>377</v>
      </c>
      <c r="E237" s="10" t="s">
        <v>56</v>
      </c>
      <c r="F237" s="9">
        <v>0.0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2.0</v>
      </c>
      <c r="N237" s="7">
        <v>3.0</v>
      </c>
      <c r="O237" s="7">
        <v>0.0</v>
      </c>
      <c r="P237" s="11">
        <v>0.0</v>
      </c>
      <c r="Q237" s="10">
        <v>0.0</v>
      </c>
      <c r="R237" s="7">
        <v>0.0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Travis Kelce</v>
      </c>
      <c r="B238" s="7" t="str">
        <f>IFERROR(__xludf.DUMMYFUNCTION("INDEX(IFNA(REGEXEXTRACT(D238, ""([^ ]+)$"")))"),"KC")</f>
        <v>KC</v>
      </c>
      <c r="C238" s="7">
        <f>Pts_PA*G238+Pts_PC*H238+Pts_PY*I238+Pts_PTD*J238+Pts_PI*K238+Pts_P2*L238+Pts_RA*M238+Pts_RY*N238+Pts_RTD*O238+Pts_R2*P238+Pts_Res*Q238+Pts_ReY*R238+Pts_ReTD*S238+Pts_Re2*T238+Pts_FL*U238+Pts_FTD*V238</f>
        <v>1.8</v>
      </c>
      <c r="D238" s="7" t="s">
        <v>193</v>
      </c>
      <c r="E238" s="10" t="s">
        <v>65</v>
      </c>
      <c r="F238" s="9">
        <v>0.0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0.0</v>
      </c>
      <c r="N238" s="7">
        <v>0.0</v>
      </c>
      <c r="O238" s="7">
        <v>0.0</v>
      </c>
      <c r="P238" s="11">
        <v>0.0</v>
      </c>
      <c r="Q238" s="10">
        <v>2.0</v>
      </c>
      <c r="R238" s="7">
        <v>8.0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Michael Mayer</v>
      </c>
      <c r="B239" s="7" t="str">
        <f>IFERROR(__xludf.DUMMYFUNCTION("INDEX(IFNA(REGEXEXTRACT(D239, ""([^ ]+)$"")))"),"LV")</f>
        <v>LV</v>
      </c>
      <c r="C239" s="7">
        <f>Pts_PA*G239+Pts_PC*H239+Pts_PY*I239+Pts_PTD*J239+Pts_PI*K239+Pts_P2*L239+Pts_RA*M239+Pts_RY*N239+Pts_RTD*O239+Pts_R2*P239+Pts_Res*Q239+Pts_ReY*R239+Pts_ReTD*S239+Pts_Re2*T239+Pts_FL*U239+Pts_FTD*V239</f>
        <v>1</v>
      </c>
      <c r="D239" s="7" t="s">
        <v>313</v>
      </c>
      <c r="E239" s="10" t="s">
        <v>92</v>
      </c>
      <c r="F239" s="9">
        <v>0.0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1.0</v>
      </c>
      <c r="R239" s="7">
        <v>5.0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Jeremy McNichols</v>
      </c>
      <c r="B240" s="7" t="str">
        <f>IFERROR(__xludf.DUMMYFUNCTION("INDEX(IFNA(REGEXEXTRACT(D240, ""([^ ]+)$"")))"),"WAS")</f>
        <v>WAS</v>
      </c>
      <c r="C240" s="7">
        <f>Pts_PA*G240+Pts_PC*H240+Pts_PY*I240+Pts_PTD*J240+Pts_PI*K240+Pts_P2*L240+Pts_RA*M240+Pts_RY*N240+Pts_RTD*O240+Pts_R2*P240+Pts_Res*Q240+Pts_ReY*R240+Pts_ReTD*S240+Pts_Re2*T240+Pts_FL*U240+Pts_FTD*V240</f>
        <v>1.1</v>
      </c>
      <c r="D240" s="7" t="s">
        <v>458</v>
      </c>
      <c r="E240" s="10" t="s">
        <v>27</v>
      </c>
      <c r="F240" s="9">
        <v>0.0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3.0</v>
      </c>
      <c r="N240" s="7">
        <v>5.0</v>
      </c>
      <c r="O240" s="7">
        <v>0.0</v>
      </c>
      <c r="P240" s="11">
        <v>0.0</v>
      </c>
      <c r="Q240" s="10">
        <v>1.0</v>
      </c>
      <c r="R240" s="7">
        <v>1.0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Jordan Mims</v>
      </c>
      <c r="B241" s="7" t="str">
        <f>IFERROR(__xludf.DUMMYFUNCTION("INDEX(IFNA(REGEXEXTRACT(D241, ""([^ ]+)$"")))"),"NO")</f>
        <v>NO</v>
      </c>
      <c r="C241" s="7">
        <f>Pts_PA*G241+Pts_PC*H241+Pts_PY*I241+Pts_PTD*J241+Pts_PI*K241+Pts_P2*L241+Pts_RA*M241+Pts_RY*N241+Pts_RTD*O241+Pts_R2*P241+Pts_Res*Q241+Pts_ReY*R241+Pts_ReTD*S241+Pts_Re2*T241+Pts_FL*U241+Pts_FTD*V241</f>
        <v>0.3</v>
      </c>
      <c r="D241" s="7" t="s">
        <v>256</v>
      </c>
      <c r="E241" s="10" t="s">
        <v>357</v>
      </c>
      <c r="F241" s="9">
        <v>0.0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2.0</v>
      </c>
      <c r="N241" s="7">
        <v>3.0</v>
      </c>
      <c r="O241" s="7">
        <v>0.0</v>
      </c>
      <c r="P241" s="11">
        <v>0.0</v>
      </c>
      <c r="Q241" s="10">
        <v>0.0</v>
      </c>
      <c r="R241" s="7">
        <v>0.0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Raheem Mostert</v>
      </c>
      <c r="B242" s="7" t="str">
        <f>IFERROR(__xludf.DUMMYFUNCTION("INDEX(IFNA(REGEXEXTRACT(D242, ""([^ ]+)$"")))"),"MIA")</f>
        <v>MIA</v>
      </c>
      <c r="C242" s="7">
        <f>Pts_PA*G242+Pts_PC*H242+Pts_PY*I242+Pts_PTD*J242+Pts_PI*K242+Pts_P2*L242+Pts_RA*M242+Pts_RY*N242+Pts_RTD*O242+Pts_R2*P242+Pts_Res*Q242+Pts_ReY*R242+Pts_ReTD*S242+Pts_Re2*T242+Pts_FL*U242+Pts_FTD*V242</f>
        <v>-0.2</v>
      </c>
      <c r="D242" s="7" t="s">
        <v>259</v>
      </c>
      <c r="E242" s="10" t="s">
        <v>46</v>
      </c>
      <c r="F242" s="9">
        <v>0.0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3.0</v>
      </c>
      <c r="N242" s="7">
        <v>-2.0</v>
      </c>
      <c r="O242" s="7">
        <v>0.0</v>
      </c>
      <c r="P242" s="11">
        <v>0.0</v>
      </c>
      <c r="Q242" s="10">
        <v>0.0</v>
      </c>
      <c r="R242" s="7">
        <v>0.0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Andrew Ogletree</v>
      </c>
      <c r="B243" s="7" t="str">
        <f>IFERROR(__xludf.DUMMYFUNCTION("INDEX(IFNA(REGEXEXTRACT(D243, ""([^ ]+)$"")))"),"IND")</f>
        <v>IND</v>
      </c>
      <c r="C243" s="7">
        <f>Pts_PA*G243+Pts_PC*H243+Pts_PY*I243+Pts_PTD*J243+Pts_PI*K243+Pts_P2*L243+Pts_RA*M243+Pts_RY*N243+Pts_RTD*O243+Pts_R2*P243+Pts_Res*Q243+Pts_ReY*R243+Pts_ReTD*S243+Pts_Re2*T243+Pts_FL*U243+Pts_FTD*V243</f>
        <v>1.3</v>
      </c>
      <c r="D243" s="7" t="s">
        <v>390</v>
      </c>
      <c r="E243" s="10" t="s">
        <v>428</v>
      </c>
      <c r="F243" s="9">
        <v>0.0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1.0</v>
      </c>
      <c r="R243" s="7">
        <v>8.0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Cordarrelle Patterson</v>
      </c>
      <c r="B244" s="7" t="str">
        <f>IFERROR(__xludf.DUMMYFUNCTION("INDEX(IFNA(REGEXEXTRACT(D244, ""([^ ]+)$"")))"),"PIT")</f>
        <v>PIT</v>
      </c>
      <c r="C244" s="7">
        <f>Pts_PA*G244+Pts_PC*H244+Pts_PY*I244+Pts_PTD*J244+Pts_PI*K244+Pts_P2*L244+Pts_RA*M244+Pts_RY*N244+Pts_RTD*O244+Pts_R2*P244+Pts_Res*Q244+Pts_ReY*R244+Pts_ReTD*S244+Pts_Re2*T244+Pts_FL*U244+Pts_FTD*V244</f>
        <v>0.5</v>
      </c>
      <c r="D244" s="7" t="s">
        <v>265</v>
      </c>
      <c r="E244" s="10" t="s">
        <v>61</v>
      </c>
      <c r="F244" s="9">
        <v>0.0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1.0</v>
      </c>
      <c r="N244" s="7">
        <v>0.0</v>
      </c>
      <c r="O244" s="7">
        <v>0.0</v>
      </c>
      <c r="P244" s="11">
        <v>0.0</v>
      </c>
      <c r="Q244" s="10">
        <v>1.0</v>
      </c>
      <c r="R244" s="7">
        <v>0.0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Michael Penix</v>
      </c>
      <c r="B245" s="7" t="str">
        <f>IFERROR(__xludf.DUMMYFUNCTION("INDEX(IFNA(REGEXEXTRACT(D245, ""([^ ]+)$"")))"),"ATL")</f>
        <v>ATL</v>
      </c>
      <c r="C245" s="7">
        <f>Pts_PA*G245+Pts_PC*H245+Pts_PY*I245+Pts_PTD*J245+Pts_PI*K245+Pts_P2*L245+Pts_RA*M245+Pts_RY*N245+Pts_RTD*O245+Pts_R2*P245+Pts_Res*Q245+Pts_ReY*R245+Pts_ReTD*S245+Pts_Re2*T245+Pts_FL*U245+Pts_FTD*V245</f>
        <v>0.96</v>
      </c>
      <c r="D245" s="7" t="s">
        <v>533</v>
      </c>
      <c r="E245" s="10" t="s">
        <v>356</v>
      </c>
      <c r="F245" s="9">
        <v>0.0</v>
      </c>
      <c r="G245" s="10">
        <v>4.0</v>
      </c>
      <c r="H245" s="7">
        <v>2.0</v>
      </c>
      <c r="I245" s="7">
        <v>24.0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0.0</v>
      </c>
      <c r="R245" s="7">
        <v>0.0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Samaje Perine</v>
      </c>
      <c r="B246" s="7" t="str">
        <f>IFERROR(__xludf.DUMMYFUNCTION("INDEX(IFNA(REGEXEXTRACT(D246, ""([^ ]+)$"")))"),"KC")</f>
        <v>KC</v>
      </c>
      <c r="C246" s="7">
        <f>Pts_PA*G246+Pts_PC*H246+Pts_PY*I246+Pts_PTD*J246+Pts_PI*K246+Pts_P2*L246+Pts_RA*M246+Pts_RY*N246+Pts_RTD*O246+Pts_R2*P246+Pts_Res*Q246+Pts_ReY*R246+Pts_ReTD*S246+Pts_Re2*T246+Pts_FL*U246+Pts_FTD*V246</f>
        <v>1.8</v>
      </c>
      <c r="D246" s="7" t="s">
        <v>266</v>
      </c>
      <c r="E246" s="10" t="s">
        <v>65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0.0</v>
      </c>
      <c r="N246" s="7">
        <v>0.0</v>
      </c>
      <c r="O246" s="7">
        <v>0.0</v>
      </c>
      <c r="P246" s="11">
        <v>0.0</v>
      </c>
      <c r="Q246" s="10">
        <v>2.0</v>
      </c>
      <c r="R246" s="7">
        <v>8.0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Dante Pettis</v>
      </c>
      <c r="B247" s="7" t="str">
        <f>IFERROR(__xludf.DUMMYFUNCTION("INDEX(IFNA(REGEXEXTRACT(D247, ""([^ ]+)$"")))"),"NO")</f>
        <v>NO</v>
      </c>
      <c r="C247" s="7">
        <f>Pts_PA*G247+Pts_PC*H247+Pts_PY*I247+Pts_PTD*J247+Pts_PI*K247+Pts_P2*L247+Pts_RA*M247+Pts_RY*N247+Pts_RTD*O247+Pts_R2*P247+Pts_Res*Q247+Pts_ReY*R247+Pts_ReTD*S247+Pts_Re2*T247+Pts_FL*U247+Pts_FTD*V247</f>
        <v>1.4</v>
      </c>
      <c r="D247" s="7" t="s">
        <v>545</v>
      </c>
      <c r="E247" s="10" t="s">
        <v>357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0.0</v>
      </c>
      <c r="N247" s="7">
        <v>0.0</v>
      </c>
      <c r="O247" s="7">
        <v>0.0</v>
      </c>
      <c r="P247" s="11">
        <v>0.0</v>
      </c>
      <c r="Q247" s="10">
        <v>1.0</v>
      </c>
      <c r="R247" s="7">
        <v>9.0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Dameon Pierce</v>
      </c>
      <c r="B248" s="7" t="str">
        <f>IFERROR(__xludf.DUMMYFUNCTION("INDEX(IFNA(REGEXEXTRACT(D248, ""([^ ]+)$"")))"),"HOU")</f>
        <v>HOU</v>
      </c>
      <c r="C248" s="7">
        <f>Pts_PA*G248+Pts_PC*H248+Pts_PY*I248+Pts_PTD*J248+Pts_PI*K248+Pts_P2*L248+Pts_RA*M248+Pts_RY*N248+Pts_RTD*O248+Pts_R2*P248+Pts_Res*Q248+Pts_ReY*R248+Pts_ReTD*S248+Pts_Re2*T248+Pts_FL*U248+Pts_FTD*V248</f>
        <v>0.2</v>
      </c>
      <c r="D248" s="7" t="s">
        <v>267</v>
      </c>
      <c r="E248" s="10" t="s">
        <v>338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1.0</v>
      </c>
      <c r="N248" s="7">
        <v>2.0</v>
      </c>
      <c r="O248" s="7">
        <v>0.0</v>
      </c>
      <c r="P248" s="11">
        <v>0.0</v>
      </c>
      <c r="Q248" s="10">
        <v>0.0</v>
      </c>
      <c r="R248" s="7">
        <v>0.0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Kyle Pitts</v>
      </c>
      <c r="B249" s="7" t="str">
        <f>IFERROR(__xludf.DUMMYFUNCTION("INDEX(IFNA(REGEXEXTRACT(D249, ""([^ ]+)$"")))"),"ATL")</f>
        <v>ATL</v>
      </c>
      <c r="C249" s="7">
        <f>Pts_PA*G249+Pts_PC*H249+Pts_PY*I249+Pts_PTD*J249+Pts_PI*K249+Pts_P2*L249+Pts_RA*M249+Pts_RY*N249+Pts_RTD*O249+Pts_R2*P249+Pts_Res*Q249+Pts_ReY*R249+Pts_ReTD*S249+Pts_Re2*T249+Pts_FL*U249+Pts_FTD*V249</f>
        <v>1.4</v>
      </c>
      <c r="D249" s="7" t="s">
        <v>137</v>
      </c>
      <c r="E249" s="10" t="s">
        <v>356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0.0</v>
      </c>
      <c r="N249" s="7">
        <v>0.0</v>
      </c>
      <c r="O249" s="7">
        <v>0.0</v>
      </c>
      <c r="P249" s="11">
        <v>0.0</v>
      </c>
      <c r="Q249" s="10">
        <v>1.0</v>
      </c>
      <c r="R249" s="7">
        <v>9.0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Patrick Ricard</v>
      </c>
      <c r="B250" s="7" t="str">
        <f>IFERROR(__xludf.DUMMYFUNCTION("INDEX(IFNA(REGEXEXTRACT(D250, ""([^ ]+)$"")))"),"BAL")</f>
        <v>BAL</v>
      </c>
      <c r="C250" s="7">
        <f>Pts_PA*G250+Pts_PC*H250+Pts_PY*I250+Pts_PTD*J250+Pts_PI*K250+Pts_P2*L250+Pts_RA*M250+Pts_RY*N250+Pts_RTD*O250+Pts_R2*P250+Pts_Res*Q250+Pts_ReY*R250+Pts_ReTD*S250+Pts_Re2*T250+Pts_FL*U250+Pts_FTD*V250</f>
        <v>1</v>
      </c>
      <c r="D250" s="7" t="s">
        <v>468</v>
      </c>
      <c r="E250" s="10" t="s">
        <v>425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0.0</v>
      </c>
      <c r="N250" s="7">
        <v>0.0</v>
      </c>
      <c r="O250" s="7">
        <v>0.0</v>
      </c>
      <c r="P250" s="11">
        <v>0.0</v>
      </c>
      <c r="Q250" s="10">
        <v>1.0</v>
      </c>
      <c r="R250" s="7">
        <v>5.0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Allen Robinson</v>
      </c>
      <c r="B251" s="7" t="str">
        <f>IFERROR(__xludf.DUMMYFUNCTION("INDEX(IFNA(REGEXEXTRACT(D251, ""([^ ]+)$"")))"),"DET")</f>
        <v>DET</v>
      </c>
      <c r="C251" s="7">
        <f>Pts_PA*G251+Pts_PC*H251+Pts_PY*I251+Pts_PTD*J251+Pts_PI*K251+Pts_P2*L251+Pts_RA*M251+Pts_RY*N251+Pts_RTD*O251+Pts_R2*P251+Pts_Res*Q251+Pts_ReY*R251+Pts_ReTD*S251+Pts_Re2*T251+Pts_FL*U251+Pts_FTD*V251</f>
        <v>1.2</v>
      </c>
      <c r="D251" s="7" t="s">
        <v>582</v>
      </c>
      <c r="E251" s="10" t="s">
        <v>44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1.0</v>
      </c>
      <c r="R251" s="7">
        <v>7.0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Jeremy Ruckert</v>
      </c>
      <c r="B252" s="7" t="str">
        <f>IFERROR(__xludf.DUMMYFUNCTION("INDEX(IFNA(REGEXEXTRACT(D252, ""([^ ]+)$"")))"),"NYJ")</f>
        <v>NYJ</v>
      </c>
      <c r="C252" s="7">
        <f>Pts_PA*G252+Pts_PC*H252+Pts_PY*I252+Pts_PTD*J252+Pts_PI*K252+Pts_P2*L252+Pts_RA*M252+Pts_RY*N252+Pts_RTD*O252+Pts_R2*P252+Pts_Res*Q252+Pts_ReY*R252+Pts_ReTD*S252+Pts_Re2*T252+Pts_FL*U252+Pts_FTD*V252</f>
        <v>1.1</v>
      </c>
      <c r="D252" s="7" t="s">
        <v>444</v>
      </c>
      <c r="E252" s="10" t="s">
        <v>352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0.0</v>
      </c>
      <c r="N252" s="7">
        <v>0.0</v>
      </c>
      <c r="O252" s="7">
        <v>0.0</v>
      </c>
      <c r="P252" s="11">
        <v>0.0</v>
      </c>
      <c r="Q252" s="10">
        <v>1.0</v>
      </c>
      <c r="R252" s="7">
        <v>6.0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Drew Sample</v>
      </c>
      <c r="B253" s="7" t="str">
        <f>IFERROR(__xludf.DUMMYFUNCTION("INDEX(IFNA(REGEXEXTRACT(D253, ""([^ ]+)$"")))"),"CIN")</f>
        <v>CIN</v>
      </c>
      <c r="C253" s="7">
        <f>Pts_PA*G253+Pts_PC*H253+Pts_PY*I253+Pts_PTD*J253+Pts_PI*K253+Pts_P2*L253+Pts_RA*M253+Pts_RY*N253+Pts_RTD*O253+Pts_R2*P253+Pts_Res*Q253+Pts_ReY*R253+Pts_ReTD*S253+Pts_Re2*T253+Pts_FL*U253+Pts_FTD*V253</f>
        <v>1</v>
      </c>
      <c r="D253" s="7" t="s">
        <v>378</v>
      </c>
      <c r="E253" s="10" t="s">
        <v>82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1.0</v>
      </c>
      <c r="N253" s="7">
        <v>-4.0</v>
      </c>
      <c r="O253" s="7">
        <v>0.0</v>
      </c>
      <c r="P253" s="11">
        <v>0.0</v>
      </c>
      <c r="Q253" s="10">
        <v>1.0</v>
      </c>
      <c r="R253" s="7">
        <v>9.0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Eric Saubert</v>
      </c>
      <c r="B254" s="7" t="str">
        <f>IFERROR(__xludf.DUMMYFUNCTION("INDEX(IFNA(REGEXEXTRACT(D254, ""([^ ]+)$"")))"),"SF")</f>
        <v>SF</v>
      </c>
      <c r="C254" s="7">
        <f>Pts_PA*G254+Pts_PC*H254+Pts_PY*I254+Pts_PTD*J254+Pts_PI*K254+Pts_P2*L254+Pts_RA*M254+Pts_RY*N254+Pts_RTD*O254+Pts_R2*P254+Pts_Res*Q254+Pts_ReY*R254+Pts_ReTD*S254+Pts_Re2*T254+Pts_FL*U254+Pts_FTD*V254</f>
        <v>1.2</v>
      </c>
      <c r="D254" s="7" t="s">
        <v>379</v>
      </c>
      <c r="E254" s="10" t="s">
        <v>353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0.0</v>
      </c>
      <c r="N254" s="7">
        <v>0.0</v>
      </c>
      <c r="O254" s="7">
        <v>0.0</v>
      </c>
      <c r="P254" s="11">
        <v>0.0</v>
      </c>
      <c r="Q254" s="10">
        <v>1.0</v>
      </c>
      <c r="R254" s="7">
        <v>7.0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Trey Sermon</v>
      </c>
      <c r="B255" s="7" t="str">
        <f>IFERROR(__xludf.DUMMYFUNCTION("INDEX(IFNA(REGEXEXTRACT(D255, ""([^ ]+)$"")))"),"IND")</f>
        <v>IND</v>
      </c>
      <c r="C255" s="7">
        <f>Pts_PA*G255+Pts_PC*H255+Pts_PY*I255+Pts_PTD*J255+Pts_PI*K255+Pts_P2*L255+Pts_RA*M255+Pts_RY*N255+Pts_RTD*O255+Pts_R2*P255+Pts_Res*Q255+Pts_ReY*R255+Pts_ReTD*S255+Pts_Re2*T255+Pts_FL*U255+Pts_FTD*V255</f>
        <v>0.8</v>
      </c>
      <c r="D255" s="7" t="s">
        <v>411</v>
      </c>
      <c r="E255" s="10" t="s">
        <v>428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0.0</v>
      </c>
      <c r="N255" s="7">
        <v>0.0</v>
      </c>
      <c r="O255" s="7">
        <v>0.0</v>
      </c>
      <c r="P255" s="11">
        <v>0.0</v>
      </c>
      <c r="Q255" s="10">
        <v>1.0</v>
      </c>
      <c r="R255" s="7">
        <v>3.0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Ben Skowronek</v>
      </c>
      <c r="B256" s="7" t="str">
        <f>IFERROR(__xludf.DUMMYFUNCTION("INDEX(IFNA(REGEXEXTRACT(D256, ""([^ ]+)$"")))"),"PIT")</f>
        <v>PIT</v>
      </c>
      <c r="C256" s="7">
        <f>Pts_PA*G256+Pts_PC*H256+Pts_PY*I256+Pts_PTD*J256+Pts_PI*K256+Pts_P2*L256+Pts_RA*M256+Pts_RY*N256+Pts_RTD*O256+Pts_R2*P256+Pts_Res*Q256+Pts_ReY*R256+Pts_ReTD*S256+Pts_Re2*T256+Pts_FL*U256+Pts_FTD*V256</f>
        <v>0.9</v>
      </c>
      <c r="D256" s="7" t="s">
        <v>552</v>
      </c>
      <c r="E256" s="10" t="s">
        <v>61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0.0</v>
      </c>
      <c r="N256" s="7">
        <v>0.0</v>
      </c>
      <c r="O256" s="7">
        <v>0.0</v>
      </c>
      <c r="P256" s="11">
        <v>0.0</v>
      </c>
      <c r="Q256" s="10">
        <v>1.0</v>
      </c>
      <c r="R256" s="7">
        <v>4.0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JuJu Smith-Schuster</v>
      </c>
      <c r="B257" s="7" t="str">
        <f>IFERROR(__xludf.DUMMYFUNCTION("INDEX(IFNA(REGEXEXTRACT(D257, ""([^ ]+)$"")))"),"KC")</f>
        <v>KC</v>
      </c>
      <c r="C257" s="7">
        <f>Pts_PA*G257+Pts_PC*H257+Pts_PY*I257+Pts_PTD*J257+Pts_PI*K257+Pts_P2*L257+Pts_RA*M257+Pts_RY*N257+Pts_RTD*O257+Pts_R2*P257+Pts_Res*Q257+Pts_ReY*R257+Pts_ReTD*S257+Pts_Re2*T257+Pts_FL*U257+Pts_FTD*V257</f>
        <v>1.3</v>
      </c>
      <c r="D257" s="7" t="s">
        <v>427</v>
      </c>
      <c r="E257" s="10" t="s">
        <v>65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0.0</v>
      </c>
      <c r="N257" s="7">
        <v>0.0</v>
      </c>
      <c r="O257" s="7">
        <v>0.0</v>
      </c>
      <c r="P257" s="11">
        <v>0.0</v>
      </c>
      <c r="Q257" s="10">
        <v>1.0</v>
      </c>
      <c r="R257" s="7">
        <v>8.0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Durham Smythe</v>
      </c>
      <c r="B258" s="7" t="str">
        <f>IFERROR(__xludf.DUMMYFUNCTION("INDEX(IFNA(REGEXEXTRACT(D258, ""([^ ]+)$"")))"),"MIA")</f>
        <v>MIA</v>
      </c>
      <c r="C258" s="7">
        <f>Pts_PA*G258+Pts_PC*H258+Pts_PY*I258+Pts_PTD*J258+Pts_PI*K258+Pts_P2*L258+Pts_RA*M258+Pts_RY*N258+Pts_RTD*O258+Pts_R2*P258+Pts_Res*Q258+Pts_ReY*R258+Pts_ReTD*S258+Pts_Re2*T258+Pts_FL*U258+Pts_FTD*V258</f>
        <v>0.8</v>
      </c>
      <c r="D258" s="7" t="s">
        <v>412</v>
      </c>
      <c r="E258" s="10" t="s">
        <v>46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0.0</v>
      </c>
      <c r="N258" s="7">
        <v>0.0</v>
      </c>
      <c r="O258" s="7">
        <v>0.0</v>
      </c>
      <c r="P258" s="11">
        <v>0.0</v>
      </c>
      <c r="Q258" s="10">
        <v>1.0</v>
      </c>
      <c r="R258" s="7">
        <v>3.0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Tyjae Spears</v>
      </c>
      <c r="B259" s="7" t="str">
        <f>IFERROR(__xludf.DUMMYFUNCTION("INDEX(IFNA(REGEXEXTRACT(D259, ""([^ ]+)$"")))"),"TEN")</f>
        <v>TEN</v>
      </c>
      <c r="C259" s="7">
        <f>Pts_PA*G259+Pts_PC*H259+Pts_PY*I259+Pts_PTD*J259+Pts_PI*K259+Pts_P2*L259+Pts_RA*M259+Pts_RY*N259+Pts_RTD*O259+Pts_R2*P259+Pts_Res*Q259+Pts_ReY*R259+Pts_ReTD*S259+Pts_Re2*T259+Pts_FL*U259+Pts_FTD*V259</f>
        <v>1.8</v>
      </c>
      <c r="D259" s="7" t="s">
        <v>201</v>
      </c>
      <c r="E259" s="10" t="s">
        <v>155</v>
      </c>
      <c r="F259" s="9">
        <v>0.0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3.0</v>
      </c>
      <c r="N259" s="7">
        <v>0.0</v>
      </c>
      <c r="O259" s="7">
        <v>0.0</v>
      </c>
      <c r="P259" s="11">
        <v>0.0</v>
      </c>
      <c r="Q259" s="10">
        <v>2.0</v>
      </c>
      <c r="R259" s="7">
        <v>8.0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Carson Steele</v>
      </c>
      <c r="B260" s="7" t="str">
        <f>IFERROR(__xludf.DUMMYFUNCTION("INDEX(IFNA(REGEXEXTRACT(D260, ""([^ ]+)$"")))"),"KC")</f>
        <v>KC</v>
      </c>
      <c r="C260" s="7">
        <f>Pts_PA*G260+Pts_PC*H260+Pts_PY*I260+Pts_PTD*J260+Pts_PI*K260+Pts_P2*L260+Pts_RA*M260+Pts_RY*N260+Pts_RTD*O260+Pts_R2*P260+Pts_Res*Q260+Pts_ReY*R260+Pts_ReTD*S260+Pts_Re2*T260+Pts_FL*U260+Pts_FTD*V260</f>
        <v>1.2</v>
      </c>
      <c r="D260" s="7" t="s">
        <v>324</v>
      </c>
      <c r="E260" s="10" t="s">
        <v>65</v>
      </c>
      <c r="F260" s="9">
        <v>0.0</v>
      </c>
      <c r="G260" s="10">
        <v>0.0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1.0</v>
      </c>
      <c r="N260" s="7">
        <v>2.0</v>
      </c>
      <c r="O260" s="7">
        <v>0.0</v>
      </c>
      <c r="P260" s="11">
        <v>0.0</v>
      </c>
      <c r="Q260" s="10">
        <v>1.0</v>
      </c>
      <c r="R260" s="7">
        <v>5.0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Brenton Strange</v>
      </c>
      <c r="B261" s="7" t="str">
        <f>IFERROR(__xludf.DUMMYFUNCTION("INDEX(IFNA(REGEXEXTRACT(D261, ""([^ ]+)$"")))"),"JAX")</f>
        <v>JAX</v>
      </c>
      <c r="C261" s="7">
        <f>Pts_PA*G261+Pts_PC*H261+Pts_PY*I261+Pts_PTD*J261+Pts_PI*K261+Pts_P2*L261+Pts_RA*M261+Pts_RY*N261+Pts_RTD*O261+Pts_R2*P261+Pts_Res*Q261+Pts_ReY*R261+Pts_ReTD*S261+Pts_Re2*T261+Pts_FL*U261+Pts_FTD*V261</f>
        <v>1.1</v>
      </c>
      <c r="D261" s="7" t="s">
        <v>363</v>
      </c>
      <c r="E261" s="10" t="s">
        <v>56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0.0</v>
      </c>
      <c r="N261" s="7">
        <v>0.0</v>
      </c>
      <c r="O261" s="7">
        <v>0.0</v>
      </c>
      <c r="P261" s="11">
        <v>0.0</v>
      </c>
      <c r="Q261" s="10">
        <v>1.0</v>
      </c>
      <c r="R261" s="7">
        <v>6.0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Pierre Strong</v>
      </c>
      <c r="B262" s="7" t="str">
        <f>IFERROR(__xludf.DUMMYFUNCTION("INDEX(IFNA(REGEXEXTRACT(D262, ""([^ ]+)$"")))"),"CLE")</f>
        <v>CLE</v>
      </c>
      <c r="C262" s="7">
        <f>Pts_PA*G262+Pts_PC*H262+Pts_PY*I262+Pts_PTD*J262+Pts_PI*K262+Pts_P2*L262+Pts_RA*M262+Pts_RY*N262+Pts_RTD*O262+Pts_R2*P262+Pts_Res*Q262+Pts_ReY*R262+Pts_ReTD*S262+Pts_Re2*T262+Pts_FL*U262+Pts_FTD*V262</f>
        <v>0.5</v>
      </c>
      <c r="D262" s="7" t="s">
        <v>202</v>
      </c>
      <c r="E262" s="10" t="s">
        <v>129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2.0</v>
      </c>
      <c r="N262" s="7">
        <v>5.0</v>
      </c>
      <c r="O262" s="7">
        <v>0.0</v>
      </c>
      <c r="P262" s="11">
        <v>0.0</v>
      </c>
      <c r="Q262" s="10">
        <v>0.0</v>
      </c>
      <c r="R262" s="7">
        <v>0.0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Dorian Thompson-Robinson</v>
      </c>
      <c r="B263" s="7" t="str">
        <f>IFERROR(__xludf.DUMMYFUNCTION("INDEX(IFNA(REGEXEXTRACT(D263, ""([^ ]+)$"")))"),"CLE")</f>
        <v>CLE</v>
      </c>
      <c r="C263" s="7">
        <f>Pts_PA*G263+Pts_PC*H263+Pts_PY*I263+Pts_PTD*J263+Pts_PI*K263+Pts_P2*L263+Pts_RA*M263+Pts_RY*N263+Pts_RTD*O263+Pts_R2*P263+Pts_Res*Q263+Pts_ReY*R263+Pts_ReTD*S263+Pts_Re2*T263+Pts_FL*U263+Pts_FTD*V263</f>
        <v>0</v>
      </c>
      <c r="D263" s="7" t="s">
        <v>527</v>
      </c>
      <c r="E263" s="10" t="s">
        <v>129</v>
      </c>
      <c r="F263" s="9">
        <v>0.0</v>
      </c>
      <c r="G263" s="10">
        <v>1.0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0.0</v>
      </c>
      <c r="N263" s="7">
        <v>0.0</v>
      </c>
      <c r="O263" s="7">
        <v>0.0</v>
      </c>
      <c r="P263" s="11">
        <v>0.0</v>
      </c>
      <c r="Q263" s="10">
        <v>0.0</v>
      </c>
      <c r="R263" s="7">
        <v>0.0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Kadarius Toney</v>
      </c>
      <c r="B264" s="7" t="str">
        <f>IFERROR(__xludf.DUMMYFUNCTION("INDEX(IFNA(REGEXEXTRACT(D264, ""([^ ]+)$"")))"),"CLE")</f>
        <v>CLE</v>
      </c>
      <c r="C264" s="7">
        <f>Pts_PA*G264+Pts_PC*H264+Pts_PY*I264+Pts_PTD*J264+Pts_PI*K264+Pts_P2*L264+Pts_RA*M264+Pts_RY*N264+Pts_RTD*O264+Pts_R2*P264+Pts_Res*Q264+Pts_ReY*R264+Pts_ReTD*S264+Pts_Re2*T264+Pts_FL*U264+Pts_FTD*V264</f>
        <v>-0.7</v>
      </c>
      <c r="D264" s="7" t="s">
        <v>597</v>
      </c>
      <c r="E264" s="10" t="s">
        <v>129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1.0</v>
      </c>
      <c r="N264" s="7">
        <v>-7.0</v>
      </c>
      <c r="O264" s="7">
        <v>0.0</v>
      </c>
      <c r="P264" s="11">
        <v>0.0</v>
      </c>
      <c r="Q264" s="10">
        <v>0.0</v>
      </c>
      <c r="R264" s="7">
        <v>0.0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Sione Vaki</v>
      </c>
      <c r="B265" s="7" t="str">
        <f>IFERROR(__xludf.DUMMYFUNCTION("INDEX(IFNA(REGEXEXTRACT(D265, ""([^ ]+)$"")))"),"DET")</f>
        <v>DET</v>
      </c>
      <c r="C265" s="7">
        <f>Pts_PA*G265+Pts_PC*H265+Pts_PY*I265+Pts_PTD*J265+Pts_PI*K265+Pts_P2*L265+Pts_RA*M265+Pts_RY*N265+Pts_RTD*O265+Pts_R2*P265+Pts_Res*Q265+Pts_ReY*R265+Pts_ReTD*S265+Pts_Re2*T265+Pts_FL*U265+Pts_FTD*V265</f>
        <v>0.9</v>
      </c>
      <c r="D265" s="7" t="s">
        <v>395</v>
      </c>
      <c r="E265" s="10" t="s">
        <v>44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5.0</v>
      </c>
      <c r="N265" s="7">
        <v>9.0</v>
      </c>
      <c r="O265" s="7">
        <v>0.0</v>
      </c>
      <c r="P265" s="11">
        <v>0.0</v>
      </c>
      <c r="Q265" s="10">
        <v>0.0</v>
      </c>
      <c r="R265" s="7">
        <v>0.0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Nick Vannett</v>
      </c>
      <c r="B266" s="7" t="str">
        <f>IFERROR(__xludf.DUMMYFUNCTION("INDEX(IFNA(REGEXEXTRACT(D266, ""([^ ]+)$"")))"),"TEN")</f>
        <v>TEN</v>
      </c>
      <c r="C266" s="7">
        <f>Pts_PA*G266+Pts_PC*H266+Pts_PY*I266+Pts_PTD*J266+Pts_PI*K266+Pts_P2*L266+Pts_RA*M266+Pts_RY*N266+Pts_RTD*O266+Pts_R2*P266+Pts_Res*Q266+Pts_ReY*R266+Pts_ReTD*S266+Pts_Re2*T266+Pts_FL*U266+Pts_FTD*V266</f>
        <v>1.1</v>
      </c>
      <c r="D266" s="7" t="s">
        <v>276</v>
      </c>
      <c r="E266" s="10" t="s">
        <v>155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0.0</v>
      </c>
      <c r="N266" s="7">
        <v>0.0</v>
      </c>
      <c r="O266" s="7">
        <v>0.0</v>
      </c>
      <c r="P266" s="11">
        <v>0.0</v>
      </c>
      <c r="Q266" s="10">
        <v>1.0</v>
      </c>
      <c r="R266" s="7">
        <v>6.0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Tylan Wallace</v>
      </c>
      <c r="B267" s="7" t="str">
        <f>IFERROR(__xludf.DUMMYFUNCTION("INDEX(IFNA(REGEXEXTRACT(D267, ""([^ ]+)$"")))"),"BAL")</f>
        <v>BAL</v>
      </c>
      <c r="C267" s="7">
        <f>Pts_PA*G267+Pts_PC*H267+Pts_PY*I267+Pts_PTD*J267+Pts_PI*K267+Pts_P2*L267+Pts_RA*M267+Pts_RY*N267+Pts_RTD*O267+Pts_R2*P267+Pts_Res*Q267+Pts_ReY*R267+Pts_ReTD*S267+Pts_Re2*T267+Pts_FL*U267+Pts_FTD*V267</f>
        <v>1.3</v>
      </c>
      <c r="D267" s="7" t="s">
        <v>486</v>
      </c>
      <c r="E267" s="10" t="s">
        <v>425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0.0</v>
      </c>
      <c r="N267" s="7">
        <v>0.0</v>
      </c>
      <c r="O267" s="7">
        <v>0.0</v>
      </c>
      <c r="P267" s="11">
        <v>0.0</v>
      </c>
      <c r="Q267" s="10">
        <v>1.0</v>
      </c>
      <c r="R267" s="7">
        <v>8.0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Zamir White</v>
      </c>
      <c r="B268" s="7" t="str">
        <f>IFERROR(__xludf.DUMMYFUNCTION("INDEX(IFNA(REGEXEXTRACT(D268, ""([^ ]+)$"")))"),"LV")</f>
        <v>LV</v>
      </c>
      <c r="C268" s="7">
        <f>Pts_PA*G268+Pts_PC*H268+Pts_PY*I268+Pts_PTD*J268+Pts_PI*K268+Pts_P2*L268+Pts_RA*M268+Pts_RY*N268+Pts_RTD*O268+Pts_R2*P268+Pts_Res*Q268+Pts_ReY*R268+Pts_ReTD*S268+Pts_Re2*T268+Pts_FL*U268+Pts_FTD*V268</f>
        <v>0.9</v>
      </c>
      <c r="D268" s="7" t="s">
        <v>205</v>
      </c>
      <c r="E268" s="10" t="s">
        <v>92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5.0</v>
      </c>
      <c r="N268" s="7">
        <v>9.0</v>
      </c>
      <c r="O268" s="7">
        <v>0.0</v>
      </c>
      <c r="P268" s="11">
        <v>0.0</v>
      </c>
      <c r="Q268" s="10">
        <v>0.0</v>
      </c>
      <c r="R268" s="7">
        <v>0.0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Josh Whyle</v>
      </c>
      <c r="B269" s="7" t="str">
        <f>IFERROR(__xludf.DUMMYFUNCTION("INDEX(IFNA(REGEXEXTRACT(D269, ""([^ ]+)$"")))"),"TEN")</f>
        <v>TEN</v>
      </c>
      <c r="C269" s="7">
        <f>Pts_PA*G269+Pts_PC*H269+Pts_PY*I269+Pts_PTD*J269+Pts_PI*K269+Pts_P2*L269+Pts_RA*M269+Pts_RY*N269+Pts_RTD*O269+Pts_R2*P269+Pts_Res*Q269+Pts_ReY*R269+Pts_ReTD*S269+Pts_Re2*T269+Pts_FL*U269+Pts_FTD*V269</f>
        <v>1.1</v>
      </c>
      <c r="D269" s="7" t="s">
        <v>396</v>
      </c>
      <c r="E269" s="10" t="s">
        <v>155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0.0</v>
      </c>
      <c r="N269" s="7">
        <v>0.0</v>
      </c>
      <c r="O269" s="7">
        <v>0.0</v>
      </c>
      <c r="P269" s="11">
        <v>0.0</v>
      </c>
      <c r="Q269" s="10">
        <v>1.0</v>
      </c>
      <c r="R269" s="7">
        <v>6.0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Jaylen Wright</v>
      </c>
      <c r="B270" s="7" t="str">
        <f>IFERROR(__xludf.DUMMYFUNCTION("INDEX(IFNA(REGEXEXTRACT(D270, ""([^ ]+)$"")))"),"MIA")</f>
        <v>MIA</v>
      </c>
      <c r="C270" s="7">
        <f>Pts_PA*G270+Pts_PC*H270+Pts_PY*I270+Pts_PTD*J270+Pts_PI*K270+Pts_P2*L270+Pts_RA*M270+Pts_RY*N270+Pts_RTD*O270+Pts_R2*P270+Pts_Res*Q270+Pts_ReY*R270+Pts_ReTD*S270+Pts_Re2*T270+Pts_FL*U270+Pts_FTD*V270</f>
        <v>1.1</v>
      </c>
      <c r="D270" s="7" t="s">
        <v>417</v>
      </c>
      <c r="E270" s="10" t="s">
        <v>46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5.0</v>
      </c>
      <c r="N270" s="7">
        <v>4.0</v>
      </c>
      <c r="O270" s="7">
        <v>0.0</v>
      </c>
      <c r="P270" s="11">
        <v>0.0</v>
      </c>
      <c r="Q270" s="10">
        <v>1.0</v>
      </c>
      <c r="R270" s="7">
        <v>2.0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/>
      <c r="B271" s="7"/>
      <c r="C271" s="7"/>
      <c r="D271" s="7"/>
      <c r="E271" s="10"/>
      <c r="F271" s="9"/>
      <c r="G271" s="10"/>
      <c r="H271" s="7"/>
      <c r="I271" s="7"/>
      <c r="J271" s="7"/>
      <c r="K271" s="7"/>
      <c r="L271" s="11"/>
      <c r="M271" s="10"/>
      <c r="N271" s="7"/>
      <c r="O271" s="7"/>
      <c r="P271" s="11"/>
      <c r="Q271" s="10"/>
      <c r="R271" s="7"/>
      <c r="S271" s="7"/>
      <c r="T271" s="11"/>
      <c r="U271" s="10"/>
      <c r="V271" s="11"/>
    </row>
    <row r="272">
      <c r="A272" s="7"/>
      <c r="B272" s="7"/>
      <c r="C272" s="7"/>
      <c r="D272" s="7"/>
      <c r="E272" s="10"/>
      <c r="F272" s="9"/>
      <c r="G272" s="10"/>
      <c r="H272" s="7"/>
      <c r="I272" s="7"/>
      <c r="J272" s="7"/>
      <c r="K272" s="7"/>
      <c r="L272" s="11"/>
      <c r="M272" s="10"/>
      <c r="N272" s="7"/>
      <c r="O272" s="7"/>
      <c r="P272" s="11"/>
      <c r="Q272" s="10"/>
      <c r="R272" s="7"/>
      <c r="S272" s="7"/>
      <c r="T272" s="11"/>
      <c r="U272" s="10"/>
      <c r="V272" s="11"/>
    </row>
    <row r="273">
      <c r="A273" s="7"/>
      <c r="B273" s="7"/>
      <c r="C273" s="7"/>
      <c r="D273" s="7"/>
      <c r="E273" s="10"/>
      <c r="F273" s="9"/>
      <c r="G273" s="10"/>
      <c r="H273" s="7"/>
      <c r="I273" s="7"/>
      <c r="J273" s="7"/>
      <c r="K273" s="7"/>
      <c r="L273" s="11"/>
      <c r="M273" s="10"/>
      <c r="N273" s="7"/>
      <c r="O273" s="7"/>
      <c r="P273" s="11"/>
      <c r="Q273" s="10"/>
      <c r="R273" s="7"/>
      <c r="S273" s="7"/>
      <c r="T273" s="11"/>
      <c r="U273" s="10"/>
      <c r="V273" s="11"/>
    </row>
    <row r="274">
      <c r="A274" s="7"/>
      <c r="B274" s="7"/>
      <c r="C274" s="7"/>
      <c r="D274" s="7"/>
      <c r="E274" s="10"/>
      <c r="F274" s="9"/>
      <c r="G274" s="10"/>
      <c r="H274" s="7"/>
      <c r="I274" s="7"/>
      <c r="J274" s="7"/>
      <c r="K274" s="7"/>
      <c r="L274" s="11"/>
      <c r="M274" s="10"/>
      <c r="N274" s="7"/>
      <c r="O274" s="7"/>
      <c r="P274" s="11"/>
      <c r="Q274" s="10"/>
      <c r="R274" s="7"/>
      <c r="S274" s="7"/>
      <c r="T274" s="11"/>
      <c r="U274" s="10"/>
      <c r="V274" s="11"/>
    </row>
    <row r="275">
      <c r="A275" s="7"/>
      <c r="B275" s="7"/>
      <c r="C275" s="7"/>
      <c r="D275" s="7"/>
      <c r="E275" s="10"/>
      <c r="F275" s="9"/>
      <c r="G275" s="10"/>
      <c r="H275" s="7"/>
      <c r="I275" s="7"/>
      <c r="J275" s="7"/>
      <c r="K275" s="7"/>
      <c r="L275" s="11"/>
      <c r="M275" s="10"/>
      <c r="N275" s="7"/>
      <c r="O275" s="7"/>
      <c r="P275" s="11"/>
      <c r="Q275" s="10"/>
      <c r="R275" s="7"/>
      <c r="S275" s="7"/>
      <c r="T275" s="11"/>
      <c r="U275" s="10"/>
      <c r="V275" s="11"/>
    </row>
    <row r="276">
      <c r="A276" s="7"/>
      <c r="B276" s="7"/>
      <c r="C276" s="7"/>
      <c r="D276" s="7"/>
      <c r="E276" s="10"/>
      <c r="F276" s="9"/>
      <c r="G276" s="10"/>
      <c r="H276" s="7"/>
      <c r="I276" s="7"/>
      <c r="J276" s="7"/>
      <c r="K276" s="7"/>
      <c r="L276" s="11"/>
      <c r="M276" s="10"/>
      <c r="N276" s="7"/>
      <c r="O276" s="7"/>
      <c r="P276" s="11"/>
      <c r="Q276" s="10"/>
      <c r="R276" s="7"/>
      <c r="S276" s="7"/>
      <c r="T276" s="11"/>
      <c r="U276" s="10"/>
      <c r="V276" s="11"/>
    </row>
    <row r="277">
      <c r="A277" s="7"/>
      <c r="B277" s="7"/>
      <c r="C277" s="7"/>
      <c r="D277" s="7"/>
      <c r="E277" s="10"/>
      <c r="F277" s="9"/>
      <c r="G277" s="10"/>
      <c r="H277" s="7"/>
      <c r="I277" s="7"/>
      <c r="J277" s="7"/>
      <c r="K277" s="7"/>
      <c r="L277" s="11"/>
      <c r="M277" s="10"/>
      <c r="N277" s="7"/>
      <c r="O277" s="7"/>
      <c r="P277" s="11"/>
      <c r="Q277" s="10"/>
      <c r="R277" s="7"/>
      <c r="S277" s="7"/>
      <c r="T277" s="11"/>
      <c r="U277" s="10"/>
      <c r="V277" s="11"/>
    </row>
    <row r="278">
      <c r="A278" s="7"/>
      <c r="B278" s="7"/>
      <c r="C278" s="7"/>
      <c r="D278" s="7"/>
      <c r="E278" s="10"/>
      <c r="F278" s="9"/>
      <c r="G278" s="10"/>
      <c r="H278" s="7"/>
      <c r="I278" s="7"/>
      <c r="J278" s="7"/>
      <c r="K278" s="7"/>
      <c r="L278" s="11"/>
      <c r="M278" s="10"/>
      <c r="N278" s="7"/>
      <c r="O278" s="7"/>
      <c r="P278" s="11"/>
      <c r="Q278" s="10"/>
      <c r="R278" s="7"/>
      <c r="S278" s="7"/>
      <c r="T278" s="11"/>
      <c r="U278" s="10"/>
      <c r="V278" s="11"/>
    </row>
    <row r="279">
      <c r="A279" s="7"/>
      <c r="B279" s="7"/>
      <c r="C279" s="7"/>
      <c r="D279" s="7"/>
      <c r="E279" s="10"/>
      <c r="F279" s="9"/>
      <c r="G279" s="10"/>
      <c r="H279" s="7"/>
      <c r="I279" s="7"/>
      <c r="J279" s="7"/>
      <c r="K279" s="7"/>
      <c r="L279" s="11"/>
      <c r="M279" s="10"/>
      <c r="N279" s="7"/>
      <c r="O279" s="7"/>
      <c r="P279" s="11"/>
      <c r="Q279" s="10"/>
      <c r="R279" s="7"/>
      <c r="S279" s="7"/>
      <c r="T279" s="11"/>
      <c r="U279" s="10"/>
      <c r="V279" s="11"/>
    </row>
    <row r="280">
      <c r="A280" s="7"/>
      <c r="B280" s="7"/>
      <c r="C280" s="7"/>
      <c r="D280" s="7"/>
      <c r="E280" s="10"/>
      <c r="F280" s="9"/>
      <c r="G280" s="10"/>
      <c r="H280" s="7"/>
      <c r="I280" s="7"/>
      <c r="J280" s="7"/>
      <c r="K280" s="7"/>
      <c r="L280" s="11"/>
      <c r="M280" s="10"/>
      <c r="N280" s="7"/>
      <c r="O280" s="7"/>
      <c r="P280" s="11"/>
      <c r="Q280" s="10"/>
      <c r="R280" s="7"/>
      <c r="S280" s="7"/>
      <c r="T280" s="11"/>
      <c r="U280" s="10"/>
      <c r="V280" s="11"/>
    </row>
    <row r="281">
      <c r="A281" s="7"/>
      <c r="B281" s="7"/>
      <c r="C281" s="7"/>
      <c r="D281" s="7"/>
      <c r="E281" s="10"/>
      <c r="F281" s="9"/>
      <c r="G281" s="10"/>
      <c r="H281" s="7"/>
      <c r="I281" s="7"/>
      <c r="J281" s="7"/>
      <c r="K281" s="7"/>
      <c r="L281" s="11"/>
      <c r="M281" s="10"/>
      <c r="N281" s="7"/>
      <c r="O281" s="7"/>
      <c r="P281" s="11"/>
      <c r="Q281" s="10"/>
      <c r="R281" s="7"/>
      <c r="S281" s="7"/>
      <c r="T281" s="11"/>
      <c r="U281" s="10"/>
      <c r="V281" s="11"/>
    </row>
    <row r="282">
      <c r="A282" s="7"/>
      <c r="B282" s="7"/>
      <c r="C282" s="7"/>
      <c r="E282" s="14"/>
      <c r="F282" s="14"/>
      <c r="G282" s="14"/>
      <c r="H282" s="13"/>
      <c r="I282" s="13"/>
      <c r="J282" s="13"/>
      <c r="K282" s="13"/>
      <c r="L282" s="15"/>
      <c r="M282" s="14"/>
      <c r="N282" s="13"/>
      <c r="O282" s="13"/>
      <c r="P282" s="15"/>
      <c r="Q282" s="14"/>
      <c r="R282" s="13"/>
      <c r="S282" s="13"/>
      <c r="T282" s="15"/>
      <c r="U282" s="14"/>
      <c r="V282" s="15"/>
    </row>
    <row r="283">
      <c r="A283" s="7"/>
      <c r="B283" s="7"/>
      <c r="C283" s="7"/>
      <c r="E283" s="14"/>
      <c r="F283" s="14"/>
      <c r="G283" s="14"/>
      <c r="H283" s="13"/>
      <c r="I283" s="13"/>
      <c r="J283" s="13"/>
      <c r="K283" s="13"/>
      <c r="L283" s="15"/>
      <c r="M283" s="14"/>
      <c r="N283" s="13"/>
      <c r="O283" s="13"/>
      <c r="P283" s="15"/>
      <c r="Q283" s="14"/>
      <c r="R283" s="13"/>
      <c r="S283" s="13"/>
      <c r="T283" s="15"/>
      <c r="U283" s="14"/>
      <c r="V283" s="15"/>
    </row>
    <row r="284">
      <c r="A284" s="7"/>
      <c r="B284" s="7"/>
      <c r="C284" s="7"/>
      <c r="E284" s="14"/>
      <c r="F284" s="14"/>
      <c r="G284" s="14"/>
      <c r="H284" s="13"/>
      <c r="I284" s="13"/>
      <c r="J284" s="13"/>
      <c r="K284" s="13"/>
      <c r="L284" s="15"/>
      <c r="M284" s="14"/>
      <c r="N284" s="13"/>
      <c r="O284" s="13"/>
      <c r="P284" s="15"/>
      <c r="Q284" s="14"/>
      <c r="R284" s="13"/>
      <c r="S284" s="13"/>
      <c r="T284" s="15"/>
      <c r="U284" s="14"/>
      <c r="V284" s="15"/>
    </row>
    <row r="285">
      <c r="A285" s="7"/>
      <c r="B285" s="7"/>
      <c r="C285" s="7"/>
      <c r="E285" s="14"/>
      <c r="F285" s="14"/>
      <c r="G285" s="14"/>
      <c r="H285" s="13"/>
      <c r="I285" s="13"/>
      <c r="J285" s="13"/>
      <c r="K285" s="13"/>
      <c r="L285" s="15"/>
      <c r="M285" s="14"/>
      <c r="N285" s="13"/>
      <c r="O285" s="13"/>
      <c r="P285" s="15"/>
      <c r="Q285" s="14"/>
      <c r="R285" s="13"/>
      <c r="S285" s="13"/>
      <c r="T285" s="15"/>
      <c r="U285" s="14"/>
      <c r="V285" s="15"/>
    </row>
    <row r="286">
      <c r="A286" s="7"/>
      <c r="B286" s="7"/>
      <c r="C286" s="7"/>
      <c r="E286" s="14"/>
      <c r="F286" s="14"/>
      <c r="G286" s="14"/>
      <c r="H286" s="13"/>
      <c r="I286" s="13"/>
      <c r="J286" s="13"/>
      <c r="K286" s="13"/>
      <c r="L286" s="15"/>
      <c r="M286" s="14"/>
      <c r="N286" s="13"/>
      <c r="O286" s="13"/>
      <c r="P286" s="15"/>
      <c r="Q286" s="14"/>
      <c r="R286" s="13"/>
      <c r="S286" s="13"/>
      <c r="T286" s="15"/>
      <c r="U286" s="14"/>
      <c r="V286" s="15"/>
    </row>
    <row r="287">
      <c r="A287" s="7"/>
      <c r="B287" s="7"/>
      <c r="C287" s="7"/>
      <c r="E287" s="14"/>
      <c r="F287" s="14"/>
      <c r="G287" s="14"/>
      <c r="H287" s="13"/>
      <c r="I287" s="13"/>
      <c r="J287" s="13"/>
      <c r="K287" s="13"/>
      <c r="L287" s="15"/>
      <c r="M287" s="14"/>
      <c r="N287" s="13"/>
      <c r="O287" s="13"/>
      <c r="P287" s="15"/>
      <c r="Q287" s="14"/>
      <c r="R287" s="13"/>
      <c r="S287" s="13"/>
      <c r="T287" s="15"/>
      <c r="U287" s="14"/>
      <c r="V287" s="15"/>
    </row>
    <row r="288">
      <c r="A288" s="7"/>
      <c r="B288" s="7"/>
      <c r="C288" s="7"/>
      <c r="E288" s="14"/>
      <c r="F288" s="14"/>
      <c r="G288" s="14"/>
      <c r="H288" s="13"/>
      <c r="I288" s="13"/>
      <c r="J288" s="13"/>
      <c r="K288" s="13"/>
      <c r="L288" s="15"/>
      <c r="M288" s="14"/>
      <c r="N288" s="13"/>
      <c r="O288" s="13"/>
      <c r="P288" s="15"/>
      <c r="Q288" s="14"/>
      <c r="R288" s="13"/>
      <c r="S288" s="13"/>
      <c r="T288" s="15"/>
      <c r="U288" s="14"/>
      <c r="V288" s="15"/>
    </row>
    <row r="289">
      <c r="A289" s="7"/>
      <c r="B289" s="7"/>
      <c r="C289" s="7"/>
      <c r="E289" s="14"/>
      <c r="F289" s="14"/>
      <c r="G289" s="14"/>
      <c r="H289" s="13"/>
      <c r="I289" s="13"/>
      <c r="J289" s="13"/>
      <c r="K289" s="13"/>
      <c r="L289" s="15"/>
      <c r="M289" s="14"/>
      <c r="N289" s="13"/>
      <c r="O289" s="13"/>
      <c r="P289" s="15"/>
      <c r="Q289" s="14"/>
      <c r="R289" s="13"/>
      <c r="S289" s="13"/>
      <c r="T289" s="15"/>
      <c r="U289" s="14"/>
      <c r="V289" s="15"/>
    </row>
    <row r="290">
      <c r="A290" s="7"/>
      <c r="B290" s="7"/>
      <c r="C290" s="7"/>
      <c r="D290" s="13"/>
      <c r="E290" s="14"/>
      <c r="F290" s="14"/>
      <c r="G290" s="14"/>
      <c r="H290" s="13"/>
      <c r="I290" s="13"/>
      <c r="J290" s="13"/>
      <c r="K290" s="13"/>
      <c r="L290" s="15"/>
      <c r="M290" s="14"/>
      <c r="N290" s="13"/>
      <c r="O290" s="13"/>
      <c r="P290" s="15"/>
      <c r="Q290" s="14"/>
      <c r="R290" s="13"/>
      <c r="S290" s="13"/>
      <c r="T290" s="15"/>
      <c r="U290" s="14"/>
      <c r="V290" s="15"/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81"/>
  <mergeCells count="4">
    <mergeCell ref="G1:L1"/>
    <mergeCell ref="M1:P1"/>
    <mergeCell ref="Q1:T1"/>
    <mergeCell ref="U1:V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80" si="1">LEFT(D3,LEN(D3)-LEN(B3)-1)</f>
        <v>Joe Burrow</v>
      </c>
      <c r="B3" s="7" t="str">
        <f>IFERROR(__xludf.DUMMYFUNCTION("INDEX(IFNA(REGEXEXTRACT(D3, ""([^ ]+)$"")))"),"CIN")</f>
        <v>CIN</v>
      </c>
      <c r="C3" s="7">
        <f>Pts_PA*G3+Pts_PC*H3+Pts_PY*I3+Pts_PTD*J3+Pts_PI*K3+Pts_P2*L3+Pts_RA*M3+Pts_RY*N3+Pts_RTD*O3+Pts_R2*P3+Pts_Res*Q3+Pts_ReY*R3+Pts_ReTD*S3+Pts_Re2*T3+Pts_FL*U3+Pts_FTD*V3</f>
        <v>29.14</v>
      </c>
      <c r="D3" s="17" t="s">
        <v>141</v>
      </c>
      <c r="E3" s="10" t="s">
        <v>46</v>
      </c>
      <c r="F3" s="9">
        <v>39.0</v>
      </c>
      <c r="G3" s="10">
        <v>39.0</v>
      </c>
      <c r="H3" s="7">
        <v>27.0</v>
      </c>
      <c r="I3" s="7">
        <v>251.0</v>
      </c>
      <c r="J3" s="7">
        <v>5.0</v>
      </c>
      <c r="K3" s="7">
        <v>1.0</v>
      </c>
      <c r="L3" s="11">
        <v>0.0</v>
      </c>
      <c r="M3" s="10">
        <v>3.0</v>
      </c>
      <c r="N3" s="7">
        <v>11.0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Jalen Hurts</v>
      </c>
      <c r="B4" s="7" t="str">
        <f>IFERROR(__xludf.DUMMYFUNCTION("INDEX(IFNA(REGEXEXTRACT(D4, ""([^ ]+)$"")))"),"PHI")</f>
        <v>PHI</v>
      </c>
      <c r="C4" s="7">
        <f>Pts_PA*G4+Pts_PC*H4+Pts_PY*I4+Pts_PTD*J4+Pts_PI*K4+Pts_P2*L4+Pts_RA*M4+Pts_RY*N4+Pts_RTD*O4+Pts_R2*P4+Pts_Res*Q4+Pts_ReY*R4+Pts_ReTD*S4+Pts_Re2*T4+Pts_FL*U4+Pts_FTD*V4</f>
        <v>29.9</v>
      </c>
      <c r="D4" s="7" t="s">
        <v>37</v>
      </c>
      <c r="E4" s="10" t="s">
        <v>44</v>
      </c>
      <c r="F4" s="9">
        <v>33.0</v>
      </c>
      <c r="G4" s="10">
        <v>24.0</v>
      </c>
      <c r="H4" s="7">
        <v>18.0</v>
      </c>
      <c r="I4" s="7">
        <v>230.0</v>
      </c>
      <c r="J4" s="7">
        <v>2.0</v>
      </c>
      <c r="K4" s="7">
        <v>0.0</v>
      </c>
      <c r="L4" s="11">
        <v>0.0</v>
      </c>
      <c r="M4" s="10">
        <v>13.0</v>
      </c>
      <c r="N4" s="7">
        <v>67.0</v>
      </c>
      <c r="O4" s="7">
        <v>1.0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Saquon Barkley</v>
      </c>
      <c r="B5" s="7" t="str">
        <f>IFERROR(__xludf.DUMMYFUNCTION("INDEX(IFNA(REGEXEXTRACT(D5, ""([^ ]+)$"")))"),"PHI")</f>
        <v>PHI</v>
      </c>
      <c r="C5" s="7">
        <f>Pts_PA*G5+Pts_PC*H5+Pts_PY*I5+Pts_PTD*J5+Pts_PI*K5+Pts_P2*L5+Pts_RA*M5+Pts_RY*N5+Pts_RTD*O5+Pts_R2*P5+Pts_Res*Q5+Pts_ReY*R5+Pts_ReTD*S5+Pts_Re2*T5+Pts_FL*U5+Pts_FTD*V5</f>
        <v>31.4</v>
      </c>
      <c r="D5" s="7" t="s">
        <v>22</v>
      </c>
      <c r="E5" s="10" t="s">
        <v>44</v>
      </c>
      <c r="F5" s="9">
        <v>30.0</v>
      </c>
      <c r="G5" s="10">
        <v>0.0</v>
      </c>
      <c r="H5" s="7">
        <v>0.0</v>
      </c>
      <c r="I5" s="7">
        <v>0.0</v>
      </c>
      <c r="J5" s="7">
        <v>0.0</v>
      </c>
      <c r="K5" s="7">
        <v>0.0</v>
      </c>
      <c r="L5" s="11">
        <v>0.0</v>
      </c>
      <c r="M5" s="10">
        <v>27.0</v>
      </c>
      <c r="N5" s="7">
        <v>159.0</v>
      </c>
      <c r="O5" s="7">
        <v>1.0</v>
      </c>
      <c r="P5" s="11">
        <v>0.0</v>
      </c>
      <c r="Q5" s="10">
        <v>3.0</v>
      </c>
      <c r="R5" s="7">
        <v>40.0</v>
      </c>
      <c r="S5" s="7">
        <v>1.0</v>
      </c>
      <c r="T5" s="11">
        <v>0.0</v>
      </c>
      <c r="U5" s="10">
        <v>1.0</v>
      </c>
      <c r="V5" s="11">
        <v>0.0</v>
      </c>
    </row>
    <row r="6">
      <c r="A6" s="7" t="str">
        <f t="shared" si="1"/>
        <v>Jaxon Smith-Njigba</v>
      </c>
      <c r="B6" s="7" t="str">
        <f>IFERROR(__xludf.DUMMYFUNCTION("INDEX(IFNA(REGEXEXTRACT(D6, ""([^ ]+)$"")))"),"SEA")</f>
        <v>SEA</v>
      </c>
      <c r="C6" s="7">
        <f>Pts_PA*G6+Pts_PC*H6+Pts_PY*I6+Pts_PTD*J6+Pts_PI*K6+Pts_P2*L6+Pts_RA*M6+Pts_RY*N6+Pts_RTD*O6+Pts_R2*P6+Pts_Res*Q6+Pts_ReY*R6+Pts_ReTD*S6+Pts_Re2*T6+Pts_FL*U6+Pts_FTD*V6</f>
        <v>33.5</v>
      </c>
      <c r="D6" s="7" t="s">
        <v>272</v>
      </c>
      <c r="E6" s="10" t="s">
        <v>51</v>
      </c>
      <c r="F6" s="9">
        <v>30.0</v>
      </c>
      <c r="G6" s="10">
        <v>0.0</v>
      </c>
      <c r="H6" s="7">
        <v>0.0</v>
      </c>
      <c r="I6" s="7">
        <v>0.0</v>
      </c>
      <c r="J6" s="7">
        <v>0.0</v>
      </c>
      <c r="K6" s="7">
        <v>0.0</v>
      </c>
      <c r="L6" s="11">
        <v>0.0</v>
      </c>
      <c r="M6" s="10">
        <v>0.0</v>
      </c>
      <c r="N6" s="7">
        <v>0.0</v>
      </c>
      <c r="O6" s="7">
        <v>0.0</v>
      </c>
      <c r="P6" s="11">
        <v>0.0</v>
      </c>
      <c r="Q6" s="10">
        <v>7.0</v>
      </c>
      <c r="R6" s="7">
        <v>180.0</v>
      </c>
      <c r="S6" s="7">
        <v>2.0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Lamar Jackson</v>
      </c>
      <c r="B7" s="7" t="str">
        <f>IFERROR(__xludf.DUMMYFUNCTION("INDEX(IFNA(REGEXEXTRACT(D7, ""([^ ]+)$"")))"),"BAL")</f>
        <v>BAL</v>
      </c>
      <c r="C7" s="7">
        <f>Pts_PA*G7+Pts_PC*H7+Pts_PY*I7+Pts_PTD*J7+Pts_PI*K7+Pts_P2*L7+Pts_RA*M7+Pts_RY*N7+Pts_RTD*O7+Pts_R2*P7+Pts_Res*Q7+Pts_ReY*R7+Pts_ReTD*S7+Pts_Re2*T7+Pts_FL*U7+Pts_FTD*V7</f>
        <v>23.6</v>
      </c>
      <c r="D7" s="7" t="s">
        <v>32</v>
      </c>
      <c r="E7" s="10" t="s">
        <v>49</v>
      </c>
      <c r="F7" s="9">
        <v>29.0</v>
      </c>
      <c r="G7" s="10">
        <v>19.0</v>
      </c>
      <c r="H7" s="7">
        <v>16.0</v>
      </c>
      <c r="I7" s="7">
        <v>280.0</v>
      </c>
      <c r="J7" s="7">
        <v>3.0</v>
      </c>
      <c r="K7" s="7">
        <v>0.0</v>
      </c>
      <c r="L7" s="11">
        <v>0.0</v>
      </c>
      <c r="M7" s="10">
        <v>3.0</v>
      </c>
      <c r="N7" s="7">
        <v>4.0</v>
      </c>
      <c r="O7" s="7">
        <v>0.0</v>
      </c>
      <c r="P7" s="11">
        <v>0.0</v>
      </c>
      <c r="Q7" s="10">
        <v>0.0</v>
      </c>
      <c r="R7" s="7">
        <v>0.0</v>
      </c>
      <c r="S7" s="7">
        <v>0.0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Patrick Mahomes</v>
      </c>
      <c r="B8" s="7" t="str">
        <f>IFERROR(__xludf.DUMMYFUNCTION("INDEX(IFNA(REGEXEXTRACT(D8, ""([^ ]+)$"")))"),"KC")</f>
        <v>KC</v>
      </c>
      <c r="C8" s="7">
        <f>Pts_PA*G8+Pts_PC*H8+Pts_PY*I8+Pts_PTD*J8+Pts_PI*K8+Pts_P2*L8+Pts_RA*M8+Pts_RY*N8+Pts_RTD*O8+Pts_R2*P8+Pts_Res*Q8+Pts_ReY*R8+Pts_ReTD*S8+Pts_Re2*T8+Pts_FL*U8+Pts_FTD*V8</f>
        <v>24.54</v>
      </c>
      <c r="D8" s="7" t="s">
        <v>73</v>
      </c>
      <c r="E8" s="10" t="s">
        <v>358</v>
      </c>
      <c r="F8" s="9">
        <v>29.0</v>
      </c>
      <c r="G8" s="10">
        <v>44.0</v>
      </c>
      <c r="H8" s="7">
        <v>34.0</v>
      </c>
      <c r="I8" s="7">
        <v>291.0</v>
      </c>
      <c r="J8" s="7">
        <v>3.0</v>
      </c>
      <c r="K8" s="7">
        <v>0.0</v>
      </c>
      <c r="L8" s="11">
        <v>0.0</v>
      </c>
      <c r="M8" s="10">
        <v>2.0</v>
      </c>
      <c r="N8" s="7">
        <v>9.0</v>
      </c>
      <c r="O8" s="7">
        <v>0.0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Daniel Jones</v>
      </c>
      <c r="B9" s="7" t="str">
        <f>IFERROR(__xludf.DUMMYFUNCTION("INDEX(IFNA(REGEXEXTRACT(D9, ""([^ ]+)$"")))"),"MIN")</f>
        <v>MIN</v>
      </c>
      <c r="C9" s="7">
        <f>Pts_PA*G9+Pts_PC*H9+Pts_PY*I9+Pts_PTD*J9+Pts_PI*K9+Pts_P2*L9+Pts_RA*M9+Pts_RY*N9+Pts_RTD*O9+Pts_R2*P9+Pts_Res*Q9+Pts_ReY*R9+Pts_ReTD*S9+Pts_Re2*T9+Pts_FL*U9+Pts_FTD*V9</f>
        <v>24.36</v>
      </c>
      <c r="D9" s="7" t="s">
        <v>173</v>
      </c>
      <c r="E9" s="10" t="s">
        <v>53</v>
      </c>
      <c r="F9" s="9">
        <v>28.0</v>
      </c>
      <c r="G9" s="10">
        <v>26.0</v>
      </c>
      <c r="H9" s="7">
        <v>20.0</v>
      </c>
      <c r="I9" s="7">
        <v>174.0</v>
      </c>
      <c r="J9" s="7">
        <v>2.0</v>
      </c>
      <c r="K9" s="7">
        <v>0.0</v>
      </c>
      <c r="L9" s="11">
        <v>0.0</v>
      </c>
      <c r="M9" s="10">
        <v>7.0</v>
      </c>
      <c r="N9" s="7">
        <v>54.0</v>
      </c>
      <c r="O9" s="7">
        <v>1.0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1.0</v>
      </c>
      <c r="V9" s="11">
        <v>0.0</v>
      </c>
    </row>
    <row r="10">
      <c r="A10" s="7" t="str">
        <f t="shared" si="1"/>
        <v>Josh Allen</v>
      </c>
      <c r="B10" s="7" t="str">
        <f>IFERROR(__xludf.DUMMYFUNCTION("INDEX(IFNA(REGEXEXTRACT(D10, ""([^ ]+)$"")))"),"BUF")</f>
        <v>BUF</v>
      </c>
      <c r="C10" s="7">
        <f>Pts_PA*G10+Pts_PC*H10+Pts_PY*I10+Pts_PTD*J10+Pts_PI*K10+Pts_P2*L10+Pts_RA*M10+Pts_RY*N10+Pts_RTD*O10+Pts_R2*P10+Pts_Res*Q10+Pts_ReY*R10+Pts_ReTD*S10+Pts_Re2*T10+Pts_FL*U10+Pts_FTD*V10</f>
        <v>22.1</v>
      </c>
      <c r="D10" s="7" t="s">
        <v>20</v>
      </c>
      <c r="E10" s="10" t="s">
        <v>421</v>
      </c>
      <c r="F10" s="9">
        <v>27.0</v>
      </c>
      <c r="G10" s="10">
        <v>39.0</v>
      </c>
      <c r="H10" s="7">
        <v>25.0</v>
      </c>
      <c r="I10" s="7">
        <v>235.0</v>
      </c>
      <c r="J10" s="7">
        <v>3.0</v>
      </c>
      <c r="K10" s="7">
        <v>1.0</v>
      </c>
      <c r="L10" s="11">
        <v>1.0</v>
      </c>
      <c r="M10" s="10">
        <v>2.0</v>
      </c>
      <c r="N10" s="7">
        <v>7.0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Geno Smith</v>
      </c>
      <c r="B11" s="7" t="str">
        <f>IFERROR(__xludf.DUMMYFUNCTION("INDEX(IFNA(REGEXEXTRACT(D11, ""([^ ]+)$"")))"),"SEA")</f>
        <v>SEA</v>
      </c>
      <c r="C11" s="7">
        <f>Pts_PA*G11+Pts_PC*H11+Pts_PY*I11+Pts_PTD*J11+Pts_PI*K11+Pts_P2*L11+Pts_RA*M11+Pts_RY*N11+Pts_RTD*O11+Pts_R2*P11+Pts_Res*Q11+Pts_ReY*R11+Pts_ReTD*S11+Pts_Re2*T11+Pts_FL*U11+Pts_FTD*V11</f>
        <v>22.12</v>
      </c>
      <c r="D11" s="7" t="s">
        <v>48</v>
      </c>
      <c r="E11" s="10" t="s">
        <v>51</v>
      </c>
      <c r="F11" s="9">
        <v>27.0</v>
      </c>
      <c r="G11" s="10">
        <v>34.0</v>
      </c>
      <c r="H11" s="7">
        <v>21.0</v>
      </c>
      <c r="I11" s="7">
        <v>363.0</v>
      </c>
      <c r="J11" s="7">
        <v>3.0</v>
      </c>
      <c r="K11" s="7">
        <v>3.0</v>
      </c>
      <c r="L11" s="11">
        <v>0.0</v>
      </c>
      <c r="M11" s="10">
        <v>6.0</v>
      </c>
      <c r="N11" s="7">
        <v>16.0</v>
      </c>
      <c r="O11" s="7">
        <v>0.0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Aaron Rodgers</v>
      </c>
      <c r="B12" s="7" t="str">
        <f>IFERROR(__xludf.DUMMYFUNCTION("INDEX(IFNA(REGEXEXTRACT(D12, ""([^ ]+)$"")))"),"NYJ")</f>
        <v>NYJ</v>
      </c>
      <c r="C12" s="7">
        <f>Pts_PA*G12+Pts_PC*H12+Pts_PY*I12+Pts_PTD*J12+Pts_PI*K12+Pts_P2*L12+Pts_RA*M12+Pts_RY*N12+Pts_RTD*O12+Pts_R2*P12+Pts_Res*Q12+Pts_ReY*R12+Pts_ReTD*S12+Pts_Re2*T12+Pts_FL*U12+Pts_FTD*V12</f>
        <v>20.34</v>
      </c>
      <c r="D12" s="7" t="s">
        <v>117</v>
      </c>
      <c r="E12" s="10" t="s">
        <v>25</v>
      </c>
      <c r="F12" s="9">
        <v>26.0</v>
      </c>
      <c r="G12" s="10">
        <v>32.0</v>
      </c>
      <c r="H12" s="7">
        <v>22.0</v>
      </c>
      <c r="I12" s="7">
        <v>211.0</v>
      </c>
      <c r="J12" s="7">
        <v>3.0</v>
      </c>
      <c r="K12" s="7">
        <v>0.0</v>
      </c>
      <c r="L12" s="11">
        <v>0.0</v>
      </c>
      <c r="M12" s="10">
        <v>1.0</v>
      </c>
      <c r="N12" s="7">
        <v>-1.0</v>
      </c>
      <c r="O12" s="7">
        <v>0.0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Kirk Cousins</v>
      </c>
      <c r="B13" s="7" t="str">
        <f>IFERROR(__xludf.DUMMYFUNCTION("INDEX(IFNA(REGEXEXTRACT(D13, ""([^ ]+)$"")))"),"ATL")</f>
        <v>ATL</v>
      </c>
      <c r="C13" s="7">
        <f>Pts_PA*G13+Pts_PC*H13+Pts_PY*I13+Pts_PTD*J13+Pts_PI*K13+Pts_P2*L13+Pts_RA*M13+Pts_RY*N13+Pts_RTD*O13+Pts_R2*P13+Pts_Res*Q13+Pts_ReY*R13+Pts_ReTD*S13+Pts_Re2*T13+Pts_FL*U13+Pts_FTD*V13</f>
        <v>17.78</v>
      </c>
      <c r="D13" s="7" t="s">
        <v>130</v>
      </c>
      <c r="E13" s="10" t="s">
        <v>89</v>
      </c>
      <c r="F13" s="9">
        <v>25.0</v>
      </c>
      <c r="G13" s="10">
        <v>24.0</v>
      </c>
      <c r="H13" s="7">
        <v>19.0</v>
      </c>
      <c r="I13" s="7">
        <v>222.0</v>
      </c>
      <c r="J13" s="7">
        <v>3.0</v>
      </c>
      <c r="K13" s="7">
        <v>0.0</v>
      </c>
      <c r="L13" s="11">
        <v>0.0</v>
      </c>
      <c r="M13" s="10">
        <v>4.0</v>
      </c>
      <c r="N13" s="7">
        <v>-11.0</v>
      </c>
      <c r="O13" s="7">
        <v>0.0</v>
      </c>
      <c r="P13" s="11">
        <v>0.0</v>
      </c>
      <c r="Q13" s="10">
        <v>0.0</v>
      </c>
      <c r="R13" s="7">
        <v>0.0</v>
      </c>
      <c r="S13" s="7">
        <v>0.0</v>
      </c>
      <c r="T13" s="11">
        <v>0.0</v>
      </c>
      <c r="U13" s="10">
        <v>1.0</v>
      </c>
      <c r="V13" s="11">
        <v>0.0</v>
      </c>
    </row>
    <row r="14">
      <c r="A14" s="7" t="str">
        <f t="shared" si="1"/>
        <v>Sam Darnold</v>
      </c>
      <c r="B14" s="7" t="str">
        <f>IFERROR(__xludf.DUMMYFUNCTION("INDEX(IFNA(REGEXEXTRACT(D14, ""([^ ]+)$"")))"),"MIN")</f>
        <v>MIN</v>
      </c>
      <c r="C14" s="7">
        <f>Pts_PA*G14+Pts_PC*H14+Pts_PY*I14+Pts_PTD*J14+Pts_PI*K14+Pts_P2*L14+Pts_RA*M14+Pts_RY*N14+Pts_RTD*O14+Pts_R2*P14+Pts_Res*Q14+Pts_ReY*R14+Pts_ReTD*S14+Pts_Re2*T14+Pts_FL*U14+Pts_FTD*V14</f>
        <v>19</v>
      </c>
      <c r="D14" s="7" t="s">
        <v>52</v>
      </c>
      <c r="E14" s="10" t="s">
        <v>352</v>
      </c>
      <c r="F14" s="9">
        <v>25.0</v>
      </c>
      <c r="G14" s="10">
        <v>34.0</v>
      </c>
      <c r="H14" s="7">
        <v>28.0</v>
      </c>
      <c r="I14" s="7">
        <v>290.0</v>
      </c>
      <c r="J14" s="7">
        <v>3.0</v>
      </c>
      <c r="K14" s="7">
        <v>2.0</v>
      </c>
      <c r="L14" s="11">
        <v>0.0</v>
      </c>
      <c r="M14" s="10">
        <v>4.0</v>
      </c>
      <c r="N14" s="7">
        <v>14.0</v>
      </c>
      <c r="O14" s="7">
        <v>0.0</v>
      </c>
      <c r="P14" s="11">
        <v>0.0</v>
      </c>
      <c r="Q14" s="10">
        <v>0.0</v>
      </c>
      <c r="R14" s="7">
        <v>0.0</v>
      </c>
      <c r="S14" s="7">
        <v>0.0</v>
      </c>
      <c r="T14" s="11">
        <v>0.0</v>
      </c>
      <c r="U14" s="10">
        <v>1.0</v>
      </c>
      <c r="V14" s="11">
        <v>0.0</v>
      </c>
    </row>
    <row r="15">
      <c r="A15" s="7" t="str">
        <f t="shared" si="1"/>
        <v>Zay Flowers</v>
      </c>
      <c r="B15" s="7" t="str">
        <f>IFERROR(__xludf.DUMMYFUNCTION("INDEX(IFNA(REGEXEXTRACT(D15, ""([^ ]+)$"")))"),"BAL")</f>
        <v>BAL</v>
      </c>
      <c r="C15" s="7">
        <f>Pts_PA*G15+Pts_PC*H15+Pts_PY*I15+Pts_PTD*J15+Pts_PI*K15+Pts_P2*L15+Pts_RA*M15+Pts_RY*N15+Pts_RTD*O15+Pts_R2*P15+Pts_Res*Q15+Pts_ReY*R15+Pts_ReTD*S15+Pts_Re2*T15+Pts_FL*U15+Pts_FTD*V15</f>
        <v>27.2</v>
      </c>
      <c r="D15" s="7" t="s">
        <v>172</v>
      </c>
      <c r="E15" s="10" t="s">
        <v>49</v>
      </c>
      <c r="F15" s="9">
        <v>24.0</v>
      </c>
      <c r="G15" s="10">
        <v>0.0</v>
      </c>
      <c r="H15" s="7">
        <v>0.0</v>
      </c>
      <c r="I15" s="7">
        <v>0.0</v>
      </c>
      <c r="J15" s="7">
        <v>0.0</v>
      </c>
      <c r="K15" s="7">
        <v>0.0</v>
      </c>
      <c r="L15" s="11">
        <v>0.0</v>
      </c>
      <c r="M15" s="10">
        <v>0.0</v>
      </c>
      <c r="N15" s="7">
        <v>0.0</v>
      </c>
      <c r="O15" s="7">
        <v>0.0</v>
      </c>
      <c r="P15" s="11">
        <v>0.0</v>
      </c>
      <c r="Q15" s="10">
        <v>5.0</v>
      </c>
      <c r="R15" s="7">
        <v>127.0</v>
      </c>
      <c r="S15" s="7">
        <v>2.0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Derrick Henry</v>
      </c>
      <c r="B16" s="7" t="str">
        <f>IFERROR(__xludf.DUMMYFUNCTION("INDEX(IFNA(REGEXEXTRACT(D16, ""([^ ]+)$"")))"),"BAL")</f>
        <v>BAL</v>
      </c>
      <c r="C16" s="7">
        <f>Pts_PA*G16+Pts_PC*H16+Pts_PY*I16+Pts_PTD*J16+Pts_PI*K16+Pts_P2*L16+Pts_RA*M16+Pts_RY*N16+Pts_RTD*O16+Pts_R2*P16+Pts_Res*Q16+Pts_ReY*R16+Pts_ReTD*S16+Pts_Re2*T16+Pts_FL*U16+Pts_FTD*V16</f>
        <v>25.8</v>
      </c>
      <c r="D16" s="7" t="s">
        <v>108</v>
      </c>
      <c r="E16" s="10" t="s">
        <v>49</v>
      </c>
      <c r="F16" s="9">
        <v>24.0</v>
      </c>
      <c r="G16" s="10">
        <v>0.0</v>
      </c>
      <c r="H16" s="7">
        <v>0.0</v>
      </c>
      <c r="I16" s="7">
        <v>0.0</v>
      </c>
      <c r="J16" s="7">
        <v>0.0</v>
      </c>
      <c r="K16" s="7">
        <v>0.0</v>
      </c>
      <c r="L16" s="11">
        <v>0.0</v>
      </c>
      <c r="M16" s="10">
        <v>23.0</v>
      </c>
      <c r="N16" s="7">
        <v>106.0</v>
      </c>
      <c r="O16" s="7">
        <v>2.0</v>
      </c>
      <c r="P16" s="11">
        <v>0.0</v>
      </c>
      <c r="Q16" s="10">
        <v>1.0</v>
      </c>
      <c r="R16" s="7">
        <v>27.0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De'Von Achane</v>
      </c>
      <c r="B17" s="7" t="str">
        <f>IFERROR(__xludf.DUMMYFUNCTION("INDEX(IFNA(REGEXEXTRACT(D17, ""([^ ]+)$"")))"),"MIA")</f>
        <v>MIA</v>
      </c>
      <c r="C17" s="7">
        <f>Pts_PA*G17+Pts_PC*H17+Pts_PY*I17+Pts_PTD*J17+Pts_PI*K17+Pts_P2*L17+Pts_RA*M17+Pts_RY*N17+Pts_RTD*O17+Pts_R2*P17+Pts_Res*Q17+Pts_ReY*R17+Pts_ReTD*S17+Pts_Re2*T17+Pts_FL*U17+Pts_FTD*V17</f>
        <v>28.1</v>
      </c>
      <c r="D17" s="7" t="s">
        <v>71</v>
      </c>
      <c r="E17" s="10" t="s">
        <v>65</v>
      </c>
      <c r="F17" s="9">
        <v>23.0</v>
      </c>
      <c r="G17" s="10">
        <v>0.0</v>
      </c>
      <c r="H17" s="7">
        <v>0.0</v>
      </c>
      <c r="I17" s="7">
        <v>0.0</v>
      </c>
      <c r="J17" s="7">
        <v>0.0</v>
      </c>
      <c r="K17" s="7">
        <v>0.0</v>
      </c>
      <c r="L17" s="11">
        <v>0.0</v>
      </c>
      <c r="M17" s="10">
        <v>12.0</v>
      </c>
      <c r="N17" s="7">
        <v>63.0</v>
      </c>
      <c r="O17" s="7">
        <v>1.0</v>
      </c>
      <c r="P17" s="11">
        <v>0.0</v>
      </c>
      <c r="Q17" s="10">
        <v>8.0</v>
      </c>
      <c r="R17" s="7">
        <v>58.0</v>
      </c>
      <c r="S17" s="7">
        <v>1.0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Jayden Daniels</v>
      </c>
      <c r="B18" s="7" t="str">
        <f>IFERROR(__xludf.DUMMYFUNCTION("INDEX(IFNA(REGEXEXTRACT(D18, ""([^ ]+)$"")))"),"WAS")</f>
        <v>WAS</v>
      </c>
      <c r="C18" s="7">
        <f>Pts_PA*G18+Pts_PC*H18+Pts_PY*I18+Pts_PTD*J18+Pts_PI*K18+Pts_P2*L18+Pts_RA*M18+Pts_RY*N18+Pts_RTD*O18+Pts_R2*P18+Pts_Res*Q18+Pts_ReY*R18+Pts_ReTD*S18+Pts_Re2*T18+Pts_FL*U18+Pts_FTD*V18</f>
        <v>19.86</v>
      </c>
      <c r="D18" s="7" t="s">
        <v>30</v>
      </c>
      <c r="E18" s="10" t="s">
        <v>53</v>
      </c>
      <c r="F18" s="9">
        <v>23.0</v>
      </c>
      <c r="G18" s="10">
        <v>22.0</v>
      </c>
      <c r="H18" s="7">
        <v>15.0</v>
      </c>
      <c r="I18" s="7">
        <v>209.0</v>
      </c>
      <c r="J18" s="7">
        <v>2.0</v>
      </c>
      <c r="K18" s="7">
        <v>0.0</v>
      </c>
      <c r="L18" s="11">
        <v>0.0</v>
      </c>
      <c r="M18" s="10">
        <v>8.0</v>
      </c>
      <c r="N18" s="7">
        <v>35.0</v>
      </c>
      <c r="O18" s="7">
        <v>0.0</v>
      </c>
      <c r="P18" s="11">
        <v>0.0</v>
      </c>
      <c r="Q18" s="10">
        <v>0.0</v>
      </c>
      <c r="R18" s="7">
        <v>0.0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Justin Herbert</v>
      </c>
      <c r="B19" s="7" t="str">
        <f>IFERROR(__xludf.DUMMYFUNCTION("INDEX(IFNA(REGEXEXTRACT(D19, ""([^ ]+)$"")))"),"LAC")</f>
        <v>LAC</v>
      </c>
      <c r="C19" s="7">
        <f>Pts_PA*G19+Pts_PC*H19+Pts_PY*I19+Pts_PTD*J19+Pts_PI*K19+Pts_P2*L19+Pts_RA*M19+Pts_RY*N19+Pts_RTD*O19+Pts_R2*P19+Pts_Res*Q19+Pts_ReY*R19+Pts_ReTD*S19+Pts_Re2*T19+Pts_FL*U19+Pts_FTD*V19</f>
        <v>19.48</v>
      </c>
      <c r="D19" s="7" t="s">
        <v>97</v>
      </c>
      <c r="E19" s="10" t="s">
        <v>85</v>
      </c>
      <c r="F19" s="9">
        <v>23.0</v>
      </c>
      <c r="G19" s="10">
        <v>27.0</v>
      </c>
      <c r="H19" s="7">
        <v>18.0</v>
      </c>
      <c r="I19" s="7">
        <v>282.0</v>
      </c>
      <c r="J19" s="7">
        <v>2.0</v>
      </c>
      <c r="K19" s="7">
        <v>0.0</v>
      </c>
      <c r="L19" s="11">
        <v>0.0</v>
      </c>
      <c r="M19" s="10">
        <v>3.0</v>
      </c>
      <c r="N19" s="7">
        <v>2.0</v>
      </c>
      <c r="O19" s="7">
        <v>0.0</v>
      </c>
      <c r="P19" s="11">
        <v>0.0</v>
      </c>
      <c r="Q19" s="10">
        <v>0.0</v>
      </c>
      <c r="R19" s="7">
        <v>0.0</v>
      </c>
      <c r="S19" s="7">
        <v>0.0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J.K. Dobbins</v>
      </c>
      <c r="B20" s="7" t="str">
        <f>IFERROR(__xludf.DUMMYFUNCTION("INDEX(IFNA(REGEXEXTRACT(D20, ""([^ ]+)$"")))"),"LAC")</f>
        <v>LAC</v>
      </c>
      <c r="C20" s="7">
        <f>Pts_PA*G20+Pts_PC*H20+Pts_PY*I20+Pts_PTD*J20+Pts_PI*K20+Pts_P2*L20+Pts_RA*M20+Pts_RY*N20+Pts_RTD*O20+Pts_R2*P20+Pts_Res*Q20+Pts_ReY*R20+Pts_ReTD*S20+Pts_Re2*T20+Pts_FL*U20+Pts_FTD*V20</f>
        <v>23.5</v>
      </c>
      <c r="D20" s="7" t="s">
        <v>45</v>
      </c>
      <c r="E20" s="10" t="s">
        <v>85</v>
      </c>
      <c r="F20" s="9">
        <v>22.0</v>
      </c>
      <c r="G20" s="10">
        <v>0.0</v>
      </c>
      <c r="H20" s="7">
        <v>0.0</v>
      </c>
      <c r="I20" s="7">
        <v>0.0</v>
      </c>
      <c r="J20" s="7">
        <v>0.0</v>
      </c>
      <c r="K20" s="7">
        <v>0.0</v>
      </c>
      <c r="L20" s="11">
        <v>0.0</v>
      </c>
      <c r="M20" s="10">
        <v>14.0</v>
      </c>
      <c r="N20" s="7">
        <v>85.0</v>
      </c>
      <c r="O20" s="7">
        <v>2.0</v>
      </c>
      <c r="P20" s="11">
        <v>0.0</v>
      </c>
      <c r="Q20" s="10">
        <v>2.0</v>
      </c>
      <c r="R20" s="7">
        <v>20.0</v>
      </c>
      <c r="S20" s="7">
        <v>0.0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Mike Gesicki</v>
      </c>
      <c r="B21" s="7" t="str">
        <f>IFERROR(__xludf.DUMMYFUNCTION("INDEX(IFNA(REGEXEXTRACT(D21, ""([^ ]+)$"")))"),"CIN")</f>
        <v>CIN</v>
      </c>
      <c r="C21" s="7">
        <f>Pts_PA*G21+Pts_PC*H21+Pts_PY*I21+Pts_PTD*J21+Pts_PI*K21+Pts_P2*L21+Pts_RA*M21+Pts_RY*N21+Pts_RTD*O21+Pts_R2*P21+Pts_Res*Q21+Pts_ReY*R21+Pts_ReTD*S21+Pts_Re2*T21+Pts_FL*U21+Pts_FTD*V21</f>
        <v>24.5</v>
      </c>
      <c r="D21" s="7" t="s">
        <v>242</v>
      </c>
      <c r="E21" s="10" t="s">
        <v>46</v>
      </c>
      <c r="F21" s="9">
        <v>22.0</v>
      </c>
      <c r="G21" s="10">
        <v>0.0</v>
      </c>
      <c r="H21" s="7">
        <v>0.0</v>
      </c>
      <c r="I21" s="7">
        <v>0.0</v>
      </c>
      <c r="J21" s="7">
        <v>0.0</v>
      </c>
      <c r="K21" s="7">
        <v>0.0</v>
      </c>
      <c r="L21" s="11">
        <v>0.0</v>
      </c>
      <c r="M21" s="10">
        <v>0.0</v>
      </c>
      <c r="N21" s="7">
        <v>0.0</v>
      </c>
      <c r="O21" s="7">
        <v>0.0</v>
      </c>
      <c r="P21" s="11">
        <v>0.0</v>
      </c>
      <c r="Q21" s="10">
        <v>5.0</v>
      </c>
      <c r="R21" s="7">
        <v>100.0</v>
      </c>
      <c r="S21" s="7">
        <v>2.0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Baker Mayfield</v>
      </c>
      <c r="B22" s="7" t="str">
        <f>IFERROR(__xludf.DUMMYFUNCTION("INDEX(IFNA(REGEXEXTRACT(D22, ""([^ ]+)$"")))"),"TB")</f>
        <v>TB</v>
      </c>
      <c r="C22" s="7">
        <f>Pts_PA*G22+Pts_PC*H22+Pts_PY*I22+Pts_PTD*J22+Pts_PI*K22+Pts_P2*L22+Pts_RA*M22+Pts_RY*N22+Pts_RTD*O22+Pts_R2*P22+Pts_Res*Q22+Pts_ReY*R22+Pts_ReTD*S22+Pts_Re2*T22+Pts_FL*U22+Pts_FTD*V22</f>
        <v>18</v>
      </c>
      <c r="D22" s="7" t="s">
        <v>18</v>
      </c>
      <c r="E22" s="10" t="s">
        <v>33</v>
      </c>
      <c r="F22" s="9">
        <v>22.0</v>
      </c>
      <c r="G22" s="10">
        <v>31.0</v>
      </c>
      <c r="H22" s="7">
        <v>23.0</v>
      </c>
      <c r="I22" s="7">
        <v>200.0</v>
      </c>
      <c r="J22" s="7">
        <v>2.0</v>
      </c>
      <c r="K22" s="7">
        <v>0.0</v>
      </c>
      <c r="L22" s="11">
        <v>0.0</v>
      </c>
      <c r="M22" s="10">
        <v>4.0</v>
      </c>
      <c r="N22" s="7">
        <v>20.0</v>
      </c>
      <c r="O22" s="7">
        <v>0.0</v>
      </c>
      <c r="P22" s="11">
        <v>0.0</v>
      </c>
      <c r="Q22" s="10">
        <v>0.0</v>
      </c>
      <c r="R22" s="7">
        <v>0.0</v>
      </c>
      <c r="S22" s="7">
        <v>0.0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Chase Brown</v>
      </c>
      <c r="B23" s="7" t="str">
        <f>IFERROR(__xludf.DUMMYFUNCTION("INDEX(IFNA(REGEXEXTRACT(D23, ""([^ ]+)$"")))"),"CIN")</f>
        <v>CIN</v>
      </c>
      <c r="C23" s="7">
        <f>Pts_PA*G23+Pts_PC*H23+Pts_PY*I23+Pts_PTD*J23+Pts_PI*K23+Pts_P2*L23+Pts_RA*M23+Pts_RY*N23+Pts_RTD*O23+Pts_R2*P23+Pts_Res*Q23+Pts_ReY*R23+Pts_ReTD*S23+Pts_Re2*T23+Pts_FL*U23+Pts_FTD*V23</f>
        <v>24.2</v>
      </c>
      <c r="D23" s="7" t="s">
        <v>210</v>
      </c>
      <c r="E23" s="10" t="s">
        <v>46</v>
      </c>
      <c r="F23" s="9">
        <v>21.0</v>
      </c>
      <c r="G23" s="10">
        <v>0.0</v>
      </c>
      <c r="H23" s="7">
        <v>0.0</v>
      </c>
      <c r="I23" s="7">
        <v>0.0</v>
      </c>
      <c r="J23" s="7">
        <v>0.0</v>
      </c>
      <c r="K23" s="7">
        <v>0.0</v>
      </c>
      <c r="L23" s="11">
        <v>0.0</v>
      </c>
      <c r="M23" s="10">
        <v>27.0</v>
      </c>
      <c r="N23" s="7">
        <v>120.0</v>
      </c>
      <c r="O23" s="7">
        <v>0.0</v>
      </c>
      <c r="P23" s="11">
        <v>0.0</v>
      </c>
      <c r="Q23" s="10">
        <v>5.0</v>
      </c>
      <c r="R23" s="7">
        <v>37.0</v>
      </c>
      <c r="S23" s="7">
        <v>1.0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Alvin Kamara</v>
      </c>
      <c r="B24" s="7" t="str">
        <f>IFERROR(__xludf.DUMMYFUNCTION("INDEX(IFNA(REGEXEXTRACT(D24, ""([^ ]+)$"")))"),"NO")</f>
        <v>NO</v>
      </c>
      <c r="C24" s="7">
        <f>Pts_PA*G24+Pts_PC*H24+Pts_PY*I24+Pts_PTD*J24+Pts_PI*K24+Pts_P2*L24+Pts_RA*M24+Pts_RY*N24+Pts_RTD*O24+Pts_R2*P24+Pts_Res*Q24+Pts_ReY*R24+Pts_ReTD*S24+Pts_Re2*T24+Pts_FL*U24+Pts_FTD*V24</f>
        <v>24.5</v>
      </c>
      <c r="D24" s="7" t="s">
        <v>67</v>
      </c>
      <c r="E24" s="10" t="s">
        <v>344</v>
      </c>
      <c r="F24" s="9">
        <v>21.0</v>
      </c>
      <c r="G24" s="10">
        <v>0.0</v>
      </c>
      <c r="H24" s="7">
        <v>0.0</v>
      </c>
      <c r="I24" s="7">
        <v>0.0</v>
      </c>
      <c r="J24" s="7">
        <v>0.0</v>
      </c>
      <c r="K24" s="7">
        <v>0.0</v>
      </c>
      <c r="L24" s="11">
        <v>0.0</v>
      </c>
      <c r="M24" s="10">
        <v>29.0</v>
      </c>
      <c r="N24" s="7">
        <v>155.0</v>
      </c>
      <c r="O24" s="7">
        <v>0.0</v>
      </c>
      <c r="P24" s="11">
        <v>0.0</v>
      </c>
      <c r="Q24" s="10">
        <v>6.0</v>
      </c>
      <c r="R24" s="7">
        <v>60.0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Demarcus Robinson</v>
      </c>
      <c r="B25" s="7" t="str">
        <f>IFERROR(__xludf.DUMMYFUNCTION("INDEX(IFNA(REGEXEXTRACT(D25, ""([^ ]+)$"")))"),"LA")</f>
        <v>LA</v>
      </c>
      <c r="C25" s="7">
        <f>Pts_PA*G25+Pts_PC*H25+Pts_PY*I25+Pts_PTD*J25+Pts_PI*K25+Pts_P2*L25+Pts_RA*M25+Pts_RY*N25+Pts_RTD*O25+Pts_R2*P25+Pts_Res*Q25+Pts_ReY*R25+Pts_ReTD*S25+Pts_Re2*T25+Pts_FL*U25+Pts_FTD*V25</f>
        <v>24.4</v>
      </c>
      <c r="D25" s="7" t="s">
        <v>181</v>
      </c>
      <c r="E25" s="10" t="s">
        <v>112</v>
      </c>
      <c r="F25" s="9">
        <v>21.0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0.0</v>
      </c>
      <c r="N25" s="7">
        <v>0.0</v>
      </c>
      <c r="O25" s="7">
        <v>0.0</v>
      </c>
      <c r="P25" s="11">
        <v>0.0</v>
      </c>
      <c r="Q25" s="10">
        <v>6.0</v>
      </c>
      <c r="R25" s="7">
        <v>94.0</v>
      </c>
      <c r="S25" s="7">
        <v>2.0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Matthew Stafford</v>
      </c>
      <c r="B26" s="7" t="str">
        <f>IFERROR(__xludf.DUMMYFUNCTION("INDEX(IFNA(REGEXEXTRACT(D26, ""([^ ]+)$"")))"),"LA")</f>
        <v>LA</v>
      </c>
      <c r="C26" s="7">
        <f>Pts_PA*G26+Pts_PC*H26+Pts_PY*I26+Pts_PTD*J26+Pts_PI*K26+Pts_P2*L26+Pts_RA*M26+Pts_RY*N26+Pts_RTD*O26+Pts_R2*P26+Pts_Res*Q26+Pts_ReY*R26+Pts_ReTD*S26+Pts_Re2*T26+Pts_FL*U26+Pts_FTD*V26</f>
        <v>17.92</v>
      </c>
      <c r="D26" s="7" t="s">
        <v>69</v>
      </c>
      <c r="E26" s="10" t="s">
        <v>112</v>
      </c>
      <c r="F26" s="9">
        <v>21.0</v>
      </c>
      <c r="G26" s="10">
        <v>44.0</v>
      </c>
      <c r="H26" s="7">
        <v>25.0</v>
      </c>
      <c r="I26" s="7">
        <v>298.0</v>
      </c>
      <c r="J26" s="7">
        <v>2.0</v>
      </c>
      <c r="K26" s="7">
        <v>1.0</v>
      </c>
      <c r="L26" s="11">
        <v>0.0</v>
      </c>
      <c r="M26" s="10">
        <v>1.0</v>
      </c>
      <c r="N26" s="7">
        <v>0.0</v>
      </c>
      <c r="O26" s="7">
        <v>0.0</v>
      </c>
      <c r="P26" s="11">
        <v>0.0</v>
      </c>
      <c r="Q26" s="10">
        <v>0.0</v>
      </c>
      <c r="R26" s="7">
        <v>0.0</v>
      </c>
      <c r="S26" s="7">
        <v>0.0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Tua Tagovailoa</v>
      </c>
      <c r="B27" s="7" t="str">
        <f>IFERROR(__xludf.DUMMYFUNCTION("INDEX(IFNA(REGEXEXTRACT(D27, ""([^ ]+)$"")))"),"MIA")</f>
        <v>MIA</v>
      </c>
      <c r="C27" s="7">
        <f>Pts_PA*G27+Pts_PC*H27+Pts_PY*I27+Pts_PTD*J27+Pts_PI*K27+Pts_P2*L27+Pts_RA*M27+Pts_RY*N27+Pts_RTD*O27+Pts_R2*P27+Pts_Res*Q27+Pts_ReY*R27+Pts_ReTD*S27+Pts_Re2*T27+Pts_FL*U27+Pts_FTD*V27</f>
        <v>17.54</v>
      </c>
      <c r="D27" s="7" t="s">
        <v>43</v>
      </c>
      <c r="E27" s="10" t="s">
        <v>65</v>
      </c>
      <c r="F27" s="9">
        <v>21.0</v>
      </c>
      <c r="G27" s="10">
        <v>28.0</v>
      </c>
      <c r="H27" s="7">
        <v>25.0</v>
      </c>
      <c r="I27" s="7">
        <v>231.0</v>
      </c>
      <c r="J27" s="7">
        <v>2.0</v>
      </c>
      <c r="K27" s="7">
        <v>0.0</v>
      </c>
      <c r="L27" s="11">
        <v>0.0</v>
      </c>
      <c r="M27" s="10">
        <v>2.0</v>
      </c>
      <c r="N27" s="7">
        <v>3.0</v>
      </c>
      <c r="O27" s="7">
        <v>0.0</v>
      </c>
      <c r="P27" s="11">
        <v>0.0</v>
      </c>
      <c r="Q27" s="10">
        <v>0.0</v>
      </c>
      <c r="R27" s="7">
        <v>0.0</v>
      </c>
      <c r="S27" s="7">
        <v>0.0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Garrett Wilson</v>
      </c>
      <c r="B28" s="7" t="str">
        <f>IFERROR(__xludf.DUMMYFUNCTION("INDEX(IFNA(REGEXEXTRACT(D28, ""([^ ]+)$"")))"),"NYJ")</f>
        <v>NYJ</v>
      </c>
      <c r="C28" s="7">
        <f>Pts_PA*G28+Pts_PC*H28+Pts_PY*I28+Pts_PTD*J28+Pts_PI*K28+Pts_P2*L28+Pts_RA*M28+Pts_RY*N28+Pts_RTD*O28+Pts_R2*P28+Pts_Res*Q28+Pts_ReY*R28+Pts_ReTD*S28+Pts_Re2*T28+Pts_FL*U28+Pts_FTD*V28</f>
        <v>25.5</v>
      </c>
      <c r="D28" s="7" t="s">
        <v>158</v>
      </c>
      <c r="E28" s="10" t="s">
        <v>25</v>
      </c>
      <c r="F28" s="9">
        <v>21.0</v>
      </c>
      <c r="G28" s="10">
        <v>0.0</v>
      </c>
      <c r="H28" s="7">
        <v>0.0</v>
      </c>
      <c r="I28" s="7">
        <v>0.0</v>
      </c>
      <c r="J28" s="7">
        <v>0.0</v>
      </c>
      <c r="K28" s="7">
        <v>0.0</v>
      </c>
      <c r="L28" s="11">
        <v>0.0</v>
      </c>
      <c r="M28" s="10">
        <v>0.0</v>
      </c>
      <c r="N28" s="7">
        <v>0.0</v>
      </c>
      <c r="O28" s="7">
        <v>0.0</v>
      </c>
      <c r="P28" s="11">
        <v>0.0</v>
      </c>
      <c r="Q28" s="10">
        <v>9.0</v>
      </c>
      <c r="R28" s="7">
        <v>90.0</v>
      </c>
      <c r="S28" s="7">
        <v>2.0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DeAndre Hopkins</v>
      </c>
      <c r="B29" s="7" t="str">
        <f>IFERROR(__xludf.DUMMYFUNCTION("INDEX(IFNA(REGEXEXTRACT(D29, ""([^ ]+)$"")))"),"KC")</f>
        <v>KC</v>
      </c>
      <c r="C29" s="7">
        <f>Pts_PA*G29+Pts_PC*H29+Pts_PY*I29+Pts_PTD*J29+Pts_PI*K29+Pts_P2*L29+Pts_RA*M29+Pts_RY*N29+Pts_RTD*O29+Pts_R2*P29+Pts_Res*Q29+Pts_ReY*R29+Pts_ReTD*S29+Pts_Re2*T29+Pts_FL*U29+Pts_FTD*V29</f>
        <v>24.6</v>
      </c>
      <c r="D29" s="7" t="s">
        <v>302</v>
      </c>
      <c r="E29" s="10" t="s">
        <v>358</v>
      </c>
      <c r="F29" s="9">
        <v>20.0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0.0</v>
      </c>
      <c r="N29" s="7">
        <v>0.0</v>
      </c>
      <c r="O29" s="7">
        <v>0.0</v>
      </c>
      <c r="P29" s="11">
        <v>0.0</v>
      </c>
      <c r="Q29" s="10">
        <v>8.0</v>
      </c>
      <c r="R29" s="7">
        <v>86.0</v>
      </c>
      <c r="S29" s="7">
        <v>2.0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Mason Rudolph</v>
      </c>
      <c r="B30" s="7" t="str">
        <f>IFERROR(__xludf.DUMMYFUNCTION("INDEX(IFNA(REGEXEXTRACT(D30, ""([^ ]+)$"")))"),"TEN")</f>
        <v>TEN</v>
      </c>
      <c r="C30" s="7">
        <f>Pts_PA*G30+Pts_PC*H30+Pts_PY*I30+Pts_PTD*J30+Pts_PI*K30+Pts_P2*L30+Pts_RA*M30+Pts_RY*N30+Pts_RTD*O30+Pts_R2*P30+Pts_Res*Q30+Pts_ReY*R30+Pts_ReTD*S30+Pts_Re2*T30+Pts_FL*U30+Pts_FTD*V30</f>
        <v>17.5</v>
      </c>
      <c r="D30" s="7" t="s">
        <v>470</v>
      </c>
      <c r="E30" s="10" t="s">
        <v>101</v>
      </c>
      <c r="F30" s="9">
        <v>20.0</v>
      </c>
      <c r="G30" s="10">
        <v>33.0</v>
      </c>
      <c r="H30" s="7">
        <v>20.0</v>
      </c>
      <c r="I30" s="7">
        <v>240.0</v>
      </c>
      <c r="J30" s="7">
        <v>2.0</v>
      </c>
      <c r="K30" s="7">
        <v>1.0</v>
      </c>
      <c r="L30" s="11">
        <v>0.0</v>
      </c>
      <c r="M30" s="10">
        <v>4.0</v>
      </c>
      <c r="N30" s="7">
        <v>19.0</v>
      </c>
      <c r="O30" s="7">
        <v>0.0</v>
      </c>
      <c r="P30" s="11">
        <v>0.0</v>
      </c>
      <c r="Q30" s="10">
        <v>0.0</v>
      </c>
      <c r="R30" s="7">
        <v>0.0</v>
      </c>
      <c r="S30" s="7">
        <v>0.0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Chuba Hubbard</v>
      </c>
      <c r="B31" s="7" t="str">
        <f>IFERROR(__xludf.DUMMYFUNCTION("INDEX(IFNA(REGEXEXTRACT(D31, ""([^ ]+)$"")))"),"CAR")</f>
        <v>CAR</v>
      </c>
      <c r="C31" s="7">
        <f>Pts_PA*G31+Pts_PC*H31+Pts_PY*I31+Pts_PTD*J31+Pts_PI*K31+Pts_P2*L31+Pts_RA*M31+Pts_RY*N31+Pts_RTD*O31+Pts_R2*P31+Pts_Res*Q31+Pts_ReY*R31+Pts_ReTD*S31+Pts_Re2*T31+Pts_FL*U31+Pts_FTD*V31</f>
        <v>20.2</v>
      </c>
      <c r="D31" s="7" t="s">
        <v>247</v>
      </c>
      <c r="E31" s="10" t="s">
        <v>350</v>
      </c>
      <c r="F31" s="9">
        <v>19.0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15.0</v>
      </c>
      <c r="N31" s="7">
        <v>72.0</v>
      </c>
      <c r="O31" s="7">
        <v>2.0</v>
      </c>
      <c r="P31" s="11">
        <v>0.0</v>
      </c>
      <c r="Q31" s="10">
        <v>2.0</v>
      </c>
      <c r="R31" s="7">
        <v>0.0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Trevor Lawrence</v>
      </c>
      <c r="B32" s="7" t="str">
        <f>IFERROR(__xludf.DUMMYFUNCTION("INDEX(IFNA(REGEXEXTRACT(D32, ""([^ ]+)$"")))"),"JAX")</f>
        <v>JAX</v>
      </c>
      <c r="C32" s="7">
        <f>Pts_PA*G32+Pts_PC*H32+Pts_PY*I32+Pts_PTD*J32+Pts_PI*K32+Pts_P2*L32+Pts_RA*M32+Pts_RY*N32+Pts_RTD*O32+Pts_R2*P32+Pts_Res*Q32+Pts_ReY*R32+Pts_ReTD*S32+Pts_Re2*T32+Pts_FL*U32+Pts_FTD*V32</f>
        <v>19.56</v>
      </c>
      <c r="D32" s="7" t="s">
        <v>91</v>
      </c>
      <c r="E32" s="10" t="s">
        <v>27</v>
      </c>
      <c r="F32" s="9">
        <v>18.0</v>
      </c>
      <c r="G32" s="10">
        <v>31.0</v>
      </c>
      <c r="H32" s="7">
        <v>16.0</v>
      </c>
      <c r="I32" s="7">
        <v>169.0</v>
      </c>
      <c r="J32" s="7">
        <v>0.0</v>
      </c>
      <c r="K32" s="7">
        <v>2.0</v>
      </c>
      <c r="L32" s="11">
        <v>2.0</v>
      </c>
      <c r="M32" s="10">
        <v>5.0</v>
      </c>
      <c r="N32" s="7">
        <v>8.0</v>
      </c>
      <c r="O32" s="7">
        <v>2.0</v>
      </c>
      <c r="P32" s="11">
        <v>0.0</v>
      </c>
      <c r="Q32" s="10">
        <v>0.0</v>
      </c>
      <c r="R32" s="7">
        <v>0.0</v>
      </c>
      <c r="S32" s="7">
        <v>0.0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Drake Maye</v>
      </c>
      <c r="B33" s="7" t="str">
        <f>IFERROR(__xludf.DUMMYFUNCTION("INDEX(IFNA(REGEXEXTRACT(D33, ""([^ ]+)$"")))"),"NE")</f>
        <v>NE</v>
      </c>
      <c r="C33" s="7">
        <f>Pts_PA*G33+Pts_PC*H33+Pts_PY*I33+Pts_PTD*J33+Pts_PI*K33+Pts_P2*L33+Pts_RA*M33+Pts_RY*N33+Pts_RTD*O33+Pts_R2*P33+Pts_Res*Q33+Pts_ReY*R33+Pts_ReTD*S33+Pts_Re2*T33+Pts_FL*U33+Pts_FTD*V33</f>
        <v>15.74</v>
      </c>
      <c r="D33" s="7" t="s">
        <v>442</v>
      </c>
      <c r="E33" s="10" t="s">
        <v>345</v>
      </c>
      <c r="F33" s="9">
        <v>18.0</v>
      </c>
      <c r="G33" s="10">
        <v>41.0</v>
      </c>
      <c r="H33" s="7">
        <v>29.0</v>
      </c>
      <c r="I33" s="7">
        <v>206.0</v>
      </c>
      <c r="J33" s="7">
        <v>1.0</v>
      </c>
      <c r="K33" s="7">
        <v>2.0</v>
      </c>
      <c r="L33" s="11">
        <v>0.0</v>
      </c>
      <c r="M33" s="10">
        <v>8.0</v>
      </c>
      <c r="N33" s="7">
        <v>95.0</v>
      </c>
      <c r="O33" s="7">
        <v>0.0</v>
      </c>
      <c r="P33" s="11">
        <v>0.0</v>
      </c>
      <c r="Q33" s="10">
        <v>0.0</v>
      </c>
      <c r="R33" s="7">
        <v>0.0</v>
      </c>
      <c r="S33" s="7">
        <v>0.0</v>
      </c>
      <c r="T33" s="11">
        <v>0.0</v>
      </c>
      <c r="U33" s="10">
        <v>1.0</v>
      </c>
      <c r="V33" s="11">
        <v>0.0</v>
      </c>
    </row>
    <row r="34">
      <c r="A34" s="7" t="str">
        <f t="shared" si="1"/>
        <v>Courtland Sutton</v>
      </c>
      <c r="B34" s="7" t="str">
        <f>IFERROR(__xludf.DUMMYFUNCTION("INDEX(IFNA(REGEXEXTRACT(D34, ""([^ ]+)$"")))"),"DEN")</f>
        <v>DEN</v>
      </c>
      <c r="C34" s="7">
        <f>Pts_PA*G34+Pts_PC*H34+Pts_PY*I34+Pts_PTD*J34+Pts_PI*K34+Pts_P2*L34+Pts_RA*M34+Pts_RY*N34+Pts_RTD*O34+Pts_R2*P34+Pts_Res*Q34+Pts_ReY*R34+Pts_ReTD*S34+Pts_Re2*T34+Pts_FL*U34+Pts_FTD*V34</f>
        <v>19.78</v>
      </c>
      <c r="D34" s="7" t="s">
        <v>203</v>
      </c>
      <c r="E34" s="10" t="s">
        <v>347</v>
      </c>
      <c r="F34" s="9">
        <v>18.0</v>
      </c>
      <c r="G34" s="10">
        <v>1.0</v>
      </c>
      <c r="H34" s="7">
        <v>1.0</v>
      </c>
      <c r="I34" s="7">
        <v>2.0</v>
      </c>
      <c r="J34" s="7">
        <v>1.0</v>
      </c>
      <c r="K34" s="7">
        <v>0.0</v>
      </c>
      <c r="L34" s="11">
        <v>0.0</v>
      </c>
      <c r="M34" s="10">
        <v>0.0</v>
      </c>
      <c r="N34" s="7">
        <v>0.0</v>
      </c>
      <c r="O34" s="7">
        <v>0.0</v>
      </c>
      <c r="P34" s="11">
        <v>0.0</v>
      </c>
      <c r="Q34" s="10">
        <v>7.0</v>
      </c>
      <c r="R34" s="7">
        <v>122.0</v>
      </c>
      <c r="S34" s="7">
        <v>0.0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Kareem Hunt</v>
      </c>
      <c r="B35" s="7" t="str">
        <f>IFERROR(__xludf.DUMMYFUNCTION("INDEX(IFNA(REGEXEXTRACT(D35, ""([^ ]+)$"")))"),"KC")</f>
        <v>KC</v>
      </c>
      <c r="C35" s="7">
        <f>Pts_PA*G35+Pts_PC*H35+Pts_PY*I35+Pts_PTD*J35+Pts_PI*K35+Pts_P2*L35+Pts_RA*M35+Pts_RY*N35+Pts_RTD*O35+Pts_R2*P35+Pts_Res*Q35+Pts_ReY*R35+Pts_ReTD*S35+Pts_Re2*T35+Pts_FL*U35+Pts_FTD*V35</f>
        <v>18.2</v>
      </c>
      <c r="D35" s="7" t="s">
        <v>466</v>
      </c>
      <c r="E35" s="10" t="s">
        <v>358</v>
      </c>
      <c r="F35" s="9">
        <v>17.0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27.0</v>
      </c>
      <c r="N35" s="7">
        <v>106.0</v>
      </c>
      <c r="O35" s="7">
        <v>1.0</v>
      </c>
      <c r="P35" s="11">
        <v>0.0</v>
      </c>
      <c r="Q35" s="10">
        <v>1.0</v>
      </c>
      <c r="R35" s="7">
        <v>11.0</v>
      </c>
      <c r="S35" s="7">
        <v>0.0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Quentin Johnston</v>
      </c>
      <c r="B36" s="7" t="str">
        <f>IFERROR(__xludf.DUMMYFUNCTION("INDEX(IFNA(REGEXEXTRACT(D36, ""([^ ]+)$"")))"),"LAC")</f>
        <v>LAC</v>
      </c>
      <c r="C36" s="7">
        <f>Pts_PA*G36+Pts_PC*H36+Pts_PY*I36+Pts_PTD*J36+Pts_PI*K36+Pts_P2*L36+Pts_RA*M36+Pts_RY*N36+Pts_RTD*O36+Pts_R2*P36+Pts_Res*Q36+Pts_ReY*R36+Pts_ReTD*S36+Pts_Re2*T36+Pts_FL*U36+Pts_FTD*V36</f>
        <v>20</v>
      </c>
      <c r="D36" s="7" t="s">
        <v>192</v>
      </c>
      <c r="E36" s="10" t="s">
        <v>85</v>
      </c>
      <c r="F36" s="9">
        <v>17.0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1.0</v>
      </c>
      <c r="N36" s="7">
        <v>2.0</v>
      </c>
      <c r="O36" s="7">
        <v>0.0</v>
      </c>
      <c r="P36" s="11">
        <v>0.0</v>
      </c>
      <c r="Q36" s="10">
        <v>4.0</v>
      </c>
      <c r="R36" s="7">
        <v>118.0</v>
      </c>
      <c r="S36" s="7">
        <v>1.0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Rico Dowdle</v>
      </c>
      <c r="B37" s="7" t="str">
        <f>IFERROR(__xludf.DUMMYFUNCTION("INDEX(IFNA(REGEXEXTRACT(D37, ""([^ ]+)$"")))"),"DAL")</f>
        <v>DAL</v>
      </c>
      <c r="C37" s="7">
        <f>Pts_PA*G37+Pts_PC*H37+Pts_PY*I37+Pts_PTD*J37+Pts_PI*K37+Pts_P2*L37+Pts_RA*M37+Pts_RY*N37+Pts_RTD*O37+Pts_R2*P37+Pts_Res*Q37+Pts_ReY*R37+Pts_ReTD*S37+Pts_Re2*T37+Pts_FL*U37+Pts_FTD*V37</f>
        <v>19.2</v>
      </c>
      <c r="D37" s="7" t="s">
        <v>213</v>
      </c>
      <c r="E37" s="10" t="s">
        <v>96</v>
      </c>
      <c r="F37" s="9">
        <v>16.0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12.0</v>
      </c>
      <c r="N37" s="7">
        <v>75.0</v>
      </c>
      <c r="O37" s="7">
        <v>0.0</v>
      </c>
      <c r="P37" s="11">
        <v>0.0</v>
      </c>
      <c r="Q37" s="10">
        <v>5.0</v>
      </c>
      <c r="R37" s="7">
        <v>32.0</v>
      </c>
      <c r="S37" s="7">
        <v>1.0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Joe Mixon</v>
      </c>
      <c r="B38" s="7" t="str">
        <f>IFERROR(__xludf.DUMMYFUNCTION("INDEX(IFNA(REGEXEXTRACT(D38, ""([^ ]+)$"")))"),"HOU")</f>
        <v>HOU</v>
      </c>
      <c r="C38" s="7">
        <f>Pts_PA*G38+Pts_PC*H38+Pts_PY*I38+Pts_PTD*J38+Pts_PI*K38+Pts_P2*L38+Pts_RA*M38+Pts_RY*N38+Pts_RTD*O38+Pts_R2*P38+Pts_Res*Q38+Pts_ReY*R38+Pts_ReTD*S38+Pts_Re2*T38+Pts_FL*U38+Pts_FTD*V38</f>
        <v>16.6</v>
      </c>
      <c r="D38" s="7" t="s">
        <v>34</v>
      </c>
      <c r="E38" s="10" t="s">
        <v>428</v>
      </c>
      <c r="F38" s="9">
        <v>16.0</v>
      </c>
      <c r="G38" s="10">
        <v>1.0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24.0</v>
      </c>
      <c r="N38" s="7">
        <v>106.0</v>
      </c>
      <c r="O38" s="7">
        <v>1.0</v>
      </c>
      <c r="P38" s="11">
        <v>0.0</v>
      </c>
      <c r="Q38" s="10">
        <v>0.0</v>
      </c>
      <c r="R38" s="7">
        <v>0.0</v>
      </c>
      <c r="S38" s="7">
        <v>0.0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Rhamondre Stevenson</v>
      </c>
      <c r="B39" s="7" t="str">
        <f>IFERROR(__xludf.DUMMYFUNCTION("INDEX(IFNA(REGEXEXTRACT(D39, ""([^ ]+)$"")))"),"NE")</f>
        <v>NE</v>
      </c>
      <c r="C39" s="7">
        <f>Pts_PA*G39+Pts_PC*H39+Pts_PY*I39+Pts_PTD*J39+Pts_PI*K39+Pts_P2*L39+Pts_RA*M39+Pts_RY*N39+Pts_RTD*O39+Pts_R2*P39+Pts_Res*Q39+Pts_ReY*R39+Pts_ReTD*S39+Pts_Re2*T39+Pts_FL*U39+Pts_FTD*V39</f>
        <v>19.9</v>
      </c>
      <c r="D39" s="7" t="s">
        <v>58</v>
      </c>
      <c r="E39" s="10" t="s">
        <v>345</v>
      </c>
      <c r="F39" s="9">
        <v>16.0</v>
      </c>
      <c r="G39" s="10">
        <v>0.0</v>
      </c>
      <c r="H39" s="7">
        <v>0.0</v>
      </c>
      <c r="I39" s="7">
        <v>0.0</v>
      </c>
      <c r="J39" s="7">
        <v>0.0</v>
      </c>
      <c r="K39" s="7">
        <v>0.0</v>
      </c>
      <c r="L39" s="11">
        <v>0.0</v>
      </c>
      <c r="M39" s="10">
        <v>10.0</v>
      </c>
      <c r="N39" s="7">
        <v>16.0</v>
      </c>
      <c r="O39" s="7">
        <v>1.0</v>
      </c>
      <c r="P39" s="11">
        <v>0.0</v>
      </c>
      <c r="Q39" s="10">
        <v>5.0</v>
      </c>
      <c r="R39" s="7">
        <v>38.0</v>
      </c>
      <c r="S39" s="7">
        <v>1.0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Davante Adams</v>
      </c>
      <c r="B40" s="7" t="str">
        <f>IFERROR(__xludf.DUMMYFUNCTION("INDEX(IFNA(REGEXEXTRACT(D40, ""([^ ]+)$"")))"),"NYJ")</f>
        <v>NYJ</v>
      </c>
      <c r="C40" s="7">
        <f>Pts_PA*G40+Pts_PC*H40+Pts_PY*I40+Pts_PTD*J40+Pts_PI*K40+Pts_P2*L40+Pts_RA*M40+Pts_RY*N40+Pts_RTD*O40+Pts_R2*P40+Pts_Res*Q40+Pts_ReY*R40+Pts_ReTD*S40+Pts_Re2*T40+Pts_FL*U40+Pts_FTD*V40</f>
        <v>18.6</v>
      </c>
      <c r="D40" s="7" t="s">
        <v>160</v>
      </c>
      <c r="E40" s="10" t="s">
        <v>25</v>
      </c>
      <c r="F40" s="9">
        <v>15.0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0.0</v>
      </c>
      <c r="N40" s="7">
        <v>0.0</v>
      </c>
      <c r="O40" s="7">
        <v>0.0</v>
      </c>
      <c r="P40" s="11">
        <v>0.0</v>
      </c>
      <c r="Q40" s="10">
        <v>7.0</v>
      </c>
      <c r="R40" s="7">
        <v>91.0</v>
      </c>
      <c r="S40" s="7">
        <v>1.0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Derek Carr</v>
      </c>
      <c r="B41" s="7" t="str">
        <f>IFERROR(__xludf.DUMMYFUNCTION("INDEX(IFNA(REGEXEXTRACT(D41, ""([^ ]+)$"")))"),"NO")</f>
        <v>NO</v>
      </c>
      <c r="C41" s="7">
        <f>Pts_PA*G41+Pts_PC*H41+Pts_PY*I41+Pts_PTD*J41+Pts_PI*K41+Pts_P2*L41+Pts_RA*M41+Pts_RY*N41+Pts_RTD*O41+Pts_R2*P41+Pts_Res*Q41+Pts_ReY*R41+Pts_ReTD*S41+Pts_Re2*T41+Pts_FL*U41+Pts_FTD*V41</f>
        <v>13.44</v>
      </c>
      <c r="D41" s="7" t="s">
        <v>28</v>
      </c>
      <c r="E41" s="10" t="s">
        <v>344</v>
      </c>
      <c r="F41" s="9">
        <v>15.0</v>
      </c>
      <c r="G41" s="10">
        <v>31.0</v>
      </c>
      <c r="H41" s="7">
        <v>18.0</v>
      </c>
      <c r="I41" s="7">
        <v>236.0</v>
      </c>
      <c r="J41" s="7">
        <v>1.0</v>
      </c>
      <c r="K41" s="7">
        <v>0.0</v>
      </c>
      <c r="L41" s="11">
        <v>0.0</v>
      </c>
      <c r="M41" s="10">
        <v>0.0</v>
      </c>
      <c r="N41" s="7">
        <v>0.0</v>
      </c>
      <c r="O41" s="7">
        <v>0.0</v>
      </c>
      <c r="P41" s="11">
        <v>0.0</v>
      </c>
      <c r="Q41" s="10">
        <v>0.0</v>
      </c>
      <c r="R41" s="7">
        <v>0.0</v>
      </c>
      <c r="S41" s="7">
        <v>0.0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Re'Mahn Davis</v>
      </c>
      <c r="B42" s="7" t="str">
        <f>IFERROR(__xludf.DUMMYFUNCTION("INDEX(IFNA(REGEXEXTRACT(D42, ""([^ ]+)$"")))"),"BUF")</f>
        <v>BUF</v>
      </c>
      <c r="C42" s="7">
        <f>Pts_PA*G42+Pts_PC*H42+Pts_PY*I42+Pts_PTD*J42+Pts_PI*K42+Pts_P2*L42+Pts_RA*M42+Pts_RY*N42+Pts_RTD*O42+Pts_R2*P42+Pts_Res*Q42+Pts_ReY*R42+Pts_ReTD*S42+Pts_Re2*T42+Pts_FL*U42+Pts_FTD*V42</f>
        <v>16</v>
      </c>
      <c r="D42" s="7" t="s">
        <v>211</v>
      </c>
      <c r="E42" s="10" t="s">
        <v>421</v>
      </c>
      <c r="F42" s="9">
        <v>15.0</v>
      </c>
      <c r="G42" s="10">
        <v>0.0</v>
      </c>
      <c r="H42" s="7">
        <v>0.0</v>
      </c>
      <c r="I42" s="7">
        <v>0.0</v>
      </c>
      <c r="J42" s="7">
        <v>0.0</v>
      </c>
      <c r="K42" s="7">
        <v>0.0</v>
      </c>
      <c r="L42" s="11">
        <v>0.0</v>
      </c>
      <c r="M42" s="10">
        <v>4.0</v>
      </c>
      <c r="N42" s="7">
        <v>20.0</v>
      </c>
      <c r="O42" s="7">
        <v>0.0</v>
      </c>
      <c r="P42" s="11">
        <v>0.0</v>
      </c>
      <c r="Q42" s="10">
        <v>2.0</v>
      </c>
      <c r="R42" s="7">
        <v>70.0</v>
      </c>
      <c r="S42" s="7">
        <v>1.0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Bo Nix</v>
      </c>
      <c r="B43" s="7" t="str">
        <f>IFERROR(__xludf.DUMMYFUNCTION("INDEX(IFNA(REGEXEXTRACT(D43, ""([^ ]+)$"")))"),"DEN")</f>
        <v>DEN</v>
      </c>
      <c r="C43" s="7">
        <f>Pts_PA*G43+Pts_PC*H43+Pts_PY*I43+Pts_PTD*J43+Pts_PI*K43+Pts_P2*L43+Pts_RA*M43+Pts_RY*N43+Pts_RTD*O43+Pts_R2*P43+Pts_Res*Q43+Pts_ReY*R43+Pts_ReTD*S43+Pts_Re2*T43+Pts_FL*U43+Pts_FTD*V43</f>
        <v>17.22</v>
      </c>
      <c r="D43" s="7" t="s">
        <v>111</v>
      </c>
      <c r="E43" s="10" t="s">
        <v>347</v>
      </c>
      <c r="F43" s="9">
        <v>15.0</v>
      </c>
      <c r="G43" s="10">
        <v>33.0</v>
      </c>
      <c r="H43" s="7">
        <v>19.0</v>
      </c>
      <c r="I43" s="7">
        <v>223.0</v>
      </c>
      <c r="J43" s="7">
        <v>0.0</v>
      </c>
      <c r="K43" s="7">
        <v>1.0</v>
      </c>
      <c r="L43" s="11">
        <v>0.0</v>
      </c>
      <c r="M43" s="10">
        <v>6.0</v>
      </c>
      <c r="N43" s="7">
        <v>36.0</v>
      </c>
      <c r="O43" s="7">
        <v>0.0</v>
      </c>
      <c r="P43" s="11">
        <v>0.0</v>
      </c>
      <c r="Q43" s="10">
        <v>1.0</v>
      </c>
      <c r="R43" s="7">
        <v>2.0</v>
      </c>
      <c r="S43" s="7">
        <v>1.0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Austin Ekeler</v>
      </c>
      <c r="B44" s="7" t="str">
        <f>IFERROR(__xludf.DUMMYFUNCTION("INDEX(IFNA(REGEXEXTRACT(D44, ""([^ ]+)$"")))"),"WAS")</f>
        <v>WAS</v>
      </c>
      <c r="C44" s="7">
        <f>Pts_PA*G44+Pts_PC*H44+Pts_PY*I44+Pts_PTD*J44+Pts_PI*K44+Pts_P2*L44+Pts_RA*M44+Pts_RY*N44+Pts_RTD*O44+Pts_R2*P44+Pts_Res*Q44+Pts_ReY*R44+Pts_ReTD*S44+Pts_Re2*T44+Pts_FL*U44+Pts_FTD*V44</f>
        <v>15.8</v>
      </c>
      <c r="D44" s="7" t="s">
        <v>151</v>
      </c>
      <c r="E44" s="10" t="s">
        <v>53</v>
      </c>
      <c r="F44" s="9">
        <v>14.0</v>
      </c>
      <c r="G44" s="10">
        <v>0.0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11.0</v>
      </c>
      <c r="N44" s="7">
        <v>42.0</v>
      </c>
      <c r="O44" s="7">
        <v>1.0</v>
      </c>
      <c r="P44" s="11">
        <v>0.0</v>
      </c>
      <c r="Q44" s="10">
        <v>3.0</v>
      </c>
      <c r="R44" s="7">
        <v>41.0</v>
      </c>
      <c r="S44" s="7">
        <v>0.0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Darnell Mooney</v>
      </c>
      <c r="B45" s="7" t="str">
        <f>IFERROR(__xludf.DUMMYFUNCTION("INDEX(IFNA(REGEXEXTRACT(D45, ""([^ ]+)$"")))"),"ATL")</f>
        <v>ATL</v>
      </c>
      <c r="C45" s="7">
        <f>Pts_PA*G45+Pts_PC*H45+Pts_PY*I45+Pts_PTD*J45+Pts_PI*K45+Pts_P2*L45+Pts_RA*M45+Pts_RY*N45+Pts_RTD*O45+Pts_R2*P45+Pts_Res*Q45+Pts_ReY*R45+Pts_ReTD*S45+Pts_Re2*T45+Pts_FL*U45+Pts_FTD*V45</f>
        <v>17.3</v>
      </c>
      <c r="D45" s="7" t="s">
        <v>257</v>
      </c>
      <c r="E45" s="10" t="s">
        <v>89</v>
      </c>
      <c r="F45" s="9">
        <v>14.0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0.0</v>
      </c>
      <c r="N45" s="7">
        <v>0.0</v>
      </c>
      <c r="O45" s="7">
        <v>0.0</v>
      </c>
      <c r="P45" s="11">
        <v>0.0</v>
      </c>
      <c r="Q45" s="10">
        <v>5.0</v>
      </c>
      <c r="R45" s="7">
        <v>88.0</v>
      </c>
      <c r="S45" s="7">
        <v>1.0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Tony Pollard</v>
      </c>
      <c r="B46" s="7" t="str">
        <f>IFERROR(__xludf.DUMMYFUNCTION("INDEX(IFNA(REGEXEXTRACT(D46, ""([^ ]+)$"")))"),"TEN")</f>
        <v>TEN</v>
      </c>
      <c r="C46" s="7">
        <f>Pts_PA*G46+Pts_PC*H46+Pts_PY*I46+Pts_PTD*J46+Pts_PI*K46+Pts_P2*L46+Pts_RA*M46+Pts_RY*N46+Pts_RTD*O46+Pts_R2*P46+Pts_Res*Q46+Pts_ReY*R46+Pts_ReTD*S46+Pts_Re2*T46+Pts_FL*U46+Pts_FTD*V46</f>
        <v>16.9</v>
      </c>
      <c r="D46" s="7" t="s">
        <v>75</v>
      </c>
      <c r="E46" s="10" t="s">
        <v>101</v>
      </c>
      <c r="F46" s="9">
        <v>14.0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28.0</v>
      </c>
      <c r="N46" s="7">
        <v>128.0</v>
      </c>
      <c r="O46" s="7">
        <v>0.0</v>
      </c>
      <c r="P46" s="11">
        <v>0.0</v>
      </c>
      <c r="Q46" s="10">
        <v>3.0</v>
      </c>
      <c r="R46" s="7">
        <v>26.0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Dak Prescott</v>
      </c>
      <c r="B47" s="7" t="str">
        <f>IFERROR(__xludf.DUMMYFUNCTION("INDEX(IFNA(REGEXEXTRACT(D47, ""([^ ]+)$"")))"),"DAL")</f>
        <v>DAL</v>
      </c>
      <c r="C47" s="7">
        <f>Pts_PA*G47+Pts_PC*H47+Pts_PY*I47+Pts_PTD*J47+Pts_PI*K47+Pts_P2*L47+Pts_RA*M47+Pts_RY*N47+Pts_RTD*O47+Pts_R2*P47+Pts_Res*Q47+Pts_ReY*R47+Pts_ReTD*S47+Pts_Re2*T47+Pts_FL*U47+Pts_FTD*V47</f>
        <v>12.32</v>
      </c>
      <c r="D47" s="7" t="s">
        <v>84</v>
      </c>
      <c r="E47" s="10" t="s">
        <v>96</v>
      </c>
      <c r="F47" s="9">
        <v>14.0</v>
      </c>
      <c r="G47" s="10">
        <v>24.0</v>
      </c>
      <c r="H47" s="7">
        <v>18.0</v>
      </c>
      <c r="I47" s="7">
        <v>133.0</v>
      </c>
      <c r="J47" s="7">
        <v>1.0</v>
      </c>
      <c r="K47" s="7">
        <v>0.0</v>
      </c>
      <c r="L47" s="11">
        <v>0.0</v>
      </c>
      <c r="M47" s="10">
        <v>3.0</v>
      </c>
      <c r="N47" s="7">
        <v>30.0</v>
      </c>
      <c r="O47" s="7">
        <v>0.0</v>
      </c>
      <c r="P47" s="11">
        <v>0.0</v>
      </c>
      <c r="Q47" s="10">
        <v>0.0</v>
      </c>
      <c r="R47" s="7">
        <v>0.0</v>
      </c>
      <c r="S47" s="7">
        <v>0.0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DeVonta Smith</v>
      </c>
      <c r="B48" s="7" t="str">
        <f>IFERROR(__xludf.DUMMYFUNCTION("INDEX(IFNA(REGEXEXTRACT(D48, ""([^ ]+)$"")))"),"PHI")</f>
        <v>PHI</v>
      </c>
      <c r="C48" s="7">
        <f>Pts_PA*G48+Pts_PC*H48+Pts_PY*I48+Pts_PTD*J48+Pts_PI*K48+Pts_P2*L48+Pts_RA*M48+Pts_RY*N48+Pts_RTD*O48+Pts_R2*P48+Pts_Res*Q48+Pts_ReY*R48+Pts_ReTD*S48+Pts_Re2*T48+Pts_FL*U48+Pts_FTD*V48</f>
        <v>16.7</v>
      </c>
      <c r="D48" s="7" t="s">
        <v>138</v>
      </c>
      <c r="E48" s="10" t="s">
        <v>44</v>
      </c>
      <c r="F48" s="9">
        <v>14.0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0.0</v>
      </c>
      <c r="N48" s="7">
        <v>0.0</v>
      </c>
      <c r="O48" s="7">
        <v>0.0</v>
      </c>
      <c r="P48" s="11">
        <v>0.0</v>
      </c>
      <c r="Q48" s="10">
        <v>4.0</v>
      </c>
      <c r="R48" s="7">
        <v>87.0</v>
      </c>
      <c r="S48" s="7">
        <v>1.0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Emari Demercado</v>
      </c>
      <c r="B49" s="7" t="str">
        <f>IFERROR(__xludf.DUMMYFUNCTION("INDEX(IFNA(REGEXEXTRACT(D49, ""([^ ]+)$"")))"),"ARI")</f>
        <v>ARI</v>
      </c>
      <c r="C49" s="7">
        <f>Pts_PA*G49+Pts_PC*H49+Pts_PY*I49+Pts_PTD*J49+Pts_PI*K49+Pts_P2*L49+Pts_RA*M49+Pts_RY*N49+Pts_RTD*O49+Pts_R2*P49+Pts_Res*Q49+Pts_ReY*R49+Pts_ReTD*S49+Pts_Re2*T49+Pts_FL*U49+Pts_FTD*V49</f>
        <v>15</v>
      </c>
      <c r="D49" s="7" t="s">
        <v>212</v>
      </c>
      <c r="E49" s="10" t="s">
        <v>343</v>
      </c>
      <c r="F49" s="9">
        <v>13.0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4.0</v>
      </c>
      <c r="N49" s="7">
        <v>59.0</v>
      </c>
      <c r="O49" s="7">
        <v>1.0</v>
      </c>
      <c r="P49" s="11">
        <v>0.0</v>
      </c>
      <c r="Q49" s="10">
        <v>2.0</v>
      </c>
      <c r="R49" s="7">
        <v>21.0</v>
      </c>
      <c r="S49" s="7">
        <v>0.0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Jahmyr Gibbs</v>
      </c>
      <c r="B50" s="7" t="str">
        <f>IFERROR(__xludf.DUMMYFUNCTION("INDEX(IFNA(REGEXEXTRACT(D50, ""([^ ]+)$"")))"),"DET")</f>
        <v>DET</v>
      </c>
      <c r="C50" s="7">
        <f>Pts_PA*G50+Pts_PC*H50+Pts_PY*I50+Pts_PTD*J50+Pts_PI*K50+Pts_P2*L50+Pts_RA*M50+Pts_RY*N50+Pts_RTD*O50+Pts_R2*P50+Pts_Res*Q50+Pts_ReY*R50+Pts_ReTD*S50+Pts_Re2*T50+Pts_FL*U50+Pts_FTD*V50</f>
        <v>14.1</v>
      </c>
      <c r="D50" s="7" t="s">
        <v>79</v>
      </c>
      <c r="E50" s="10" t="s">
        <v>355</v>
      </c>
      <c r="F50" s="9">
        <v>13.0</v>
      </c>
      <c r="G50" s="10">
        <v>0.0</v>
      </c>
      <c r="H50" s="7">
        <v>0.0</v>
      </c>
      <c r="I50" s="7">
        <v>0.0</v>
      </c>
      <c r="J50" s="7">
        <v>0.0</v>
      </c>
      <c r="K50" s="7">
        <v>0.0</v>
      </c>
      <c r="L50" s="11">
        <v>0.0</v>
      </c>
      <c r="M50" s="10">
        <v>11.0</v>
      </c>
      <c r="N50" s="7">
        <v>65.0</v>
      </c>
      <c r="O50" s="7">
        <v>1.0</v>
      </c>
      <c r="P50" s="11">
        <v>0.0</v>
      </c>
      <c r="Q50" s="10">
        <v>1.0</v>
      </c>
      <c r="R50" s="7">
        <v>11.0</v>
      </c>
      <c r="S50" s="7">
        <v>0.0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Justin Jefferson</v>
      </c>
      <c r="B51" s="7" t="str">
        <f>IFERROR(__xludf.DUMMYFUNCTION("INDEX(IFNA(REGEXEXTRACT(D51, ""([^ ]+)$"")))"),"MIN")</f>
        <v>MIN</v>
      </c>
      <c r="C51" s="7">
        <f>Pts_PA*G51+Pts_PC*H51+Pts_PY*I51+Pts_PTD*J51+Pts_PI*K51+Pts_P2*L51+Pts_RA*M51+Pts_RY*N51+Pts_RTD*O51+Pts_R2*P51+Pts_Res*Q51+Pts_ReY*R51+Pts_ReTD*S51+Pts_Re2*T51+Pts_FL*U51+Pts_FTD*V51</f>
        <v>18.08</v>
      </c>
      <c r="D51" s="7" t="s">
        <v>98</v>
      </c>
      <c r="E51" s="10" t="s">
        <v>352</v>
      </c>
      <c r="F51" s="9">
        <v>13.0</v>
      </c>
      <c r="G51" s="10">
        <v>1.0</v>
      </c>
      <c r="H51" s="7">
        <v>1.0</v>
      </c>
      <c r="I51" s="7">
        <v>22.0</v>
      </c>
      <c r="J51" s="7">
        <v>0.0</v>
      </c>
      <c r="K51" s="7">
        <v>0.0</v>
      </c>
      <c r="L51" s="11">
        <v>0.0</v>
      </c>
      <c r="M51" s="10">
        <v>0.0</v>
      </c>
      <c r="N51" s="7">
        <v>0.0</v>
      </c>
      <c r="O51" s="7">
        <v>0.0</v>
      </c>
      <c r="P51" s="11">
        <v>0.0</v>
      </c>
      <c r="Q51" s="10">
        <v>7.0</v>
      </c>
      <c r="R51" s="7">
        <v>137.0</v>
      </c>
      <c r="S51" s="7">
        <v>0.0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Terry McLaurin</v>
      </c>
      <c r="B52" s="7" t="str">
        <f>IFERROR(__xludf.DUMMYFUNCTION("INDEX(IFNA(REGEXEXTRACT(D52, ""([^ ]+)$"")))"),"WAS")</f>
        <v>WAS</v>
      </c>
      <c r="C52" s="7">
        <f>Pts_PA*G52+Pts_PC*H52+Pts_PY*I52+Pts_PTD*J52+Pts_PI*K52+Pts_P2*L52+Pts_RA*M52+Pts_RY*N52+Pts_RTD*O52+Pts_R2*P52+Pts_Res*Q52+Pts_ReY*R52+Pts_ReTD*S52+Pts_Re2*T52+Pts_FL*U52+Pts_FTD*V52</f>
        <v>14.9</v>
      </c>
      <c r="D52" s="7" t="s">
        <v>255</v>
      </c>
      <c r="E52" s="10" t="s">
        <v>53</v>
      </c>
      <c r="F52" s="9">
        <v>13.0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0.0</v>
      </c>
      <c r="N52" s="7">
        <v>0.0</v>
      </c>
      <c r="O52" s="7">
        <v>0.0</v>
      </c>
      <c r="P52" s="11">
        <v>0.0</v>
      </c>
      <c r="Q52" s="10">
        <v>2.0</v>
      </c>
      <c r="R52" s="7">
        <v>19.0</v>
      </c>
      <c r="S52" s="7">
        <v>2.0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Cade Otton</v>
      </c>
      <c r="B53" s="7" t="str">
        <f>IFERROR(__xludf.DUMMYFUNCTION("INDEX(IFNA(REGEXEXTRACT(D53, ""([^ ]+)$"")))"),"TB")</f>
        <v>TB</v>
      </c>
      <c r="C53" s="7">
        <f>Pts_PA*G53+Pts_PC*H53+Pts_PY*I53+Pts_PTD*J53+Pts_PI*K53+Pts_P2*L53+Pts_RA*M53+Pts_RY*N53+Pts_RTD*O53+Pts_R2*P53+Pts_Res*Q53+Pts_ReY*R53+Pts_ReTD*S53+Pts_Re2*T53+Pts_FL*U53+Pts_FTD*V53</f>
        <v>17.7</v>
      </c>
      <c r="D53" s="7" t="s">
        <v>317</v>
      </c>
      <c r="E53" s="10" t="s">
        <v>33</v>
      </c>
      <c r="F53" s="9">
        <v>13.0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0.0</v>
      </c>
      <c r="N53" s="7">
        <v>0.0</v>
      </c>
      <c r="O53" s="7">
        <v>0.0</v>
      </c>
      <c r="P53" s="11">
        <v>0.0</v>
      </c>
      <c r="Q53" s="10">
        <v>8.0</v>
      </c>
      <c r="R53" s="7">
        <v>77.0</v>
      </c>
      <c r="S53" s="7">
        <v>1.0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Bijan Robinson</v>
      </c>
      <c r="B54" s="7" t="str">
        <f>IFERROR(__xludf.DUMMYFUNCTION("INDEX(IFNA(REGEXEXTRACT(D54, ""([^ ]+)$"")))"),"ATL")</f>
        <v>ATL</v>
      </c>
      <c r="C54" s="7">
        <f>Pts_PA*G54+Pts_PC*H54+Pts_PY*I54+Pts_PTD*J54+Pts_PI*K54+Pts_P2*L54+Pts_RA*M54+Pts_RY*N54+Pts_RTD*O54+Pts_R2*P54+Pts_Res*Q54+Pts_ReY*R54+Pts_ReTD*S54+Pts_Re2*T54+Pts_FL*U54+Pts_FTD*V54</f>
        <v>18</v>
      </c>
      <c r="D54" s="7" t="s">
        <v>115</v>
      </c>
      <c r="E54" s="10" t="s">
        <v>89</v>
      </c>
      <c r="F54" s="9">
        <v>13.0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19.0</v>
      </c>
      <c r="N54" s="7">
        <v>86.0</v>
      </c>
      <c r="O54" s="7">
        <v>0.0</v>
      </c>
      <c r="P54" s="11">
        <v>0.0</v>
      </c>
      <c r="Q54" s="10">
        <v>7.0</v>
      </c>
      <c r="R54" s="7">
        <v>59.0</v>
      </c>
      <c r="S54" s="7">
        <v>0.0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Cedric Tillman</v>
      </c>
      <c r="B55" s="7" t="str">
        <f>IFERROR(__xludf.DUMMYFUNCTION("INDEX(IFNA(REGEXEXTRACT(D55, ""([^ ]+)$"")))"),"CLE")</f>
        <v>CLE</v>
      </c>
      <c r="C55" s="7">
        <f>Pts_PA*G55+Pts_PC*H55+Pts_PY*I55+Pts_PTD*J55+Pts_PI*K55+Pts_P2*L55+Pts_RA*M55+Pts_RY*N55+Pts_RTD*O55+Pts_R2*P55+Pts_Res*Q55+Pts_ReY*R55+Pts_ReTD*S55+Pts_Re2*T55+Pts_FL*U55+Pts_FTD*V55</f>
        <v>16.5</v>
      </c>
      <c r="D55" s="7" t="s">
        <v>325</v>
      </c>
      <c r="E55" s="10" t="s">
        <v>361</v>
      </c>
      <c r="F55" s="9">
        <v>13.0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0.0</v>
      </c>
      <c r="N55" s="7">
        <v>0.0</v>
      </c>
      <c r="O55" s="7">
        <v>0.0</v>
      </c>
      <c r="P55" s="11">
        <v>0.0</v>
      </c>
      <c r="Q55" s="10">
        <v>6.0</v>
      </c>
      <c r="R55" s="7">
        <v>75.0</v>
      </c>
      <c r="S55" s="7">
        <v>1.0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Nathaniel Dell</v>
      </c>
      <c r="B56" s="7" t="str">
        <f>IFERROR(__xludf.DUMMYFUNCTION("INDEX(IFNA(REGEXEXTRACT(D56, ""([^ ]+)$"")))"),"HOU")</f>
        <v>HOU</v>
      </c>
      <c r="C56" s="7">
        <f>Pts_PA*G56+Pts_PC*H56+Pts_PY*I56+Pts_PTD*J56+Pts_PI*K56+Pts_P2*L56+Pts_RA*M56+Pts_RY*N56+Pts_RTD*O56+Pts_R2*P56+Pts_Res*Q56+Pts_ReY*R56+Pts_ReTD*S56+Pts_Re2*T56+Pts_FL*U56+Pts_FTD*V56</f>
        <v>15.6</v>
      </c>
      <c r="D56" s="7" t="s">
        <v>164</v>
      </c>
      <c r="E56" s="10" t="s">
        <v>428</v>
      </c>
      <c r="F56" s="9">
        <v>12.0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0.0</v>
      </c>
      <c r="N56" s="7">
        <v>0.0</v>
      </c>
      <c r="O56" s="7">
        <v>0.0</v>
      </c>
      <c r="P56" s="11">
        <v>0.0</v>
      </c>
      <c r="Q56" s="10">
        <v>6.0</v>
      </c>
      <c r="R56" s="7">
        <v>126.0</v>
      </c>
      <c r="S56" s="7">
        <v>0.0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Tyler Lockett</v>
      </c>
      <c r="B57" s="7" t="str">
        <f>IFERROR(__xludf.DUMMYFUNCTION("INDEX(IFNA(REGEXEXTRACT(D57, ""([^ ]+)$"")))"),"SEA")</f>
        <v>SEA</v>
      </c>
      <c r="C57" s="7">
        <f>Pts_PA*G57+Pts_PC*H57+Pts_PY*I57+Pts_PTD*J57+Pts_PI*K57+Pts_P2*L57+Pts_RA*M57+Pts_RY*N57+Pts_RTD*O57+Pts_R2*P57+Pts_Res*Q57+Pts_ReY*R57+Pts_ReTD*S57+Pts_Re2*T57+Pts_FL*U57+Pts_FTD*V57</f>
        <v>13.8</v>
      </c>
      <c r="D57" s="7" t="s">
        <v>145</v>
      </c>
      <c r="E57" s="10" t="s">
        <v>51</v>
      </c>
      <c r="F57" s="9">
        <v>12.0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0.0</v>
      </c>
      <c r="N57" s="7">
        <v>0.0</v>
      </c>
      <c r="O57" s="7">
        <v>0.0</v>
      </c>
      <c r="P57" s="11">
        <v>0.0</v>
      </c>
      <c r="Q57" s="10">
        <v>3.0</v>
      </c>
      <c r="R57" s="7">
        <v>63.0</v>
      </c>
      <c r="S57" s="7">
        <v>1.0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Josh Palmer</v>
      </c>
      <c r="B58" s="7" t="str">
        <f>IFERROR(__xludf.DUMMYFUNCTION("INDEX(IFNA(REGEXEXTRACT(D58, ""([^ ]+)$"")))"),"LAC")</f>
        <v>LAC</v>
      </c>
      <c r="C58" s="7">
        <f>Pts_PA*G58+Pts_PC*H58+Pts_PY*I58+Pts_PTD*J58+Pts_PI*K58+Pts_P2*L58+Pts_RA*M58+Pts_RY*N58+Pts_RTD*O58+Pts_R2*P58+Pts_Res*Q58+Pts_ReY*R58+Pts_ReTD*S58+Pts_Re2*T58+Pts_FL*U58+Pts_FTD*V58</f>
        <v>13.3</v>
      </c>
      <c r="D58" s="7" t="s">
        <v>263</v>
      </c>
      <c r="E58" s="10" t="s">
        <v>85</v>
      </c>
      <c r="F58" s="9">
        <v>12.0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0.0</v>
      </c>
      <c r="N58" s="7">
        <v>0.0</v>
      </c>
      <c r="O58" s="7">
        <v>0.0</v>
      </c>
      <c r="P58" s="11">
        <v>0.0</v>
      </c>
      <c r="Q58" s="10">
        <v>2.0</v>
      </c>
      <c r="R58" s="7">
        <v>63.0</v>
      </c>
      <c r="S58" s="7">
        <v>1.0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Cooper Rush</v>
      </c>
      <c r="B59" s="7" t="str">
        <f>IFERROR(__xludf.DUMMYFUNCTION("INDEX(IFNA(REGEXEXTRACT(D59, ""([^ ]+)$"")))"),"DAL")</f>
        <v>DAL</v>
      </c>
      <c r="C59" s="7">
        <f>Pts_PA*G59+Pts_PC*H59+Pts_PY*I59+Pts_PTD*J59+Pts_PI*K59+Pts_P2*L59+Pts_RA*M59+Pts_RY*N59+Pts_RTD*O59+Pts_R2*P59+Pts_Res*Q59+Pts_ReY*R59+Pts_ReTD*S59+Pts_Re2*T59+Pts_FL*U59+Pts_FTD*V59</f>
        <v>11</v>
      </c>
      <c r="D59" s="7" t="s">
        <v>320</v>
      </c>
      <c r="E59" s="10" t="s">
        <v>96</v>
      </c>
      <c r="F59" s="9">
        <v>12.0</v>
      </c>
      <c r="G59" s="10">
        <v>25.0</v>
      </c>
      <c r="H59" s="7">
        <v>13.0</v>
      </c>
      <c r="I59" s="7">
        <v>115.0</v>
      </c>
      <c r="J59" s="7">
        <v>1.0</v>
      </c>
      <c r="K59" s="7">
        <v>0.0</v>
      </c>
      <c r="L59" s="11">
        <v>1.0</v>
      </c>
      <c r="M59" s="10">
        <v>1.0</v>
      </c>
      <c r="N59" s="7">
        <v>4.0</v>
      </c>
      <c r="O59" s="7">
        <v>0.0</v>
      </c>
      <c r="P59" s="11">
        <v>0.0</v>
      </c>
      <c r="Q59" s="10">
        <v>0.0</v>
      </c>
      <c r="R59" s="7">
        <v>0.0</v>
      </c>
      <c r="S59" s="7">
        <v>0.0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James Conner</v>
      </c>
      <c r="B60" s="7" t="str">
        <f>IFERROR(__xludf.DUMMYFUNCTION("INDEX(IFNA(REGEXEXTRACT(D60, ""([^ ]+)$"")))"),"ARI")</f>
        <v>ARI</v>
      </c>
      <c r="C60" s="7">
        <f>Pts_PA*G60+Pts_PC*H60+Pts_PY*I60+Pts_PTD*J60+Pts_PI*K60+Pts_P2*L60+Pts_RA*M60+Pts_RY*N60+Pts_RTD*O60+Pts_R2*P60+Pts_Res*Q60+Pts_ReY*R60+Pts_ReTD*S60+Pts_Re2*T60+Pts_FL*U60+Pts_FTD*V60</f>
        <v>13.4</v>
      </c>
      <c r="D60" s="7" t="s">
        <v>64</v>
      </c>
      <c r="E60" s="10" t="s">
        <v>343</v>
      </c>
      <c r="F60" s="9">
        <v>11.0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18.0</v>
      </c>
      <c r="N60" s="7">
        <v>107.0</v>
      </c>
      <c r="O60" s="7">
        <v>0.0</v>
      </c>
      <c r="P60" s="11">
        <v>0.0</v>
      </c>
      <c r="Q60" s="10">
        <v>3.0</v>
      </c>
      <c r="R60" s="7">
        <v>12.0</v>
      </c>
      <c r="S60" s="7">
        <v>0.0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Jared Goff</v>
      </c>
      <c r="B61" s="7" t="str">
        <f>IFERROR(__xludf.DUMMYFUNCTION("INDEX(IFNA(REGEXEXTRACT(D61, ""([^ ]+)$"")))"),"DET")</f>
        <v>DET</v>
      </c>
      <c r="C61" s="7">
        <f>Pts_PA*G61+Pts_PC*H61+Pts_PY*I61+Pts_PTD*J61+Pts_PI*K61+Pts_P2*L61+Pts_RA*M61+Pts_RY*N61+Pts_RTD*O61+Pts_R2*P61+Pts_Res*Q61+Pts_ReY*R61+Pts_ReTD*S61+Pts_Re2*T61+Pts_FL*U61+Pts_FTD*V61</f>
        <v>9.6</v>
      </c>
      <c r="D61" s="7" t="s">
        <v>90</v>
      </c>
      <c r="E61" s="10" t="s">
        <v>355</v>
      </c>
      <c r="F61" s="9">
        <v>11.0</v>
      </c>
      <c r="G61" s="10">
        <v>22.0</v>
      </c>
      <c r="H61" s="7">
        <v>18.0</v>
      </c>
      <c r="I61" s="7">
        <v>145.0</v>
      </c>
      <c r="J61" s="7">
        <v>1.0</v>
      </c>
      <c r="K61" s="7">
        <v>0.0</v>
      </c>
      <c r="L61" s="11">
        <v>0.0</v>
      </c>
      <c r="M61" s="10">
        <v>3.0</v>
      </c>
      <c r="N61" s="7">
        <v>-2.0</v>
      </c>
      <c r="O61" s="7">
        <v>0.0</v>
      </c>
      <c r="P61" s="11">
        <v>0.0</v>
      </c>
      <c r="Q61" s="10">
        <v>0.0</v>
      </c>
      <c r="R61" s="7">
        <v>0.0</v>
      </c>
      <c r="S61" s="7">
        <v>0.0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Taysom Hill</v>
      </c>
      <c r="B62" s="7" t="str">
        <f>IFERROR(__xludf.DUMMYFUNCTION("INDEX(IFNA(REGEXEXTRACT(D62, ""([^ ]+)$"")))"),"NO")</f>
        <v>NO</v>
      </c>
      <c r="C62" s="7">
        <f>Pts_PA*G62+Pts_PC*H62+Pts_PY*I62+Pts_PTD*J62+Pts_PI*K62+Pts_P2*L62+Pts_RA*M62+Pts_RY*N62+Pts_RTD*O62+Pts_R2*P62+Pts_Res*Q62+Pts_ReY*R62+Pts_ReTD*S62+Pts_Re2*T62+Pts_FL*U62+Pts_FTD*V62</f>
        <v>14</v>
      </c>
      <c r="D62" s="7" t="s">
        <v>189</v>
      </c>
      <c r="E62" s="10" t="s">
        <v>344</v>
      </c>
      <c r="F62" s="9">
        <v>11.0</v>
      </c>
      <c r="G62" s="10">
        <v>1.0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5.0</v>
      </c>
      <c r="N62" s="7">
        <v>19.0</v>
      </c>
      <c r="O62" s="7">
        <v>1.0</v>
      </c>
      <c r="P62" s="11">
        <v>0.0</v>
      </c>
      <c r="Q62" s="10">
        <v>4.0</v>
      </c>
      <c r="R62" s="7">
        <v>41.0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Theo Johnson</v>
      </c>
      <c r="B63" s="7" t="str">
        <f>IFERROR(__xludf.DUMMYFUNCTION("INDEX(IFNA(REGEXEXTRACT(D63, ""([^ ]+)$"")))"),"NYG")</f>
        <v>NYG</v>
      </c>
      <c r="C63" s="7">
        <f>Pts_PA*G63+Pts_PC*H63+Pts_PY*I63+Pts_PTD*J63+Pts_PI*K63+Pts_P2*L63+Pts_RA*M63+Pts_RY*N63+Pts_RTD*O63+Pts_R2*P63+Pts_Res*Q63+Pts_ReY*R63+Pts_ReTD*S63+Pts_Re2*T63+Pts_FL*U63+Pts_FTD*V63</f>
        <v>12.6</v>
      </c>
      <c r="D63" s="7" t="s">
        <v>249</v>
      </c>
      <c r="E63" s="10" t="s">
        <v>19</v>
      </c>
      <c r="F63" s="9">
        <v>11.0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0.0</v>
      </c>
      <c r="N63" s="7">
        <v>0.0</v>
      </c>
      <c r="O63" s="7">
        <v>0.0</v>
      </c>
      <c r="P63" s="11">
        <v>0.0</v>
      </c>
      <c r="Q63" s="10">
        <v>3.0</v>
      </c>
      <c r="R63" s="7">
        <v>51.0</v>
      </c>
      <c r="S63" s="7">
        <v>1.0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Josh Oliver</v>
      </c>
      <c r="B64" s="7" t="str">
        <f>IFERROR(__xludf.DUMMYFUNCTION("INDEX(IFNA(REGEXEXTRACT(D64, ""([^ ]+)$"")))"),"MIN")</f>
        <v>MIN</v>
      </c>
      <c r="C64" s="7">
        <f>Pts_PA*G64+Pts_PC*H64+Pts_PY*I64+Pts_PTD*J64+Pts_PI*K64+Pts_P2*L64+Pts_RA*M64+Pts_RY*N64+Pts_RTD*O64+Pts_R2*P64+Pts_Res*Q64+Pts_ReY*R64+Pts_ReTD*S64+Pts_Re2*T64+Pts_FL*U64+Pts_FTD*V64</f>
        <v>14.3</v>
      </c>
      <c r="D64" s="7" t="s">
        <v>220</v>
      </c>
      <c r="E64" s="10" t="s">
        <v>352</v>
      </c>
      <c r="F64" s="9">
        <v>11.0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0.0</v>
      </c>
      <c r="N64" s="7">
        <v>0.0</v>
      </c>
      <c r="O64" s="7">
        <v>0.0</v>
      </c>
      <c r="P64" s="11">
        <v>0.0</v>
      </c>
      <c r="Q64" s="10">
        <v>5.0</v>
      </c>
      <c r="R64" s="7">
        <v>58.0</v>
      </c>
      <c r="S64" s="7">
        <v>1.0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Jayden Reed</v>
      </c>
      <c r="B65" s="7" t="str">
        <f>IFERROR(__xludf.DUMMYFUNCTION("INDEX(IFNA(REGEXEXTRACT(D65, ""([^ ]+)$"")))"),"GB")</f>
        <v>GB</v>
      </c>
      <c r="C65" s="7">
        <f>Pts_PA*G65+Pts_PC*H65+Pts_PY*I65+Pts_PTD*J65+Pts_PI*K65+Pts_P2*L65+Pts_RA*M65+Pts_RY*N65+Pts_RTD*O65+Pts_R2*P65+Pts_Res*Q65+Pts_ReY*R65+Pts_ReTD*S65+Pts_Re2*T65+Pts_FL*U65+Pts_FTD*V65</f>
        <v>13.8</v>
      </c>
      <c r="D65" s="7" t="s">
        <v>26</v>
      </c>
      <c r="E65" s="10" t="s">
        <v>422</v>
      </c>
      <c r="F65" s="9">
        <v>11.0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0.0</v>
      </c>
      <c r="N65" s="7">
        <v>0.0</v>
      </c>
      <c r="O65" s="7">
        <v>0.0</v>
      </c>
      <c r="P65" s="11">
        <v>0.0</v>
      </c>
      <c r="Q65" s="10">
        <v>5.0</v>
      </c>
      <c r="R65" s="7">
        <v>113.0</v>
      </c>
      <c r="S65" s="7">
        <v>0.0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Amon-Ra St. Brown</v>
      </c>
      <c r="B66" s="7" t="str">
        <f>IFERROR(__xludf.DUMMYFUNCTION("INDEX(IFNA(REGEXEXTRACT(D66, ""([^ ]+)$"")))"),"DET")</f>
        <v>DET</v>
      </c>
      <c r="C66" s="7">
        <f>Pts_PA*G66+Pts_PC*H66+Pts_PY*I66+Pts_PTD*J66+Pts_PI*K66+Pts_P2*L66+Pts_RA*M66+Pts_RY*N66+Pts_RTD*O66+Pts_R2*P66+Pts_Res*Q66+Pts_ReY*R66+Pts_ReTD*S66+Pts_Re2*T66+Pts_FL*U66+Pts_FTD*V66</f>
        <v>15.1</v>
      </c>
      <c r="D66" s="7" t="s">
        <v>273</v>
      </c>
      <c r="E66" s="10" t="s">
        <v>355</v>
      </c>
      <c r="F66" s="9">
        <v>11.0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0.0</v>
      </c>
      <c r="N66" s="7">
        <v>0.0</v>
      </c>
      <c r="O66" s="7">
        <v>0.0</v>
      </c>
      <c r="P66" s="11">
        <v>0.0</v>
      </c>
      <c r="Q66" s="10">
        <v>7.0</v>
      </c>
      <c r="R66" s="7">
        <v>56.0</v>
      </c>
      <c r="S66" s="7">
        <v>1.0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C.J. Stroud</v>
      </c>
      <c r="B67" s="7" t="str">
        <f>IFERROR(__xludf.DUMMYFUNCTION("INDEX(IFNA(REGEXEXTRACT(D67, ""([^ ]+)$"")))"),"HOU")</f>
        <v>HOU</v>
      </c>
      <c r="C67" s="7">
        <f>Pts_PA*G67+Pts_PC*H67+Pts_PY*I67+Pts_PTD*J67+Pts_PI*K67+Pts_P2*L67+Pts_RA*M67+Pts_RY*N67+Pts_RTD*O67+Pts_R2*P67+Pts_Res*Q67+Pts_ReY*R67+Pts_ReTD*S67+Pts_Re2*T67+Pts_FL*U67+Pts_FTD*V67</f>
        <v>11.54</v>
      </c>
      <c r="D67" s="7" t="s">
        <v>36</v>
      </c>
      <c r="E67" s="10" t="s">
        <v>428</v>
      </c>
      <c r="F67" s="9">
        <v>11.0</v>
      </c>
      <c r="G67" s="10">
        <v>30.0</v>
      </c>
      <c r="H67" s="7">
        <v>11.0</v>
      </c>
      <c r="I67" s="7">
        <v>191.0</v>
      </c>
      <c r="J67" s="7">
        <v>0.0</v>
      </c>
      <c r="K67" s="7">
        <v>0.0</v>
      </c>
      <c r="L67" s="11">
        <v>0.0</v>
      </c>
      <c r="M67" s="10">
        <v>8.0</v>
      </c>
      <c r="N67" s="7">
        <v>59.0</v>
      </c>
      <c r="O67" s="7">
        <v>0.0</v>
      </c>
      <c r="P67" s="11">
        <v>0.0</v>
      </c>
      <c r="Q67" s="10">
        <v>0.0</v>
      </c>
      <c r="R67" s="7">
        <v>0.0</v>
      </c>
      <c r="S67" s="7">
        <v>0.0</v>
      </c>
      <c r="T67" s="11">
        <v>0.0</v>
      </c>
      <c r="U67" s="10">
        <v>1.0</v>
      </c>
      <c r="V67" s="11">
        <v>0.0</v>
      </c>
    </row>
    <row r="68">
      <c r="A68" s="7" t="str">
        <f t="shared" si="1"/>
        <v>Nick Westbrook</v>
      </c>
      <c r="B68" s="7" t="str">
        <f>IFERROR(__xludf.DUMMYFUNCTION("INDEX(IFNA(REGEXEXTRACT(D68, ""([^ ]+)$"")))"),"TEN")</f>
        <v>TEN</v>
      </c>
      <c r="C68" s="7">
        <f>Pts_PA*G68+Pts_PC*H68+Pts_PY*I68+Pts_PTD*J68+Pts_PI*K68+Pts_P2*L68+Pts_RA*M68+Pts_RY*N68+Pts_RTD*O68+Pts_R2*P68+Pts_Res*Q68+Pts_ReY*R68+Pts_ReTD*S68+Pts_Re2*T68+Pts_FL*U68+Pts_FTD*V68</f>
        <v>13.5</v>
      </c>
      <c r="D68" s="7" t="s">
        <v>505</v>
      </c>
      <c r="E68" s="10" t="s">
        <v>101</v>
      </c>
      <c r="F68" s="9">
        <v>11.0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0.0</v>
      </c>
      <c r="N68" s="7">
        <v>0.0</v>
      </c>
      <c r="O68" s="7">
        <v>0.0</v>
      </c>
      <c r="P68" s="11">
        <v>0.0</v>
      </c>
      <c r="Q68" s="10">
        <v>5.0</v>
      </c>
      <c r="R68" s="7">
        <v>50.0</v>
      </c>
      <c r="S68" s="7">
        <v>1.0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Jameis Winston</v>
      </c>
      <c r="B69" s="7" t="str">
        <f>IFERROR(__xludf.DUMMYFUNCTION("INDEX(IFNA(REGEXEXTRACT(D69, ""([^ ]+)$"")))"),"CLE")</f>
        <v>CLE</v>
      </c>
      <c r="C69" s="7">
        <f>Pts_PA*G69+Pts_PC*H69+Pts_PY*I69+Pts_PTD*J69+Pts_PI*K69+Pts_P2*L69+Pts_RA*M69+Pts_RY*N69+Pts_RTD*O69+Pts_R2*P69+Pts_Res*Q69+Pts_ReY*R69+Pts_ReTD*S69+Pts_Re2*T69+Pts_FL*U69+Pts_FTD*V69</f>
        <v>10.1</v>
      </c>
      <c r="D69" s="7" t="s">
        <v>416</v>
      </c>
      <c r="E69" s="10" t="s">
        <v>361</v>
      </c>
      <c r="F69" s="9">
        <v>11.0</v>
      </c>
      <c r="G69" s="10">
        <v>46.0</v>
      </c>
      <c r="H69" s="7">
        <v>26.0</v>
      </c>
      <c r="I69" s="7">
        <v>235.0</v>
      </c>
      <c r="J69" s="7">
        <v>1.0</v>
      </c>
      <c r="K69" s="7">
        <v>3.0</v>
      </c>
      <c r="L69" s="11">
        <v>0.0</v>
      </c>
      <c r="M69" s="10">
        <v>5.0</v>
      </c>
      <c r="N69" s="7">
        <v>27.0</v>
      </c>
      <c r="O69" s="7">
        <v>0.0</v>
      </c>
      <c r="P69" s="11">
        <v>0.0</v>
      </c>
      <c r="Q69" s="10">
        <v>0.0</v>
      </c>
      <c r="R69" s="7">
        <v>0.0</v>
      </c>
      <c r="S69" s="7">
        <v>0.0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Jordan Addison</v>
      </c>
      <c r="B70" s="7" t="str">
        <f>IFERROR(__xludf.DUMMYFUNCTION("INDEX(IFNA(REGEXEXTRACT(D70, ""([^ ]+)$"")))"),"MIN")</f>
        <v>MIN</v>
      </c>
      <c r="C70" s="7">
        <f>Pts_PA*G70+Pts_PC*H70+Pts_PY*I70+Pts_PTD*J70+Pts_PI*K70+Pts_P2*L70+Pts_RA*M70+Pts_RY*N70+Pts_RTD*O70+Pts_R2*P70+Pts_Res*Q70+Pts_ReY*R70+Pts_ReTD*S70+Pts_Re2*T70+Pts_FL*U70+Pts_FTD*V70</f>
        <v>13.6</v>
      </c>
      <c r="D70" s="7" t="s">
        <v>185</v>
      </c>
      <c r="E70" s="10" t="s">
        <v>352</v>
      </c>
      <c r="F70" s="9">
        <v>10.0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1.0</v>
      </c>
      <c r="N70" s="7">
        <v>9.0</v>
      </c>
      <c r="O70" s="7">
        <v>0.0</v>
      </c>
      <c r="P70" s="11">
        <v>0.0</v>
      </c>
      <c r="Q70" s="10">
        <v>5.0</v>
      </c>
      <c r="R70" s="7">
        <v>42.0</v>
      </c>
      <c r="S70" s="7">
        <v>1.0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Trey Benson</v>
      </c>
      <c r="B71" s="7" t="str">
        <f>IFERROR(__xludf.DUMMYFUNCTION("INDEX(IFNA(REGEXEXTRACT(D71, ""([^ ]+)$"")))"),"ARI")</f>
        <v>ARI</v>
      </c>
      <c r="C71" s="7">
        <f>Pts_PA*G71+Pts_PC*H71+Pts_PY*I71+Pts_PTD*J71+Pts_PI*K71+Pts_P2*L71+Pts_RA*M71+Pts_RY*N71+Pts_RTD*O71+Pts_R2*P71+Pts_Res*Q71+Pts_ReY*R71+Pts_ReTD*S71+Pts_Re2*T71+Pts_FL*U71+Pts_FTD*V71</f>
        <v>12</v>
      </c>
      <c r="D71" s="7" t="s">
        <v>230</v>
      </c>
      <c r="E71" s="10" t="s">
        <v>343</v>
      </c>
      <c r="F71" s="9">
        <v>10.0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8.0</v>
      </c>
      <c r="N71" s="7">
        <v>37.0</v>
      </c>
      <c r="O71" s="7">
        <v>1.0</v>
      </c>
      <c r="P71" s="11">
        <v>0.0</v>
      </c>
      <c r="Q71" s="10">
        <v>1.0</v>
      </c>
      <c r="R71" s="7">
        <v>18.0</v>
      </c>
      <c r="S71" s="7">
        <v>0.0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Brock Bowers</v>
      </c>
      <c r="B72" s="7" t="str">
        <f>IFERROR(__xludf.DUMMYFUNCTION("INDEX(IFNA(REGEXEXTRACT(D72, ""([^ ]+)$"")))"),"LV")</f>
        <v>LV</v>
      </c>
      <c r="C72" s="7">
        <f>Pts_PA*G72+Pts_PC*H72+Pts_PY*I72+Pts_PTD*J72+Pts_PI*K72+Pts_P2*L72+Pts_RA*M72+Pts_RY*N72+Pts_RTD*O72+Pts_R2*P72+Pts_Res*Q72+Pts_ReY*R72+Pts_ReTD*S72+Pts_Re2*T72+Pts_FL*U72+Pts_FTD*V72</f>
        <v>13</v>
      </c>
      <c r="D72" s="7" t="s">
        <v>162</v>
      </c>
      <c r="E72" s="10" t="s">
        <v>59</v>
      </c>
      <c r="F72" s="9">
        <v>10.0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0.0</v>
      </c>
      <c r="N72" s="7">
        <v>0.0</v>
      </c>
      <c r="O72" s="7">
        <v>0.0</v>
      </c>
      <c r="P72" s="11">
        <v>0.0</v>
      </c>
      <c r="Q72" s="10">
        <v>5.0</v>
      </c>
      <c r="R72" s="7">
        <v>45.0</v>
      </c>
      <c r="S72" s="7">
        <v>1.0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Josh Jacobs</v>
      </c>
      <c r="B73" s="7" t="str">
        <f>IFERROR(__xludf.DUMMYFUNCTION("INDEX(IFNA(REGEXEXTRACT(D73, ""([^ ]+)$"")))"),"GB")</f>
        <v>GB</v>
      </c>
      <c r="C73" s="7">
        <f>Pts_PA*G73+Pts_PC*H73+Pts_PY*I73+Pts_PTD*J73+Pts_PI*K73+Pts_P2*L73+Pts_RA*M73+Pts_RY*N73+Pts_RTD*O73+Pts_R2*P73+Pts_Res*Q73+Pts_ReY*R73+Pts_ReTD*S73+Pts_Re2*T73+Pts_FL*U73+Pts_FTD*V73</f>
        <v>11.8</v>
      </c>
      <c r="D73" s="7" t="s">
        <v>109</v>
      </c>
      <c r="E73" s="10" t="s">
        <v>422</v>
      </c>
      <c r="F73" s="9">
        <v>10.0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13.0</v>
      </c>
      <c r="N73" s="7">
        <v>95.0</v>
      </c>
      <c r="O73" s="7">
        <v>0.0</v>
      </c>
      <c r="P73" s="11">
        <v>0.0</v>
      </c>
      <c r="Q73" s="10">
        <v>2.0</v>
      </c>
      <c r="R73" s="7">
        <v>13.0</v>
      </c>
      <c r="S73" s="7">
        <v>0.0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Cooper Kupp</v>
      </c>
      <c r="B74" s="7" t="str">
        <f>IFERROR(__xludf.DUMMYFUNCTION("INDEX(IFNA(REGEXEXTRACT(D74, ""([^ ]+)$"")))"),"LA")</f>
        <v>LA</v>
      </c>
      <c r="C74" s="7">
        <f>Pts_PA*G74+Pts_PC*H74+Pts_PY*I74+Pts_PTD*J74+Pts_PI*K74+Pts_P2*L74+Pts_RA*M74+Pts_RY*N74+Pts_RTD*O74+Pts_R2*P74+Pts_Res*Q74+Pts_ReY*R74+Pts_ReTD*S74+Pts_Re2*T74+Pts_FL*U74+Pts_FTD*V74</f>
        <v>15.9</v>
      </c>
      <c r="D74" s="7" t="s">
        <v>55</v>
      </c>
      <c r="E74" s="10" t="s">
        <v>112</v>
      </c>
      <c r="F74" s="9">
        <v>10.0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0.0</v>
      </c>
      <c r="N74" s="7">
        <v>0.0</v>
      </c>
      <c r="O74" s="7">
        <v>0.0</v>
      </c>
      <c r="P74" s="11">
        <v>0.0</v>
      </c>
      <c r="Q74" s="10">
        <v>11.0</v>
      </c>
      <c r="R74" s="7">
        <v>104.0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Jordan Love</v>
      </c>
      <c r="B75" s="7" t="str">
        <f>IFERROR(__xludf.DUMMYFUNCTION("INDEX(IFNA(REGEXEXTRACT(D75, ""([^ ]+)$"")))"),"GB")</f>
        <v>GB</v>
      </c>
      <c r="C75" s="7">
        <f>Pts_PA*G75+Pts_PC*H75+Pts_PY*I75+Pts_PTD*J75+Pts_PI*K75+Pts_P2*L75+Pts_RA*M75+Pts_RY*N75+Pts_RTD*O75+Pts_R2*P75+Pts_Res*Q75+Pts_ReY*R75+Pts_ReTD*S75+Pts_Re2*T75+Pts_FL*U75+Pts_FTD*V75</f>
        <v>10.92</v>
      </c>
      <c r="D75" s="7" t="s">
        <v>40</v>
      </c>
      <c r="E75" s="10" t="s">
        <v>422</v>
      </c>
      <c r="F75" s="9">
        <v>10.0</v>
      </c>
      <c r="G75" s="10">
        <v>39.0</v>
      </c>
      <c r="H75" s="7">
        <v>23.0</v>
      </c>
      <c r="I75" s="7">
        <v>273.0</v>
      </c>
      <c r="J75" s="7">
        <v>0.0</v>
      </c>
      <c r="K75" s="7">
        <v>1.0</v>
      </c>
      <c r="L75" s="11">
        <v>1.0</v>
      </c>
      <c r="M75" s="10">
        <v>3.0</v>
      </c>
      <c r="N75" s="7">
        <v>0.0</v>
      </c>
      <c r="O75" s="7">
        <v>0.0</v>
      </c>
      <c r="P75" s="11">
        <v>0.0</v>
      </c>
      <c r="Q75" s="10">
        <v>0.0</v>
      </c>
      <c r="R75" s="7">
        <v>0.0</v>
      </c>
      <c r="S75" s="7">
        <v>0.0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Jakobi Meyers</v>
      </c>
      <c r="B76" s="7" t="str">
        <f>IFERROR(__xludf.DUMMYFUNCTION("INDEX(IFNA(REGEXEXTRACT(D76, ""([^ ]+)$"")))"),"LV")</f>
        <v>LV</v>
      </c>
      <c r="C76" s="7">
        <f>Pts_PA*G76+Pts_PC*H76+Pts_PY*I76+Pts_PTD*J76+Pts_PI*K76+Pts_P2*L76+Pts_RA*M76+Pts_RY*N76+Pts_RTD*O76+Pts_R2*P76+Pts_Res*Q76+Pts_ReY*R76+Pts_ReTD*S76+Pts_Re2*T76+Pts_FL*U76+Pts_FTD*V76</f>
        <v>14.5</v>
      </c>
      <c r="D76" s="7" t="s">
        <v>153</v>
      </c>
      <c r="E76" s="10" t="s">
        <v>59</v>
      </c>
      <c r="F76" s="9">
        <v>10.0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0.0</v>
      </c>
      <c r="N76" s="7">
        <v>0.0</v>
      </c>
      <c r="O76" s="7">
        <v>0.0</v>
      </c>
      <c r="P76" s="11">
        <v>0.0</v>
      </c>
      <c r="Q76" s="10">
        <v>8.0</v>
      </c>
      <c r="R76" s="7">
        <v>105.0</v>
      </c>
      <c r="S76" s="7">
        <v>0.0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Rome Odunze</v>
      </c>
      <c r="B77" s="7" t="str">
        <f>IFERROR(__xludf.DUMMYFUNCTION("INDEX(IFNA(REGEXEXTRACT(D77, ""([^ ]+)$"")))"),"CHI")</f>
        <v>CHI</v>
      </c>
      <c r="C77" s="7">
        <f>Pts_PA*G77+Pts_PC*H77+Pts_PY*I77+Pts_PTD*J77+Pts_PI*K77+Pts_P2*L77+Pts_RA*M77+Pts_RY*N77+Pts_RTD*O77+Pts_R2*P77+Pts_Res*Q77+Pts_ReY*R77+Pts_ReTD*S77+Pts_Re2*T77+Pts_FL*U77+Pts_FTD*V77</f>
        <v>12.9</v>
      </c>
      <c r="D77" s="7" t="s">
        <v>261</v>
      </c>
      <c r="E77" s="10" t="s">
        <v>359</v>
      </c>
      <c r="F77" s="9">
        <v>10.0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0.0</v>
      </c>
      <c r="N77" s="7">
        <v>0.0</v>
      </c>
      <c r="O77" s="7">
        <v>0.0</v>
      </c>
      <c r="P77" s="11">
        <v>0.0</v>
      </c>
      <c r="Q77" s="10">
        <v>5.0</v>
      </c>
      <c r="R77" s="7">
        <v>104.0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Kenneth Walker</v>
      </c>
      <c r="B78" s="7" t="str">
        <f>IFERROR(__xludf.DUMMYFUNCTION("INDEX(IFNA(REGEXEXTRACT(D78, ""([^ ]+)$"")))"),"SEA")</f>
        <v>SEA</v>
      </c>
      <c r="C78" s="7">
        <f>Pts_PA*G78+Pts_PC*H78+Pts_PY*I78+Pts_PTD*J78+Pts_PI*K78+Pts_P2*L78+Pts_RA*M78+Pts_RY*N78+Pts_RTD*O78+Pts_R2*P78+Pts_Res*Q78+Pts_ReY*R78+Pts_ReTD*S78+Pts_Re2*T78+Pts_FL*U78+Pts_FTD*V78</f>
        <v>12.2</v>
      </c>
      <c r="D78" s="7" t="s">
        <v>70</v>
      </c>
      <c r="E78" s="10" t="s">
        <v>51</v>
      </c>
      <c r="F78" s="9">
        <v>10.0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25.0</v>
      </c>
      <c r="N78" s="7">
        <v>83.0</v>
      </c>
      <c r="O78" s="7">
        <v>0.0</v>
      </c>
      <c r="P78" s="11">
        <v>0.0</v>
      </c>
      <c r="Q78" s="10">
        <v>3.0</v>
      </c>
      <c r="R78" s="7">
        <v>24.0</v>
      </c>
      <c r="S78" s="7">
        <v>0.0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Bryce Young</v>
      </c>
      <c r="B79" s="7" t="str">
        <f>IFERROR(__xludf.DUMMYFUNCTION("INDEX(IFNA(REGEXEXTRACT(D79, ""([^ ]+)$"")))"),"CAR")</f>
        <v>CAR</v>
      </c>
      <c r="C79" s="7">
        <f>Pts_PA*G79+Pts_PC*H79+Pts_PY*I79+Pts_PTD*J79+Pts_PI*K79+Pts_P2*L79+Pts_RA*M79+Pts_RY*N79+Pts_RTD*O79+Pts_R2*P79+Pts_Res*Q79+Pts_ReY*R79+Pts_ReTD*S79+Pts_Re2*T79+Pts_FL*U79+Pts_FTD*V79</f>
        <v>9.74</v>
      </c>
      <c r="D79" s="7" t="s">
        <v>128</v>
      </c>
      <c r="E79" s="10" t="s">
        <v>350</v>
      </c>
      <c r="F79" s="9">
        <v>10.0</v>
      </c>
      <c r="G79" s="10">
        <v>26.0</v>
      </c>
      <c r="H79" s="7">
        <v>16.0</v>
      </c>
      <c r="I79" s="7">
        <v>171.0</v>
      </c>
      <c r="J79" s="7">
        <v>1.0</v>
      </c>
      <c r="K79" s="7">
        <v>1.0</v>
      </c>
      <c r="L79" s="11">
        <v>0.0</v>
      </c>
      <c r="M79" s="10">
        <v>4.0</v>
      </c>
      <c r="N79" s="7">
        <v>9.0</v>
      </c>
      <c r="O79" s="7">
        <v>0.0</v>
      </c>
      <c r="P79" s="11">
        <v>0.0</v>
      </c>
      <c r="Q79" s="10">
        <v>0.0</v>
      </c>
      <c r="R79" s="7">
        <v>0.0</v>
      </c>
      <c r="S79" s="7">
        <v>0.0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Mack Hollins</v>
      </c>
      <c r="B80" s="7" t="str">
        <f>IFERROR(__xludf.DUMMYFUNCTION("INDEX(IFNA(REGEXEXTRACT(D80, ""([^ ]+)$"")))"),"BUF")</f>
        <v>BUF</v>
      </c>
      <c r="C80" s="7">
        <f>Pts_PA*G80+Pts_PC*H80+Pts_PY*I80+Pts_PTD*J80+Pts_PI*K80+Pts_P2*L80+Pts_RA*M80+Pts_RY*N80+Pts_RTD*O80+Pts_R2*P80+Pts_Res*Q80+Pts_ReY*R80+Pts_ReTD*S80+Pts_Re2*T80+Pts_FL*U80+Pts_FTD*V80</f>
        <v>11.5</v>
      </c>
      <c r="D80" s="7" t="s">
        <v>131</v>
      </c>
      <c r="E80" s="10" t="s">
        <v>421</v>
      </c>
      <c r="F80" s="9">
        <v>9.0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0.0</v>
      </c>
      <c r="N80" s="7">
        <v>0.0</v>
      </c>
      <c r="O80" s="7">
        <v>0.0</v>
      </c>
      <c r="P80" s="11">
        <v>0.0</v>
      </c>
      <c r="Q80" s="10">
        <v>5.0</v>
      </c>
      <c r="R80" s="7">
        <v>30.0</v>
      </c>
      <c r="S80" s="7">
        <v>1.0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Travis Kelce</v>
      </c>
      <c r="B81" s="7" t="str">
        <f>IFERROR(__xludf.DUMMYFUNCTION("INDEX(IFNA(REGEXEXTRACT(D81, ""([^ ]+)$"")))"),"KC")</f>
        <v>KC</v>
      </c>
      <c r="C81" s="7">
        <f>Pts_PA*G81+Pts_PC*H81+Pts_PY*I81+Pts_PTD*J81+Pts_PI*K81+Pts_P2*L81+Pts_RA*M81+Pts_RY*N81+Pts_RTD*O81+Pts_R2*P81+Pts_Res*Q81+Pts_ReY*R81+Pts_ReTD*S81+Pts_Re2*T81+Pts_FL*U81+Pts_FTD*V81</f>
        <v>15</v>
      </c>
      <c r="D81" s="7" t="s">
        <v>193</v>
      </c>
      <c r="E81" s="10" t="s">
        <v>358</v>
      </c>
      <c r="F81" s="9">
        <v>9.0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14.0</v>
      </c>
      <c r="R81" s="7">
        <v>100.0</v>
      </c>
      <c r="S81" s="7">
        <v>0.0</v>
      </c>
      <c r="T81" s="11">
        <v>0.0</v>
      </c>
      <c r="U81" s="10">
        <v>1.0</v>
      </c>
      <c r="V81" s="11">
        <v>0.0</v>
      </c>
    </row>
    <row r="82">
      <c r="A82" s="7" t="str">
        <f t="shared" si="1"/>
        <v>Xavier Legette</v>
      </c>
      <c r="B82" s="7" t="str">
        <f>IFERROR(__xludf.DUMMYFUNCTION("INDEX(IFNA(REGEXEXTRACT(D82, ""([^ ]+)$"")))"),"CAR")</f>
        <v>CAR</v>
      </c>
      <c r="C82" s="7">
        <f>Pts_PA*G82+Pts_PC*H82+Pts_PY*I82+Pts_PTD*J82+Pts_PI*K82+Pts_P2*L82+Pts_RA*M82+Pts_RY*N82+Pts_RTD*O82+Pts_R2*P82+Pts_Res*Q82+Pts_ReY*R82+Pts_ReTD*S82+Pts_Re2*T82+Pts_FL*U82+Pts_FTD*V82</f>
        <v>11.9</v>
      </c>
      <c r="D82" s="7" t="s">
        <v>196</v>
      </c>
      <c r="E82" s="10" t="s">
        <v>350</v>
      </c>
      <c r="F82" s="9">
        <v>9.0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1.0</v>
      </c>
      <c r="N82" s="7">
        <v>6.0</v>
      </c>
      <c r="O82" s="7">
        <v>0.0</v>
      </c>
      <c r="P82" s="11">
        <v>0.0</v>
      </c>
      <c r="Q82" s="10">
        <v>4.0</v>
      </c>
      <c r="R82" s="7">
        <v>33.0</v>
      </c>
      <c r="S82" s="7">
        <v>1.0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Trey McBride</v>
      </c>
      <c r="B83" s="7" t="str">
        <f>IFERROR(__xludf.DUMMYFUNCTION("INDEX(IFNA(REGEXEXTRACT(D83, ""([^ ]+)$"")))"),"ARI")</f>
        <v>ARI</v>
      </c>
      <c r="C83" s="7">
        <f>Pts_PA*G83+Pts_PC*H83+Pts_PY*I83+Pts_PTD*J83+Pts_PI*K83+Pts_P2*L83+Pts_RA*M83+Pts_RY*N83+Pts_RTD*O83+Pts_R2*P83+Pts_Res*Q83+Pts_ReY*R83+Pts_ReTD*S83+Pts_Re2*T83+Pts_FL*U83+Pts_FTD*V83</f>
        <v>11.2</v>
      </c>
      <c r="D83" s="7" t="s">
        <v>197</v>
      </c>
      <c r="E83" s="10" t="s">
        <v>343</v>
      </c>
      <c r="F83" s="9">
        <v>9.0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1.0</v>
      </c>
      <c r="N83" s="7">
        <v>2.0</v>
      </c>
      <c r="O83" s="7">
        <v>1.0</v>
      </c>
      <c r="P83" s="11">
        <v>0.0</v>
      </c>
      <c r="Q83" s="10">
        <v>3.0</v>
      </c>
      <c r="R83" s="7">
        <v>35.0</v>
      </c>
      <c r="S83" s="7">
        <v>0.0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David Montgomery</v>
      </c>
      <c r="B84" s="7" t="str">
        <f>IFERROR(__xludf.DUMMYFUNCTION("INDEX(IFNA(REGEXEXTRACT(D84, ""([^ ]+)$"")))"),"DET")</f>
        <v>DET</v>
      </c>
      <c r="C84" s="7">
        <f>Pts_PA*G84+Pts_PC*H84+Pts_PY*I84+Pts_PTD*J84+Pts_PI*K84+Pts_P2*L84+Pts_RA*M84+Pts_RY*N84+Pts_RTD*O84+Pts_R2*P84+Pts_Res*Q84+Pts_ReY*R84+Pts_ReTD*S84+Pts_Re2*T84+Pts_FL*U84+Pts_FTD*V84</f>
        <v>11.1</v>
      </c>
      <c r="D84" s="7" t="s">
        <v>74</v>
      </c>
      <c r="E84" s="10" t="s">
        <v>355</v>
      </c>
      <c r="F84" s="9">
        <v>9.0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17.0</v>
      </c>
      <c r="N84" s="7">
        <v>73.0</v>
      </c>
      <c r="O84" s="7">
        <v>0.0</v>
      </c>
      <c r="P84" s="11">
        <v>0.0</v>
      </c>
      <c r="Q84" s="10">
        <v>3.0</v>
      </c>
      <c r="R84" s="7">
        <v>23.0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Samaje Perine</v>
      </c>
      <c r="B85" s="7" t="str">
        <f>IFERROR(__xludf.DUMMYFUNCTION("INDEX(IFNA(REGEXEXTRACT(D85, ""([^ ]+)$"")))"),"KC")</f>
        <v>KC</v>
      </c>
      <c r="C85" s="7">
        <f>Pts_PA*G85+Pts_PC*H85+Pts_PY*I85+Pts_PTD*J85+Pts_PI*K85+Pts_P2*L85+Pts_RA*M85+Pts_RY*N85+Pts_RTD*O85+Pts_R2*P85+Pts_Res*Q85+Pts_ReY*R85+Pts_ReTD*S85+Pts_Re2*T85+Pts_FL*U85+Pts_FTD*V85</f>
        <v>11.5</v>
      </c>
      <c r="D85" s="7" t="s">
        <v>266</v>
      </c>
      <c r="E85" s="10" t="s">
        <v>358</v>
      </c>
      <c r="F85" s="9">
        <v>9.0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1.0</v>
      </c>
      <c r="N85" s="7">
        <v>10.0</v>
      </c>
      <c r="O85" s="7">
        <v>0.0</v>
      </c>
      <c r="P85" s="11">
        <v>0.0</v>
      </c>
      <c r="Q85" s="10">
        <v>4.0</v>
      </c>
      <c r="R85" s="7">
        <v>25.0</v>
      </c>
      <c r="S85" s="7">
        <v>1.0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Nick Vannett</v>
      </c>
      <c r="B86" s="7" t="str">
        <f>IFERROR(__xludf.DUMMYFUNCTION("INDEX(IFNA(REGEXEXTRACT(D86, ""([^ ]+)$"")))"),"TEN")</f>
        <v>TEN</v>
      </c>
      <c r="C86" s="7">
        <f>Pts_PA*G86+Pts_PC*H86+Pts_PY*I86+Pts_PTD*J86+Pts_PI*K86+Pts_P2*L86+Pts_RA*M86+Pts_RY*N86+Pts_RTD*O86+Pts_R2*P86+Pts_Res*Q86+Pts_ReY*R86+Pts_ReTD*S86+Pts_Re2*T86+Pts_FL*U86+Pts_FTD*V86</f>
        <v>10.3</v>
      </c>
      <c r="D86" s="7" t="s">
        <v>276</v>
      </c>
      <c r="E86" s="10" t="s">
        <v>101</v>
      </c>
      <c r="F86" s="9">
        <v>9.0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0.0</v>
      </c>
      <c r="N86" s="7">
        <v>0.0</v>
      </c>
      <c r="O86" s="7">
        <v>0.0</v>
      </c>
      <c r="P86" s="11">
        <v>0.0</v>
      </c>
      <c r="Q86" s="10">
        <v>2.0</v>
      </c>
      <c r="R86" s="7">
        <v>33.0</v>
      </c>
      <c r="S86" s="7">
        <v>1.0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Breece Hall</v>
      </c>
      <c r="B87" s="7" t="str">
        <f>IFERROR(__xludf.DUMMYFUNCTION("INDEX(IFNA(REGEXEXTRACT(D87, ""([^ ]+)$"")))"),"NYJ")</f>
        <v>NYJ</v>
      </c>
      <c r="C87" s="7">
        <f>Pts_PA*G87+Pts_PC*H87+Pts_PY*I87+Pts_PTD*J87+Pts_PI*K87+Pts_P2*L87+Pts_RA*M87+Pts_RY*N87+Pts_RTD*O87+Pts_R2*P87+Pts_Res*Q87+Pts_ReY*R87+Pts_ReTD*S87+Pts_Re2*T87+Pts_FL*U87+Pts_FTD*V87</f>
        <v>9.5</v>
      </c>
      <c r="D87" s="7" t="s">
        <v>80</v>
      </c>
      <c r="E87" s="10" t="s">
        <v>25</v>
      </c>
      <c r="F87" s="9">
        <v>8.0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15.0</v>
      </c>
      <c r="N87" s="7">
        <v>74.0</v>
      </c>
      <c r="O87" s="7">
        <v>0.0</v>
      </c>
      <c r="P87" s="11">
        <v>0.0</v>
      </c>
      <c r="Q87" s="10">
        <v>2.0</v>
      </c>
      <c r="R87" s="7">
        <v>11.0</v>
      </c>
      <c r="S87" s="7">
        <v>0.0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Tyreek Hill</v>
      </c>
      <c r="B88" s="7" t="str">
        <f>IFERROR(__xludf.DUMMYFUNCTION("INDEX(IFNA(REGEXEXTRACT(D88, ""([^ ]+)$"")))"),"MIA")</f>
        <v>MIA</v>
      </c>
      <c r="C88" s="7">
        <f>Pts_PA*G88+Pts_PC*H88+Pts_PY*I88+Pts_PTD*J88+Pts_PI*K88+Pts_P2*L88+Pts_RA*M88+Pts_RY*N88+Pts_RTD*O88+Pts_R2*P88+Pts_Res*Q88+Pts_ReY*R88+Pts_ReTD*S88+Pts_Re2*T88+Pts_FL*U88+Pts_FTD*V88</f>
        <v>10</v>
      </c>
      <c r="D88" s="7" t="s">
        <v>47</v>
      </c>
      <c r="E88" s="10" t="s">
        <v>65</v>
      </c>
      <c r="F88" s="9">
        <v>8.0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0.0</v>
      </c>
      <c r="N88" s="7">
        <v>0.0</v>
      </c>
      <c r="O88" s="7">
        <v>0.0</v>
      </c>
      <c r="P88" s="11">
        <v>0.0</v>
      </c>
      <c r="Q88" s="10">
        <v>4.0</v>
      </c>
      <c r="R88" s="7">
        <v>80.0</v>
      </c>
      <c r="S88" s="7">
        <v>0.0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Drake London</v>
      </c>
      <c r="B89" s="7" t="str">
        <f>IFERROR(__xludf.DUMMYFUNCTION("INDEX(IFNA(REGEXEXTRACT(D89, ""([^ ]+)$"")))"),"ATL")</f>
        <v>ATL</v>
      </c>
      <c r="C89" s="7">
        <f>Pts_PA*G89+Pts_PC*H89+Pts_PY*I89+Pts_PTD*J89+Pts_PI*K89+Pts_P2*L89+Pts_RA*M89+Pts_RY*N89+Pts_RTD*O89+Pts_R2*P89+Pts_Res*Q89+Pts_ReY*R89+Pts_ReTD*S89+Pts_Re2*T89+Pts_FL*U89+Pts_FTD*V89</f>
        <v>9.7</v>
      </c>
      <c r="D89" s="7" t="s">
        <v>251</v>
      </c>
      <c r="E89" s="10" t="s">
        <v>89</v>
      </c>
      <c r="F89" s="9">
        <v>8.0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0.0</v>
      </c>
      <c r="N89" s="7">
        <v>0.0</v>
      </c>
      <c r="O89" s="7">
        <v>0.0</v>
      </c>
      <c r="P89" s="11">
        <v>0.0</v>
      </c>
      <c r="Q89" s="10">
        <v>2.0</v>
      </c>
      <c r="R89" s="7">
        <v>27.0</v>
      </c>
      <c r="S89" s="7">
        <v>1.0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Ray Ray McCloud</v>
      </c>
      <c r="B90" s="7" t="str">
        <f>IFERROR(__xludf.DUMMYFUNCTION("INDEX(IFNA(REGEXEXTRACT(D90, ""([^ ]+)$"")))"),"ATL")</f>
        <v>ATL</v>
      </c>
      <c r="C90" s="7">
        <f>Pts_PA*G90+Pts_PC*H90+Pts_PY*I90+Pts_PTD*J90+Pts_PI*K90+Pts_P2*L90+Pts_RA*M90+Pts_RY*N90+Pts_RTD*O90+Pts_R2*P90+Pts_Res*Q90+Pts_ReY*R90+Pts_ReTD*S90+Pts_Re2*T90+Pts_FL*U90+Pts_FTD*V90</f>
        <v>11</v>
      </c>
      <c r="D90" s="7" t="s">
        <v>167</v>
      </c>
      <c r="E90" s="10" t="s">
        <v>89</v>
      </c>
      <c r="F90" s="9">
        <v>8.0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1.0</v>
      </c>
      <c r="N90" s="7">
        <v>7.0</v>
      </c>
      <c r="O90" s="7">
        <v>0.0</v>
      </c>
      <c r="P90" s="11">
        <v>0.0</v>
      </c>
      <c r="Q90" s="10">
        <v>3.0</v>
      </c>
      <c r="R90" s="7">
        <v>28.0</v>
      </c>
      <c r="S90" s="7">
        <v>1.0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Ja'Tavion Sanders</v>
      </c>
      <c r="B91" s="7" t="str">
        <f>IFERROR(__xludf.DUMMYFUNCTION("INDEX(IFNA(REGEXEXTRACT(D91, ""([^ ]+)$"")))"),"CAR")</f>
        <v>CAR</v>
      </c>
      <c r="C91" s="7">
        <f>Pts_PA*G91+Pts_PC*H91+Pts_PY*I91+Pts_PTD*J91+Pts_PI*K91+Pts_P2*L91+Pts_RA*M91+Pts_RY*N91+Pts_RTD*O91+Pts_R2*P91+Pts_Res*Q91+Pts_ReY*R91+Pts_ReTD*S91+Pts_Re2*T91+Pts_FL*U91+Pts_FTD*V91</f>
        <v>10.7</v>
      </c>
      <c r="D91" s="7" t="s">
        <v>321</v>
      </c>
      <c r="E91" s="10" t="s">
        <v>350</v>
      </c>
      <c r="F91" s="9">
        <v>8.0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4.0</v>
      </c>
      <c r="R91" s="7">
        <v>87.0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D'Andre Swift</v>
      </c>
      <c r="B92" s="7" t="str">
        <f>IFERROR(__xludf.DUMMYFUNCTION("INDEX(IFNA(REGEXEXTRACT(D92, ""([^ ]+)$"")))"),"CHI")</f>
        <v>CHI</v>
      </c>
      <c r="C92" s="7">
        <f>Pts_PA*G92+Pts_PC*H92+Pts_PY*I92+Pts_PTD*J92+Pts_PI*K92+Pts_P2*L92+Pts_RA*M92+Pts_RY*N92+Pts_RTD*O92+Pts_R2*P92+Pts_Res*Q92+Pts_ReY*R92+Pts_ReTD*S92+Pts_Re2*T92+Pts_FL*U92+Pts_FTD*V92</f>
        <v>11.2</v>
      </c>
      <c r="D92" s="7" t="s">
        <v>170</v>
      </c>
      <c r="E92" s="10" t="s">
        <v>359</v>
      </c>
      <c r="F92" s="9">
        <v>8.0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16.0</v>
      </c>
      <c r="N92" s="7">
        <v>51.0</v>
      </c>
      <c r="O92" s="7">
        <v>0.0</v>
      </c>
      <c r="P92" s="11">
        <v>0.0</v>
      </c>
      <c r="Q92" s="10">
        <v>6.0</v>
      </c>
      <c r="R92" s="7">
        <v>31.0</v>
      </c>
      <c r="S92" s="7">
        <v>0.0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Rachaad White</v>
      </c>
      <c r="B93" s="7" t="str">
        <f>IFERROR(__xludf.DUMMYFUNCTION("INDEX(IFNA(REGEXEXTRACT(D93, ""([^ ]+)$"")))"),"TB")</f>
        <v>TB</v>
      </c>
      <c r="C93" s="7">
        <f>Pts_PA*G93+Pts_PC*H93+Pts_PY*I93+Pts_PTD*J93+Pts_PI*K93+Pts_P2*L93+Pts_RA*M93+Pts_RY*N93+Pts_RTD*O93+Pts_R2*P93+Pts_Res*Q93+Pts_ReY*R93+Pts_ReTD*S93+Pts_Re2*T93+Pts_FL*U93+Pts_FTD*V93</f>
        <v>11</v>
      </c>
      <c r="D93" s="7" t="s">
        <v>122</v>
      </c>
      <c r="E93" s="10" t="s">
        <v>33</v>
      </c>
      <c r="F93" s="9">
        <v>8.0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3.0</v>
      </c>
      <c r="N93" s="7">
        <v>19.0</v>
      </c>
      <c r="O93" s="7">
        <v>1.0</v>
      </c>
      <c r="P93" s="11">
        <v>0.0</v>
      </c>
      <c r="Q93" s="10">
        <v>3.0</v>
      </c>
      <c r="R93" s="7">
        <v>16.0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Caleb Williams</v>
      </c>
      <c r="B94" s="7" t="str">
        <f>IFERROR(__xludf.DUMMYFUNCTION("INDEX(IFNA(REGEXEXTRACT(D94, ""([^ ]+)$"")))"),"CHI")</f>
        <v>CHI</v>
      </c>
      <c r="C94" s="7">
        <f>Pts_PA*G94+Pts_PC*H94+Pts_PY*I94+Pts_PTD*J94+Pts_PI*K94+Pts_P2*L94+Pts_RA*M94+Pts_RY*N94+Pts_RTD*O94+Pts_R2*P94+Pts_Res*Q94+Pts_ReY*R94+Pts_ReTD*S94+Pts_Re2*T94+Pts_FL*U94+Pts_FTD*V94</f>
        <v>9.18</v>
      </c>
      <c r="D94" s="7" t="s">
        <v>156</v>
      </c>
      <c r="E94" s="10" t="s">
        <v>359</v>
      </c>
      <c r="F94" s="9">
        <v>8.0</v>
      </c>
      <c r="G94" s="10">
        <v>41.0</v>
      </c>
      <c r="H94" s="7">
        <v>22.0</v>
      </c>
      <c r="I94" s="7">
        <v>217.0</v>
      </c>
      <c r="J94" s="7">
        <v>0.0</v>
      </c>
      <c r="K94" s="7">
        <v>0.0</v>
      </c>
      <c r="L94" s="11">
        <v>0.0</v>
      </c>
      <c r="M94" s="10">
        <v>4.0</v>
      </c>
      <c r="N94" s="7">
        <v>5.0</v>
      </c>
      <c r="O94" s="7">
        <v>0.0</v>
      </c>
      <c r="P94" s="11">
        <v>0.0</v>
      </c>
      <c r="Q94" s="10">
        <v>0.0</v>
      </c>
      <c r="R94" s="7">
        <v>0.0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Javonte Williams</v>
      </c>
      <c r="B95" s="7" t="str">
        <f>IFERROR(__xludf.DUMMYFUNCTION("INDEX(IFNA(REGEXEXTRACT(D95, ""([^ ]+)$"")))"),"DEN")</f>
        <v>DEN</v>
      </c>
      <c r="C95" s="7">
        <f>Pts_PA*G95+Pts_PC*H95+Pts_PY*I95+Pts_PTD*J95+Pts_PI*K95+Pts_P2*L95+Pts_RA*M95+Pts_RY*N95+Pts_RTD*O95+Pts_R2*P95+Pts_Res*Q95+Pts_ReY*R95+Pts_ReTD*S95+Pts_Re2*T95+Pts_FL*U95+Pts_FTD*V95</f>
        <v>9.4</v>
      </c>
      <c r="D95" s="7" t="s">
        <v>227</v>
      </c>
      <c r="E95" s="10" t="s">
        <v>347</v>
      </c>
      <c r="F95" s="9">
        <v>8.0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12.0</v>
      </c>
      <c r="N95" s="7">
        <v>42.0</v>
      </c>
      <c r="O95" s="7">
        <v>0.0</v>
      </c>
      <c r="P95" s="11">
        <v>0.0</v>
      </c>
      <c r="Q95" s="10">
        <v>2.0</v>
      </c>
      <c r="R95" s="7">
        <v>42.0</v>
      </c>
      <c r="S95" s="7">
        <v>0.0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Kyren Williams</v>
      </c>
      <c r="B96" s="7" t="str">
        <f>IFERROR(__xludf.DUMMYFUNCTION("INDEX(IFNA(REGEXEXTRACT(D96, ""([^ ]+)$"")))"),"LA")</f>
        <v>LA</v>
      </c>
      <c r="C96" s="7">
        <f>Pts_PA*G96+Pts_PC*H96+Pts_PY*I96+Pts_PTD*J96+Pts_PI*K96+Pts_P2*L96+Pts_RA*M96+Pts_RY*N96+Pts_RTD*O96+Pts_R2*P96+Pts_Res*Q96+Pts_ReY*R96+Pts_ReTD*S96+Pts_Re2*T96+Pts_FL*U96+Pts_FTD*V96</f>
        <v>10</v>
      </c>
      <c r="D96" s="7" t="s">
        <v>103</v>
      </c>
      <c r="E96" s="10" t="s">
        <v>112</v>
      </c>
      <c r="F96" s="9">
        <v>8.0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22.0</v>
      </c>
      <c r="N96" s="7">
        <v>69.0</v>
      </c>
      <c r="O96" s="7">
        <v>0.0</v>
      </c>
      <c r="P96" s="11">
        <v>0.0</v>
      </c>
      <c r="Q96" s="10">
        <v>1.0</v>
      </c>
      <c r="R96" s="7">
        <v>26.0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Emanuel Wilson</v>
      </c>
      <c r="B97" s="7" t="str">
        <f>IFERROR(__xludf.DUMMYFUNCTION("INDEX(IFNA(REGEXEXTRACT(D97, ""([^ ]+)$"")))"),"GB")</f>
        <v>GB</v>
      </c>
      <c r="C97" s="7">
        <f>Pts_PA*G97+Pts_PC*H97+Pts_PY*I97+Pts_PTD*J97+Pts_PI*K97+Pts_P2*L97+Pts_RA*M97+Pts_RY*N97+Pts_RTD*O97+Pts_R2*P97+Pts_Res*Q97+Pts_ReY*R97+Pts_ReTD*S97+Pts_Re2*T97+Pts_FL*U97+Pts_FTD*V97</f>
        <v>9.4</v>
      </c>
      <c r="D97" s="7" t="s">
        <v>184</v>
      </c>
      <c r="E97" s="10" t="s">
        <v>422</v>
      </c>
      <c r="F97" s="9">
        <v>8.0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4.0</v>
      </c>
      <c r="N97" s="7">
        <v>28.0</v>
      </c>
      <c r="O97" s="7">
        <v>1.0</v>
      </c>
      <c r="P97" s="11">
        <v>0.0</v>
      </c>
      <c r="Q97" s="10">
        <v>1.0</v>
      </c>
      <c r="R97" s="7">
        <v>1.0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Tyler Allgeier</v>
      </c>
      <c r="B98" s="7" t="str">
        <f>IFERROR(__xludf.DUMMYFUNCTION("INDEX(IFNA(REGEXEXTRACT(D98, ""([^ ]+)$"")))"),"ATL")</f>
        <v>ATL</v>
      </c>
      <c r="C98" s="7">
        <f>Pts_PA*G98+Pts_PC*H98+Pts_PY*I98+Pts_PTD*J98+Pts_PI*K98+Pts_P2*L98+Pts_RA*M98+Pts_RY*N98+Pts_RTD*O98+Pts_R2*P98+Pts_Res*Q98+Pts_ReY*R98+Pts_ReTD*S98+Pts_Re2*T98+Pts_FL*U98+Pts_FTD*V98</f>
        <v>7.8</v>
      </c>
      <c r="D98" s="7" t="s">
        <v>209</v>
      </c>
      <c r="E98" s="10" t="s">
        <v>89</v>
      </c>
      <c r="F98" s="9">
        <v>7.0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6.0</v>
      </c>
      <c r="N98" s="7">
        <v>18.0</v>
      </c>
      <c r="O98" s="7">
        <v>1.0</v>
      </c>
      <c r="P98" s="11">
        <v>0.0</v>
      </c>
      <c r="Q98" s="10">
        <v>0.0</v>
      </c>
      <c r="R98" s="7">
        <v>0.0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Jake Ferguson</v>
      </c>
      <c r="B99" s="7" t="str">
        <f>IFERROR(__xludf.DUMMYFUNCTION("INDEX(IFNA(REGEXEXTRACT(D99, ""([^ ]+)$"")))"),"DAL")</f>
        <v>DAL</v>
      </c>
      <c r="C99" s="7">
        <f>Pts_PA*G99+Pts_PC*H99+Pts_PY*I99+Pts_PTD*J99+Pts_PI*K99+Pts_P2*L99+Pts_RA*M99+Pts_RY*N99+Pts_RTD*O99+Pts_R2*P99+Pts_Res*Q99+Pts_ReY*R99+Pts_ReTD*S99+Pts_Re2*T99+Pts_FL*U99+Pts_FTD*V99</f>
        <v>10.6</v>
      </c>
      <c r="D99" s="7" t="s">
        <v>240</v>
      </c>
      <c r="E99" s="10" t="s">
        <v>96</v>
      </c>
      <c r="F99" s="9">
        <v>7.0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0.0</v>
      </c>
      <c r="N99" s="7">
        <v>0.0</v>
      </c>
      <c r="O99" s="7">
        <v>0.0</v>
      </c>
      <c r="P99" s="11">
        <v>0.0</v>
      </c>
      <c r="Q99" s="10">
        <v>7.0</v>
      </c>
      <c r="R99" s="7">
        <v>71.0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Andrei Iosivas</v>
      </c>
      <c r="B100" s="7" t="str">
        <f>IFERROR(__xludf.DUMMYFUNCTION("INDEX(IFNA(REGEXEXTRACT(D100, ""([^ ]+)$"")))"),"CIN")</f>
        <v>CIN</v>
      </c>
      <c r="C100" s="7">
        <f>Pts_PA*G100+Pts_PC*H100+Pts_PY*I100+Pts_PTD*J100+Pts_PI*K100+Pts_P2*L100+Pts_RA*M100+Pts_RY*N100+Pts_RTD*O100+Pts_R2*P100+Pts_Res*Q100+Pts_ReY*R100+Pts_ReTD*S100+Pts_Re2*T100+Pts_FL*U100+Pts_FTD*V100</f>
        <v>7.5</v>
      </c>
      <c r="D100" s="7" t="s">
        <v>217</v>
      </c>
      <c r="E100" s="10" t="s">
        <v>46</v>
      </c>
      <c r="F100" s="9">
        <v>7.0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0.0</v>
      </c>
      <c r="N100" s="7">
        <v>0.0</v>
      </c>
      <c r="O100" s="7">
        <v>0.0</v>
      </c>
      <c r="P100" s="11">
        <v>0.0</v>
      </c>
      <c r="Q100" s="10">
        <v>1.0</v>
      </c>
      <c r="R100" s="7">
        <v>10.0</v>
      </c>
      <c r="S100" s="7">
        <v>1.0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Jerry Jeudy</v>
      </c>
      <c r="B101" s="7" t="str">
        <f>IFERROR(__xludf.DUMMYFUNCTION("INDEX(IFNA(REGEXEXTRACT(D101, ""([^ ]+)$"")))"),"CLE")</f>
        <v>CLE</v>
      </c>
      <c r="C101" s="7">
        <f>Pts_PA*G101+Pts_PC*H101+Pts_PY*I101+Pts_PTD*J101+Pts_PI*K101+Pts_P2*L101+Pts_RA*M101+Pts_RY*N101+Pts_RTD*O101+Pts_R2*P101+Pts_Res*Q101+Pts_ReY*R101+Pts_ReTD*S101+Pts_Re2*T101+Pts_FL*U101+Pts_FTD*V101</f>
        <v>10.8</v>
      </c>
      <c r="D101" s="7" t="s">
        <v>132</v>
      </c>
      <c r="E101" s="10" t="s">
        <v>361</v>
      </c>
      <c r="F101" s="9">
        <v>7.0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0.0</v>
      </c>
      <c r="N101" s="7">
        <v>0.0</v>
      </c>
      <c r="O101" s="7">
        <v>0.0</v>
      </c>
      <c r="P101" s="11">
        <v>0.0</v>
      </c>
      <c r="Q101" s="10">
        <v>7.0</v>
      </c>
      <c r="R101" s="7">
        <v>73.0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Aaron Jones</v>
      </c>
      <c r="B102" s="7" t="str">
        <f>IFERROR(__xludf.DUMMYFUNCTION("INDEX(IFNA(REGEXEXTRACT(D102, ""([^ ]+)$"")))"),"MIN")</f>
        <v>MIN</v>
      </c>
      <c r="C102" s="7">
        <f>Pts_PA*G102+Pts_PC*H102+Pts_PY*I102+Pts_PTD*J102+Pts_PI*K102+Pts_P2*L102+Pts_RA*M102+Pts_RY*N102+Pts_RTD*O102+Pts_R2*P102+Pts_Res*Q102+Pts_ReY*R102+Pts_ReTD*S102+Pts_Re2*T102+Pts_FL*U102+Pts_FTD*V102</f>
        <v>10.2</v>
      </c>
      <c r="D102" s="7" t="s">
        <v>66</v>
      </c>
      <c r="E102" s="10" t="s">
        <v>352</v>
      </c>
      <c r="F102" s="9">
        <v>7.0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21.0</v>
      </c>
      <c r="N102" s="7">
        <v>64.0</v>
      </c>
      <c r="O102" s="7">
        <v>0.0</v>
      </c>
      <c r="P102" s="11">
        <v>0.0</v>
      </c>
      <c r="Q102" s="10">
        <v>4.0</v>
      </c>
      <c r="R102" s="7">
        <v>18.0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CeeDee Lamb</v>
      </c>
      <c r="B103" s="7" t="str">
        <f>IFERROR(__xludf.DUMMYFUNCTION("INDEX(IFNA(REGEXEXTRACT(D103, ""([^ ]+)$"")))"),"DAL")</f>
        <v>DAL</v>
      </c>
      <c r="C103" s="7">
        <f>Pts_PA*G103+Pts_PC*H103+Pts_PY*I103+Pts_PTD*J103+Pts_PI*K103+Pts_P2*L103+Pts_RA*M103+Pts_RY*N103+Pts_RTD*O103+Pts_R2*P103+Pts_Res*Q103+Pts_ReY*R103+Pts_ReTD*S103+Pts_Re2*T103+Pts_FL*U103+Pts_FTD*V103</f>
        <v>12.2</v>
      </c>
      <c r="D103" s="7" t="s">
        <v>134</v>
      </c>
      <c r="E103" s="10" t="s">
        <v>96</v>
      </c>
      <c r="F103" s="9">
        <v>7.0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2.0</v>
      </c>
      <c r="N103" s="7">
        <v>15.0</v>
      </c>
      <c r="O103" s="7">
        <v>0.0</v>
      </c>
      <c r="P103" s="11">
        <v>0.0</v>
      </c>
      <c r="Q103" s="10">
        <v>8.0</v>
      </c>
      <c r="R103" s="7">
        <v>47.0</v>
      </c>
      <c r="S103" s="7">
        <v>0.0</v>
      </c>
      <c r="T103" s="11">
        <v>1.0</v>
      </c>
      <c r="U103" s="10">
        <v>0.0</v>
      </c>
      <c r="V103" s="11">
        <v>0.0</v>
      </c>
    </row>
    <row r="104">
      <c r="A104" s="7" t="str">
        <f t="shared" si="1"/>
        <v>Foster Moreau</v>
      </c>
      <c r="B104" s="7" t="str">
        <f>IFERROR(__xludf.DUMMYFUNCTION("INDEX(IFNA(REGEXEXTRACT(D104, ""([^ ]+)$"")))"),"NO")</f>
        <v>NO</v>
      </c>
      <c r="C104" s="7">
        <f>Pts_PA*G104+Pts_PC*H104+Pts_PY*I104+Pts_PTD*J104+Pts_PI*K104+Pts_P2*L104+Pts_RA*M104+Pts_RY*N104+Pts_RTD*O104+Pts_R2*P104+Pts_Res*Q104+Pts_ReY*R104+Pts_ReTD*S104+Pts_Re2*T104+Pts_FL*U104+Pts_FTD*V104</f>
        <v>8.2</v>
      </c>
      <c r="D104" s="7" t="s">
        <v>110</v>
      </c>
      <c r="E104" s="10" t="s">
        <v>344</v>
      </c>
      <c r="F104" s="9">
        <v>7.0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1.0</v>
      </c>
      <c r="R104" s="7">
        <v>17.0</v>
      </c>
      <c r="S104" s="7">
        <v>1.0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Raheem Mostert</v>
      </c>
      <c r="B105" s="7" t="str">
        <f>IFERROR(__xludf.DUMMYFUNCTION("INDEX(IFNA(REGEXEXTRACT(D105, ""([^ ]+)$"")))"),"MIA")</f>
        <v>MIA</v>
      </c>
      <c r="C105" s="7">
        <f>Pts_PA*G105+Pts_PC*H105+Pts_PY*I105+Pts_PTD*J105+Pts_PI*K105+Pts_P2*L105+Pts_RA*M105+Pts_RY*N105+Pts_RTD*O105+Pts_R2*P105+Pts_Res*Q105+Pts_ReY*R105+Pts_ReTD*S105+Pts_Re2*T105+Pts_FL*U105+Pts_FTD*V105</f>
        <v>7.8</v>
      </c>
      <c r="D105" s="7" t="s">
        <v>259</v>
      </c>
      <c r="E105" s="10" t="s">
        <v>65</v>
      </c>
      <c r="F105" s="9">
        <v>7.0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10.0</v>
      </c>
      <c r="N105" s="7">
        <v>56.0</v>
      </c>
      <c r="O105" s="7">
        <v>0.0</v>
      </c>
      <c r="P105" s="11">
        <v>0.0</v>
      </c>
      <c r="Q105" s="10">
        <v>2.0</v>
      </c>
      <c r="R105" s="7">
        <v>32.0</v>
      </c>
      <c r="S105" s="7">
        <v>0.0</v>
      </c>
      <c r="T105" s="11">
        <v>0.0</v>
      </c>
      <c r="U105" s="10">
        <v>1.0</v>
      </c>
      <c r="V105" s="11">
        <v>0.0</v>
      </c>
    </row>
    <row r="106">
      <c r="A106" s="7" t="str">
        <f t="shared" si="1"/>
        <v>Desmond Ridder</v>
      </c>
      <c r="B106" s="7" t="str">
        <f>IFERROR(__xludf.DUMMYFUNCTION("INDEX(IFNA(REGEXEXTRACT(D106, ""([^ ]+)$"")))"),"LV")</f>
        <v>LV</v>
      </c>
      <c r="C106" s="7">
        <f>Pts_PA*G106+Pts_PC*H106+Pts_PY*I106+Pts_PTD*J106+Pts_PI*K106+Pts_P2*L106+Pts_RA*M106+Pts_RY*N106+Pts_RTD*O106+Pts_R2*P106+Pts_Res*Q106+Pts_ReY*R106+Pts_ReTD*S106+Pts_Re2*T106+Pts_FL*U106+Pts_FTD*V106</f>
        <v>5.16</v>
      </c>
      <c r="D106" s="7" t="s">
        <v>539</v>
      </c>
      <c r="E106" s="10" t="s">
        <v>59</v>
      </c>
      <c r="F106" s="9">
        <v>7.0</v>
      </c>
      <c r="G106" s="10">
        <v>16.0</v>
      </c>
      <c r="H106" s="7">
        <v>11.0</v>
      </c>
      <c r="I106" s="7">
        <v>74.0</v>
      </c>
      <c r="J106" s="7">
        <v>1.0</v>
      </c>
      <c r="K106" s="7">
        <v>0.0</v>
      </c>
      <c r="L106" s="11">
        <v>0.0</v>
      </c>
      <c r="M106" s="10">
        <v>1.0</v>
      </c>
      <c r="N106" s="7">
        <v>2.0</v>
      </c>
      <c r="O106" s="7">
        <v>0.0</v>
      </c>
      <c r="P106" s="11">
        <v>0.0</v>
      </c>
      <c r="Q106" s="10">
        <v>0.0</v>
      </c>
      <c r="R106" s="7">
        <v>0.0</v>
      </c>
      <c r="S106" s="7">
        <v>0.0</v>
      </c>
      <c r="T106" s="11">
        <v>0.0</v>
      </c>
      <c r="U106" s="10">
        <v>1.0</v>
      </c>
      <c r="V106" s="11">
        <v>0.0</v>
      </c>
    </row>
    <row r="107">
      <c r="A107" s="7" t="str">
        <f t="shared" si="1"/>
        <v>Calvin Ridley</v>
      </c>
      <c r="B107" s="7" t="str">
        <f>IFERROR(__xludf.DUMMYFUNCTION("INDEX(IFNA(REGEXEXTRACT(D107, ""([^ ]+)$"")))"),"TEN")</f>
        <v>TEN</v>
      </c>
      <c r="C107" s="7">
        <f>Pts_PA*G107+Pts_PC*H107+Pts_PY*I107+Pts_PTD*J107+Pts_PI*K107+Pts_P2*L107+Pts_RA*M107+Pts_RY*N107+Pts_RTD*O107+Pts_R2*P107+Pts_Res*Q107+Pts_ReY*R107+Pts_ReTD*S107+Pts_Re2*T107+Pts_FL*U107+Pts_FTD*V107</f>
        <v>9.8</v>
      </c>
      <c r="D107" s="7" t="s">
        <v>168</v>
      </c>
      <c r="E107" s="10" t="s">
        <v>101</v>
      </c>
      <c r="F107" s="9">
        <v>7.0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0.0</v>
      </c>
      <c r="N107" s="7">
        <v>0.0</v>
      </c>
      <c r="O107" s="7">
        <v>0.0</v>
      </c>
      <c r="P107" s="11">
        <v>0.0</v>
      </c>
      <c r="Q107" s="10">
        <v>5.0</v>
      </c>
      <c r="R107" s="7">
        <v>73.0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Drew Sample</v>
      </c>
      <c r="B108" s="7" t="str">
        <f>IFERROR(__xludf.DUMMYFUNCTION("INDEX(IFNA(REGEXEXTRACT(D108, ""([^ ]+)$"")))"),"CIN")</f>
        <v>CIN</v>
      </c>
      <c r="C108" s="7">
        <f>Pts_PA*G108+Pts_PC*H108+Pts_PY*I108+Pts_PTD*J108+Pts_PI*K108+Pts_P2*L108+Pts_RA*M108+Pts_RY*N108+Pts_RTD*O108+Pts_R2*P108+Pts_Res*Q108+Pts_ReY*R108+Pts_ReTD*S108+Pts_Re2*T108+Pts_FL*U108+Pts_FTD*V108</f>
        <v>9.4</v>
      </c>
      <c r="D108" s="7" t="s">
        <v>378</v>
      </c>
      <c r="E108" s="10" t="s">
        <v>46</v>
      </c>
      <c r="F108" s="9">
        <v>7.0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0.0</v>
      </c>
      <c r="N108" s="7">
        <v>0.0</v>
      </c>
      <c r="O108" s="7">
        <v>0.0</v>
      </c>
      <c r="P108" s="11">
        <v>0.0</v>
      </c>
      <c r="Q108" s="10">
        <v>4.0</v>
      </c>
      <c r="R108" s="7">
        <v>14.0</v>
      </c>
      <c r="S108" s="7">
        <v>1.0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Jalen Tolbert</v>
      </c>
      <c r="B109" s="7" t="str">
        <f>IFERROR(__xludf.DUMMYFUNCTION("INDEX(IFNA(REGEXEXTRACT(D109, ""([^ ]+)$"")))"),"DAL")</f>
        <v>DAL</v>
      </c>
      <c r="C109" s="7">
        <f>Pts_PA*G109+Pts_PC*H109+Pts_PY*I109+Pts_PTD*J109+Pts_PI*K109+Pts_P2*L109+Pts_RA*M109+Pts_RY*N109+Pts_RTD*O109+Pts_R2*P109+Pts_Res*Q109+Pts_ReY*R109+Pts_ReTD*S109+Pts_Re2*T109+Pts_FL*U109+Pts_FTD*V109</f>
        <v>9.4</v>
      </c>
      <c r="D109" s="7" t="s">
        <v>274</v>
      </c>
      <c r="E109" s="10" t="s">
        <v>96</v>
      </c>
      <c r="F109" s="9">
        <v>7.0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0.0</v>
      </c>
      <c r="N109" s="7">
        <v>0.0</v>
      </c>
      <c r="O109" s="7">
        <v>0.0</v>
      </c>
      <c r="P109" s="11">
        <v>0.0</v>
      </c>
      <c r="Q109" s="10">
        <v>3.0</v>
      </c>
      <c r="R109" s="7">
        <v>19.0</v>
      </c>
      <c r="S109" s="7">
        <v>1.0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Zamir White</v>
      </c>
      <c r="B110" s="7" t="str">
        <f>IFERROR(__xludf.DUMMYFUNCTION("INDEX(IFNA(REGEXEXTRACT(D110, ""([^ ]+)$"")))"),"LV")</f>
        <v>LV</v>
      </c>
      <c r="C110" s="7">
        <f>Pts_PA*G110+Pts_PC*H110+Pts_PY*I110+Pts_PTD*J110+Pts_PI*K110+Pts_P2*L110+Pts_RA*M110+Pts_RY*N110+Pts_RTD*O110+Pts_R2*P110+Pts_Res*Q110+Pts_ReY*R110+Pts_ReTD*S110+Pts_Re2*T110+Pts_FL*U110+Pts_FTD*V110</f>
        <v>7</v>
      </c>
      <c r="D110" s="7" t="s">
        <v>205</v>
      </c>
      <c r="E110" s="10" t="s">
        <v>59</v>
      </c>
      <c r="F110" s="9">
        <v>7.0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6.0</v>
      </c>
      <c r="N110" s="7">
        <v>10.0</v>
      </c>
      <c r="O110" s="7">
        <v>1.0</v>
      </c>
      <c r="P110" s="11">
        <v>0.0</v>
      </c>
      <c r="Q110" s="10">
        <v>0.0</v>
      </c>
      <c r="R110" s="7">
        <v>0.0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Noah Brown</v>
      </c>
      <c r="B111" s="7" t="str">
        <f>IFERROR(__xludf.DUMMYFUNCTION("INDEX(IFNA(REGEXEXTRACT(D111, ""([^ ]+)$"")))"),"WAS")</f>
        <v>WAS</v>
      </c>
      <c r="C111" s="7">
        <f>Pts_PA*G111+Pts_PC*H111+Pts_PY*I111+Pts_PTD*J111+Pts_PI*K111+Pts_P2*L111+Pts_RA*M111+Pts_RY*N111+Pts_RTD*O111+Pts_R2*P111+Pts_Res*Q111+Pts_ReY*R111+Pts_ReTD*S111+Pts_Re2*T111+Pts_FL*U111+Pts_FTD*V111</f>
        <v>8.5</v>
      </c>
      <c r="D111" s="7" t="s">
        <v>364</v>
      </c>
      <c r="E111" s="10" t="s">
        <v>53</v>
      </c>
      <c r="F111" s="9">
        <v>6.0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0.0</v>
      </c>
      <c r="N111" s="7">
        <v>0.0</v>
      </c>
      <c r="O111" s="7">
        <v>0.0</v>
      </c>
      <c r="P111" s="11">
        <v>0.0</v>
      </c>
      <c r="Q111" s="10">
        <v>5.0</v>
      </c>
      <c r="R111" s="7">
        <v>60.0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James Cook</v>
      </c>
      <c r="B112" s="7" t="str">
        <f>IFERROR(__xludf.DUMMYFUNCTION("INDEX(IFNA(REGEXEXTRACT(D112, ""([^ ]+)$"")))"),"BUF")</f>
        <v>BUF</v>
      </c>
      <c r="C112" s="7">
        <f>Pts_PA*G112+Pts_PC*H112+Pts_PY*I112+Pts_PTD*J112+Pts_PI*K112+Pts_P2*L112+Pts_RA*M112+Pts_RY*N112+Pts_RTD*O112+Pts_R2*P112+Pts_Res*Q112+Pts_ReY*R112+Pts_ReTD*S112+Pts_Re2*T112+Pts_FL*U112+Pts_FTD*V112</f>
        <v>9.4</v>
      </c>
      <c r="D112" s="7" t="s">
        <v>104</v>
      </c>
      <c r="E112" s="10" t="s">
        <v>421</v>
      </c>
      <c r="F112" s="9">
        <v>6.0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10.0</v>
      </c>
      <c r="N112" s="7">
        <v>44.0</v>
      </c>
      <c r="O112" s="7">
        <v>0.0</v>
      </c>
      <c r="P112" s="11">
        <v>0.0</v>
      </c>
      <c r="Q112" s="10">
        <v>5.0</v>
      </c>
      <c r="R112" s="7">
        <v>25.0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Josh Downs</v>
      </c>
      <c r="B113" s="7" t="str">
        <f>IFERROR(__xludf.DUMMYFUNCTION("INDEX(IFNA(REGEXEXTRACT(D113, ""([^ ]+)$"")))"),"IND")</f>
        <v>IND</v>
      </c>
      <c r="C113" s="7">
        <f>Pts_PA*G113+Pts_PC*H113+Pts_PY*I113+Pts_PTD*J113+Pts_PI*K113+Pts_P2*L113+Pts_RA*M113+Pts_RY*N113+Pts_RTD*O113+Pts_R2*P113+Pts_Res*Q113+Pts_ReY*R113+Pts_ReTD*S113+Pts_Re2*T113+Pts_FL*U113+Pts_FTD*V113</f>
        <v>9</v>
      </c>
      <c r="D113" s="7" t="s">
        <v>435</v>
      </c>
      <c r="E113" s="10" t="s">
        <v>349</v>
      </c>
      <c r="F113" s="9">
        <v>6.0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0.0</v>
      </c>
      <c r="N113" s="7">
        <v>0.0</v>
      </c>
      <c r="O113" s="7">
        <v>0.0</v>
      </c>
      <c r="P113" s="11">
        <v>0.0</v>
      </c>
      <c r="Q113" s="10">
        <v>6.0</v>
      </c>
      <c r="R113" s="7">
        <v>60.0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Evan Engram</v>
      </c>
      <c r="B114" s="7" t="str">
        <f>IFERROR(__xludf.DUMMYFUNCTION("INDEX(IFNA(REGEXEXTRACT(D114, ""([^ ]+)$"")))"),"JAX")</f>
        <v>JAX</v>
      </c>
      <c r="C114" s="7">
        <f>Pts_PA*G114+Pts_PC*H114+Pts_PY*I114+Pts_PTD*J114+Pts_PI*K114+Pts_P2*L114+Pts_RA*M114+Pts_RY*N114+Pts_RTD*O114+Pts_R2*P114+Pts_Res*Q114+Pts_ReY*R114+Pts_ReTD*S114+Pts_Re2*T114+Pts_FL*U114+Pts_FTD*V114</f>
        <v>9</v>
      </c>
      <c r="D114" s="7" t="s">
        <v>293</v>
      </c>
      <c r="E114" s="10" t="s">
        <v>27</v>
      </c>
      <c r="F114" s="9">
        <v>6.0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0.0</v>
      </c>
      <c r="N114" s="7">
        <v>0.0</v>
      </c>
      <c r="O114" s="7">
        <v>0.0</v>
      </c>
      <c r="P114" s="11">
        <v>0.0</v>
      </c>
      <c r="Q114" s="10">
        <v>5.0</v>
      </c>
      <c r="R114" s="7">
        <v>45.0</v>
      </c>
      <c r="S114" s="7">
        <v>0.0</v>
      </c>
      <c r="T114" s="11">
        <v>1.0</v>
      </c>
      <c r="U114" s="10">
        <v>0.0</v>
      </c>
      <c r="V114" s="11">
        <v>0.0</v>
      </c>
    </row>
    <row r="115">
      <c r="A115" s="7" t="str">
        <f t="shared" si="1"/>
        <v>Chris Manhertz</v>
      </c>
      <c r="B115" s="7" t="str">
        <f>IFERROR(__xludf.DUMMYFUNCTION("INDEX(IFNA(REGEXEXTRACT(D115, ""([^ ]+)$"")))"),"NYG")</f>
        <v>NYG</v>
      </c>
      <c r="C115" s="7">
        <f>Pts_PA*G115+Pts_PC*H115+Pts_PY*I115+Pts_PTD*J115+Pts_PI*K115+Pts_P2*L115+Pts_RA*M115+Pts_RY*N115+Pts_RTD*O115+Pts_R2*P115+Pts_Res*Q115+Pts_ReY*R115+Pts_ReTD*S115+Pts_Re2*T115+Pts_FL*U115+Pts_FTD*V115</f>
        <v>6.7</v>
      </c>
      <c r="D115" s="7" t="s">
        <v>584</v>
      </c>
      <c r="E115" s="10" t="s">
        <v>19</v>
      </c>
      <c r="F115" s="9">
        <v>6.0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0.0</v>
      </c>
      <c r="N115" s="7">
        <v>0.0</v>
      </c>
      <c r="O115" s="7">
        <v>0.0</v>
      </c>
      <c r="P115" s="11">
        <v>0.0</v>
      </c>
      <c r="Q115" s="10">
        <v>1.0</v>
      </c>
      <c r="R115" s="7">
        <v>2.0</v>
      </c>
      <c r="S115" s="7">
        <v>1.0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Ladd McConkey</v>
      </c>
      <c r="B116" s="7" t="str">
        <f>IFERROR(__xludf.DUMMYFUNCTION("INDEX(IFNA(REGEXEXTRACT(D116, ""([^ ]+)$"")))"),"LAC")</f>
        <v>LAC</v>
      </c>
      <c r="C116" s="7">
        <f>Pts_PA*G116+Pts_PC*H116+Pts_PY*I116+Pts_PTD*J116+Pts_PI*K116+Pts_P2*L116+Pts_RA*M116+Pts_RY*N116+Pts_RTD*O116+Pts_R2*P116+Pts_Res*Q116+Pts_ReY*R116+Pts_ReTD*S116+Pts_Re2*T116+Pts_FL*U116+Pts_FTD*V116</f>
        <v>8.9</v>
      </c>
      <c r="D116" s="7" t="s">
        <v>126</v>
      </c>
      <c r="E116" s="10" t="s">
        <v>85</v>
      </c>
      <c r="F116" s="9">
        <v>6.0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5.0</v>
      </c>
      <c r="R116" s="7">
        <v>64.0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Ryan Miller</v>
      </c>
      <c r="B117" s="7" t="str">
        <f>IFERROR(__xludf.DUMMYFUNCTION("INDEX(IFNA(REGEXEXTRACT(D117, ""([^ ]+)$"")))"),"TB")</f>
        <v>TB</v>
      </c>
      <c r="C117" s="7">
        <f>Pts_PA*G117+Pts_PC*H117+Pts_PY*I117+Pts_PTD*J117+Pts_PI*K117+Pts_P2*L117+Pts_RA*M117+Pts_RY*N117+Pts_RTD*O117+Pts_R2*P117+Pts_Res*Q117+Pts_ReY*R117+Pts_ReTD*S117+Pts_Re2*T117+Pts_FL*U117+Pts_FTD*V117</f>
        <v>6.6</v>
      </c>
      <c r="D117" s="7" t="s">
        <v>507</v>
      </c>
      <c r="E117" s="10" t="s">
        <v>33</v>
      </c>
      <c r="F117" s="9">
        <v>6.0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1.0</v>
      </c>
      <c r="R117" s="7">
        <v>1.0</v>
      </c>
      <c r="S117" s="7">
        <v>1.0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Quintin Morris</v>
      </c>
      <c r="B118" s="7" t="str">
        <f>IFERROR(__xludf.DUMMYFUNCTION("INDEX(IFNA(REGEXEXTRACT(D118, ""([^ ]+)$"")))"),"BUF")</f>
        <v>BUF</v>
      </c>
      <c r="C118" s="7">
        <f>Pts_PA*G118+Pts_PC*H118+Pts_PY*I118+Pts_PTD*J118+Pts_PI*K118+Pts_P2*L118+Pts_RA*M118+Pts_RY*N118+Pts_RTD*O118+Pts_R2*P118+Pts_Res*Q118+Pts_ReY*R118+Pts_ReTD*S118+Pts_Re2*T118+Pts_FL*U118+Pts_FTD*V118</f>
        <v>6.7</v>
      </c>
      <c r="D118" s="7" t="s">
        <v>594</v>
      </c>
      <c r="E118" s="10" t="s">
        <v>421</v>
      </c>
      <c r="F118" s="9">
        <v>6.0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1.0</v>
      </c>
      <c r="R118" s="7">
        <v>2.0</v>
      </c>
      <c r="S118" s="7">
        <v>1.0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Jalen Nailor</v>
      </c>
      <c r="B119" s="7" t="str">
        <f>IFERROR(__xludf.DUMMYFUNCTION("INDEX(IFNA(REGEXEXTRACT(D119, ""([^ ]+)$"")))"),"MIN")</f>
        <v>MIN</v>
      </c>
      <c r="C119" s="7">
        <f>Pts_PA*G119+Pts_PC*H119+Pts_PY*I119+Pts_PTD*J119+Pts_PI*K119+Pts_P2*L119+Pts_RA*M119+Pts_RY*N119+Pts_RTD*O119+Pts_R2*P119+Pts_Res*Q119+Pts_ReY*R119+Pts_ReTD*S119+Pts_Re2*T119+Pts_FL*U119+Pts_FTD*V119</f>
        <v>7.2</v>
      </c>
      <c r="D119" s="7" t="s">
        <v>135</v>
      </c>
      <c r="E119" s="10" t="s">
        <v>352</v>
      </c>
      <c r="F119" s="9">
        <v>6.0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0.0</v>
      </c>
      <c r="N119" s="7">
        <v>0.0</v>
      </c>
      <c r="O119" s="7">
        <v>0.0</v>
      </c>
      <c r="P119" s="11">
        <v>0.0</v>
      </c>
      <c r="Q119" s="10">
        <v>1.0</v>
      </c>
      <c r="R119" s="7">
        <v>7.0</v>
      </c>
      <c r="S119" s="7">
        <v>1.0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Patrick Ricard</v>
      </c>
      <c r="B120" s="7" t="str">
        <f>IFERROR(__xludf.DUMMYFUNCTION("INDEX(IFNA(REGEXEXTRACT(D120, ""([^ ]+)$"")))"),"BAL")</f>
        <v>BAL</v>
      </c>
      <c r="C120" s="7">
        <f>Pts_PA*G120+Pts_PC*H120+Pts_PY*I120+Pts_PTD*J120+Pts_PI*K120+Pts_P2*L120+Pts_RA*M120+Pts_RY*N120+Pts_RTD*O120+Pts_R2*P120+Pts_Res*Q120+Pts_ReY*R120+Pts_ReTD*S120+Pts_Re2*T120+Pts_FL*U120+Pts_FTD*V120</f>
        <v>6.8</v>
      </c>
      <c r="D120" s="7" t="s">
        <v>468</v>
      </c>
      <c r="E120" s="10" t="s">
        <v>49</v>
      </c>
      <c r="F120" s="9">
        <v>6.0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0.0</v>
      </c>
      <c r="N120" s="7">
        <v>0.0</v>
      </c>
      <c r="O120" s="7">
        <v>0.0</v>
      </c>
      <c r="P120" s="11">
        <v>0.0</v>
      </c>
      <c r="Q120" s="10">
        <v>1.0</v>
      </c>
      <c r="R120" s="7">
        <v>3.0</v>
      </c>
      <c r="S120" s="7">
        <v>1.0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Sterling Shepard</v>
      </c>
      <c r="B121" s="7" t="str">
        <f>IFERROR(__xludf.DUMMYFUNCTION("INDEX(IFNA(REGEXEXTRACT(D121, ""([^ ]+)$"")))"),"TB")</f>
        <v>TB</v>
      </c>
      <c r="C121" s="7">
        <f>Pts_PA*G121+Pts_PC*H121+Pts_PY*I121+Pts_PTD*J121+Pts_PI*K121+Pts_P2*L121+Pts_RA*M121+Pts_RY*N121+Pts_RTD*O121+Pts_R2*P121+Pts_Res*Q121+Pts_ReY*R121+Pts_ReTD*S121+Pts_Re2*T121+Pts_FL*U121+Pts_FTD*V121</f>
        <v>8.9</v>
      </c>
      <c r="D121" s="7" t="s">
        <v>469</v>
      </c>
      <c r="E121" s="10" t="s">
        <v>33</v>
      </c>
      <c r="F121" s="9">
        <v>6.0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2.0</v>
      </c>
      <c r="N121" s="7">
        <v>21.0</v>
      </c>
      <c r="O121" s="7">
        <v>0.0</v>
      </c>
      <c r="P121" s="11">
        <v>0.0</v>
      </c>
      <c r="Q121" s="10">
        <v>4.0</v>
      </c>
      <c r="R121" s="7">
        <v>48.0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Tyrone Tracy</v>
      </c>
      <c r="B122" s="7" t="str">
        <f>IFERROR(__xludf.DUMMYFUNCTION("INDEX(IFNA(REGEXEXTRACT(D122, ""([^ ]+)$"")))"),"NYG")</f>
        <v>NYG</v>
      </c>
      <c r="C122" s="7">
        <f>Pts_PA*G122+Pts_PC*H122+Pts_PY*I122+Pts_PTD*J122+Pts_PI*K122+Pts_P2*L122+Pts_RA*M122+Pts_RY*N122+Pts_RTD*O122+Pts_R2*P122+Pts_Res*Q122+Pts_ReY*R122+Pts_ReTD*S122+Pts_Re2*T122+Pts_FL*U122+Pts_FTD*V122</f>
        <v>7.4</v>
      </c>
      <c r="D122" s="7" t="s">
        <v>327</v>
      </c>
      <c r="E122" s="10" t="s">
        <v>19</v>
      </c>
      <c r="F122" s="9">
        <v>6.0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16.0</v>
      </c>
      <c r="N122" s="7">
        <v>66.0</v>
      </c>
      <c r="O122" s="7">
        <v>0.0</v>
      </c>
      <c r="P122" s="11">
        <v>0.0</v>
      </c>
      <c r="Q122" s="10">
        <v>1.0</v>
      </c>
      <c r="R122" s="7">
        <v>3.0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Jaylen Waddle</v>
      </c>
      <c r="B123" s="7" t="str">
        <f>IFERROR(__xludf.DUMMYFUNCTION("INDEX(IFNA(REGEXEXTRACT(D123, ""([^ ]+)$"")))"),"MIA")</f>
        <v>MIA</v>
      </c>
      <c r="C123" s="7">
        <f>Pts_PA*G123+Pts_PC*H123+Pts_PY*I123+Pts_PTD*J123+Pts_PI*K123+Pts_P2*L123+Pts_RA*M123+Pts_RY*N123+Pts_RTD*O123+Pts_R2*P123+Pts_Res*Q123+Pts_ReY*R123+Pts_ReTD*S123+Pts_Re2*T123+Pts_FL*U123+Pts_FTD*V123</f>
        <v>6.6</v>
      </c>
      <c r="D123" s="7" t="s">
        <v>121</v>
      </c>
      <c r="E123" s="10" t="s">
        <v>65</v>
      </c>
      <c r="F123" s="9">
        <v>6.0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2.0</v>
      </c>
      <c r="R123" s="7">
        <v>-4.0</v>
      </c>
      <c r="S123" s="7">
        <v>1.0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Hunter Henry</v>
      </c>
      <c r="B124" s="7" t="str">
        <f>IFERROR(__xludf.DUMMYFUNCTION("INDEX(IFNA(REGEXEXTRACT(D124, ""([^ ]+)$"")))"),"NE")</f>
        <v>NE</v>
      </c>
      <c r="C124" s="7">
        <f>Pts_PA*G124+Pts_PC*H124+Pts_PY*I124+Pts_PTD*J124+Pts_PI*K124+Pts_P2*L124+Pts_RA*M124+Pts_RY*N124+Pts_RTD*O124+Pts_R2*P124+Pts_Res*Q124+Pts_ReY*R124+Pts_ReTD*S124+Pts_Re2*T124+Pts_FL*U124+Pts_FTD*V124</f>
        <v>9.1</v>
      </c>
      <c r="D124" s="7" t="s">
        <v>244</v>
      </c>
      <c r="E124" s="10" t="s">
        <v>345</v>
      </c>
      <c r="F124" s="9">
        <v>5.0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0.0</v>
      </c>
      <c r="N124" s="7">
        <v>0.0</v>
      </c>
      <c r="O124" s="7">
        <v>0.0</v>
      </c>
      <c r="P124" s="11">
        <v>0.0</v>
      </c>
      <c r="Q124" s="10">
        <v>7.0</v>
      </c>
      <c r="R124" s="7">
        <v>56.0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Justice Hill</v>
      </c>
      <c r="B125" s="7" t="str">
        <f>IFERROR(__xludf.DUMMYFUNCTION("INDEX(IFNA(REGEXEXTRACT(D125, ""([^ ]+)$"")))"),"BAL")</f>
        <v>BAL</v>
      </c>
      <c r="C125" s="7">
        <f>Pts_PA*G125+Pts_PC*H125+Pts_PY*I125+Pts_PTD*J125+Pts_PI*K125+Pts_P2*L125+Pts_RA*M125+Pts_RY*N125+Pts_RTD*O125+Pts_R2*P125+Pts_Res*Q125+Pts_ReY*R125+Pts_ReTD*S125+Pts_Re2*T125+Pts_FL*U125+Pts_FTD*V125</f>
        <v>7.3</v>
      </c>
      <c r="D125" s="7" t="s">
        <v>166</v>
      </c>
      <c r="E125" s="10" t="s">
        <v>49</v>
      </c>
      <c r="F125" s="9">
        <v>5.0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5.0</v>
      </c>
      <c r="N125" s="7">
        <v>15.0</v>
      </c>
      <c r="O125" s="7">
        <v>0.0</v>
      </c>
      <c r="P125" s="11">
        <v>0.0</v>
      </c>
      <c r="Q125" s="10">
        <v>3.0</v>
      </c>
      <c r="R125" s="7">
        <v>43.0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Kyler Murray</v>
      </c>
      <c r="B126" s="7" t="str">
        <f>IFERROR(__xludf.DUMMYFUNCTION("INDEX(IFNA(REGEXEXTRACT(D126, ""([^ ]+)$"")))"),"ARI")</f>
        <v>ARI</v>
      </c>
      <c r="C126" s="7">
        <f>Pts_PA*G126+Pts_PC*H126+Pts_PY*I126+Pts_PTD*J126+Pts_PI*K126+Pts_P2*L126+Pts_RA*M126+Pts_RY*N126+Pts_RTD*O126+Pts_R2*P126+Pts_Res*Q126+Pts_ReY*R126+Pts_ReTD*S126+Pts_Re2*T126+Pts_FL*U126+Pts_FTD*V126</f>
        <v>4.76</v>
      </c>
      <c r="D126" s="7" t="s">
        <v>68</v>
      </c>
      <c r="E126" s="10" t="s">
        <v>343</v>
      </c>
      <c r="F126" s="9">
        <v>5.0</v>
      </c>
      <c r="G126" s="10">
        <v>20.0</v>
      </c>
      <c r="H126" s="7">
        <v>13.0</v>
      </c>
      <c r="I126" s="7">
        <v>154.0</v>
      </c>
      <c r="J126" s="7">
        <v>0.0</v>
      </c>
      <c r="K126" s="7">
        <v>0.0</v>
      </c>
      <c r="L126" s="11">
        <v>0.0</v>
      </c>
      <c r="M126" s="10">
        <v>2.0</v>
      </c>
      <c r="N126" s="7">
        <v>6.0</v>
      </c>
      <c r="O126" s="7">
        <v>0.0</v>
      </c>
      <c r="P126" s="11">
        <v>0.0</v>
      </c>
      <c r="Q126" s="10">
        <v>0.0</v>
      </c>
      <c r="R126" s="7">
        <v>0.0</v>
      </c>
      <c r="S126" s="7">
        <v>0.0</v>
      </c>
      <c r="T126" s="11">
        <v>0.0</v>
      </c>
      <c r="U126" s="10">
        <v>1.0</v>
      </c>
      <c r="V126" s="11">
        <v>0.0</v>
      </c>
    </row>
    <row r="127">
      <c r="A127" s="7" t="str">
        <f t="shared" si="1"/>
        <v>Malik Nabers</v>
      </c>
      <c r="B127" s="7" t="str">
        <f>IFERROR(__xludf.DUMMYFUNCTION("INDEX(IFNA(REGEXEXTRACT(D127, ""([^ ]+)$"")))"),"NYG")</f>
        <v>NYG</v>
      </c>
      <c r="C127" s="7">
        <f>Pts_PA*G127+Pts_PC*H127+Pts_PY*I127+Pts_PTD*J127+Pts_PI*K127+Pts_P2*L127+Pts_RA*M127+Pts_RY*N127+Pts_RTD*O127+Pts_R2*P127+Pts_Res*Q127+Pts_ReY*R127+Pts_ReTD*S127+Pts_Re2*T127+Pts_FL*U127+Pts_FTD*V127</f>
        <v>10.4</v>
      </c>
      <c r="D127" s="7" t="s">
        <v>154</v>
      </c>
      <c r="E127" s="10" t="s">
        <v>19</v>
      </c>
      <c r="F127" s="9">
        <v>5.0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0.0</v>
      </c>
      <c r="N127" s="7">
        <v>0.0</v>
      </c>
      <c r="O127" s="7">
        <v>0.0</v>
      </c>
      <c r="P127" s="11">
        <v>0.0</v>
      </c>
      <c r="Q127" s="10">
        <v>9.0</v>
      </c>
      <c r="R127" s="7">
        <v>59.0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Christopher Rodriguez</v>
      </c>
      <c r="B128" s="7" t="str">
        <f>IFERROR(__xludf.DUMMYFUNCTION("INDEX(IFNA(REGEXEXTRACT(D128, ""([^ ]+)$"")))"),"WAS")</f>
        <v>WAS</v>
      </c>
      <c r="C128" s="7">
        <f>Pts_PA*G128+Pts_PC*H128+Pts_PY*I128+Pts_PTD*J128+Pts_PI*K128+Pts_P2*L128+Pts_RA*M128+Pts_RY*N128+Pts_RTD*O128+Pts_R2*P128+Pts_Res*Q128+Pts_ReY*R128+Pts_ReTD*S128+Pts_Re2*T128+Pts_FL*U128+Pts_FTD*V128</f>
        <v>5.2</v>
      </c>
      <c r="D128" s="7" t="s">
        <v>559</v>
      </c>
      <c r="E128" s="10" t="s">
        <v>53</v>
      </c>
      <c r="F128" s="9">
        <v>5.0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11.0</v>
      </c>
      <c r="N128" s="7">
        <v>52.0</v>
      </c>
      <c r="O128" s="7">
        <v>0.0</v>
      </c>
      <c r="P128" s="11">
        <v>0.0</v>
      </c>
      <c r="Q128" s="10">
        <v>0.0</v>
      </c>
      <c r="R128" s="7">
        <v>0.0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Khalil Shakir</v>
      </c>
      <c r="B129" s="7" t="str">
        <f>IFERROR(__xludf.DUMMYFUNCTION("INDEX(IFNA(REGEXEXTRACT(D129, ""([^ ]+)$"")))"),"BUF")</f>
        <v>BUF</v>
      </c>
      <c r="C129" s="7">
        <f>Pts_PA*G129+Pts_PC*H129+Pts_PY*I129+Pts_PTD*J129+Pts_PI*K129+Pts_P2*L129+Pts_RA*M129+Pts_RY*N129+Pts_RTD*O129+Pts_R2*P129+Pts_Res*Q129+Pts_ReY*R129+Pts_ReTD*S129+Pts_Re2*T129+Pts_FL*U129+Pts_FTD*V129</f>
        <v>8</v>
      </c>
      <c r="D129" s="7" t="s">
        <v>118</v>
      </c>
      <c r="E129" s="10" t="s">
        <v>421</v>
      </c>
      <c r="F129" s="9">
        <v>5.0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6.0</v>
      </c>
      <c r="R129" s="7">
        <v>50.0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Darius Slayton</v>
      </c>
      <c r="B130" s="7" t="str">
        <f>IFERROR(__xludf.DUMMYFUNCTION("INDEX(IFNA(REGEXEXTRACT(D130, ""([^ ]+)$"")))"),"NYG")</f>
        <v>NYG</v>
      </c>
      <c r="C130" s="7">
        <f>Pts_PA*G130+Pts_PC*H130+Pts_PY*I130+Pts_PTD*J130+Pts_PI*K130+Pts_P2*L130+Pts_RA*M130+Pts_RY*N130+Pts_RTD*O130+Pts_R2*P130+Pts_Res*Q130+Pts_ReY*R130+Pts_ReTD*S130+Pts_Re2*T130+Pts_FL*U130+Pts_FTD*V130</f>
        <v>7.5</v>
      </c>
      <c r="D130" s="7" t="s">
        <v>223</v>
      </c>
      <c r="E130" s="10" t="s">
        <v>19</v>
      </c>
      <c r="F130" s="9">
        <v>5.0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1.0</v>
      </c>
      <c r="N130" s="7">
        <v>11.0</v>
      </c>
      <c r="O130" s="7">
        <v>0.0</v>
      </c>
      <c r="P130" s="11">
        <v>0.0</v>
      </c>
      <c r="Q130" s="10">
        <v>3.0</v>
      </c>
      <c r="R130" s="7">
        <v>49.0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Jonathan Taylor</v>
      </c>
      <c r="B131" s="7" t="str">
        <f>IFERROR(__xludf.DUMMYFUNCTION("INDEX(IFNA(REGEXEXTRACT(D131, ""([^ ]+)$"")))"),"IND")</f>
        <v>IND</v>
      </c>
      <c r="C131" s="7">
        <f>Pts_PA*G131+Pts_PC*H131+Pts_PY*I131+Pts_PTD*J131+Pts_PI*K131+Pts_P2*L131+Pts_RA*M131+Pts_RY*N131+Pts_RTD*O131+Pts_R2*P131+Pts_Res*Q131+Pts_ReY*R131+Pts_ReTD*S131+Pts_Re2*T131+Pts_FL*U131+Pts_FTD*V131</f>
        <v>7.4</v>
      </c>
      <c r="D131" s="7" t="s">
        <v>119</v>
      </c>
      <c r="E131" s="10" t="s">
        <v>349</v>
      </c>
      <c r="F131" s="9">
        <v>5.0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13.0</v>
      </c>
      <c r="N131" s="7">
        <v>48.0</v>
      </c>
      <c r="O131" s="7">
        <v>0.0</v>
      </c>
      <c r="P131" s="11">
        <v>0.0</v>
      </c>
      <c r="Q131" s="10">
        <v>3.0</v>
      </c>
      <c r="R131" s="7">
        <v>11.0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Christian Watson</v>
      </c>
      <c r="B132" s="7" t="str">
        <f>IFERROR(__xludf.DUMMYFUNCTION("INDEX(IFNA(REGEXEXTRACT(D132, ""([^ ]+)$"")))"),"GB")</f>
        <v>GB</v>
      </c>
      <c r="C132" s="7">
        <f>Pts_PA*G132+Pts_PC*H132+Pts_PY*I132+Pts_PTD*J132+Pts_PI*K132+Pts_P2*L132+Pts_RA*M132+Pts_RY*N132+Pts_RTD*O132+Pts_R2*P132+Pts_Res*Q132+Pts_ReY*R132+Pts_ReTD*S132+Pts_Re2*T132+Pts_FL*U132+Pts_FTD*V132</f>
        <v>7.2</v>
      </c>
      <c r="D132" s="7" t="s">
        <v>148</v>
      </c>
      <c r="E132" s="10" t="s">
        <v>422</v>
      </c>
      <c r="F132" s="9">
        <v>5.0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3.0</v>
      </c>
      <c r="R132" s="7">
        <v>37.0</v>
      </c>
      <c r="S132" s="7">
        <v>0.0</v>
      </c>
      <c r="T132" s="11">
        <v>1.0</v>
      </c>
      <c r="U132" s="10">
        <v>0.0</v>
      </c>
      <c r="V132" s="11">
        <v>0.0</v>
      </c>
    </row>
    <row r="133">
      <c r="A133" s="7" t="str">
        <f t="shared" si="1"/>
        <v>Cam Akers</v>
      </c>
      <c r="B133" s="7" t="str">
        <f>IFERROR(__xludf.DUMMYFUNCTION("INDEX(IFNA(REGEXEXTRACT(D133, ""([^ ]+)$"")))"),"MIN")</f>
        <v>MIN</v>
      </c>
      <c r="C133" s="7">
        <f>Pts_PA*G133+Pts_PC*H133+Pts_PY*I133+Pts_PTD*J133+Pts_PI*K133+Pts_P2*L133+Pts_RA*M133+Pts_RY*N133+Pts_RTD*O133+Pts_R2*P133+Pts_Res*Q133+Pts_ReY*R133+Pts_ReTD*S133+Pts_Re2*T133+Pts_FL*U133+Pts_FTD*V133</f>
        <v>6.3</v>
      </c>
      <c r="D133" s="7" t="s">
        <v>372</v>
      </c>
      <c r="E133" s="10" t="s">
        <v>352</v>
      </c>
      <c r="F133" s="9">
        <v>4.0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6.0</v>
      </c>
      <c r="N133" s="7">
        <v>46.0</v>
      </c>
      <c r="O133" s="7">
        <v>0.0</v>
      </c>
      <c r="P133" s="11">
        <v>0.0</v>
      </c>
      <c r="Q133" s="10">
        <v>2.0</v>
      </c>
      <c r="R133" s="7">
        <v>7.0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Kendrick Bourne</v>
      </c>
      <c r="B134" s="7" t="str">
        <f>IFERROR(__xludf.DUMMYFUNCTION("INDEX(IFNA(REGEXEXTRACT(D134, ""([^ ]+)$"")))"),"NE")</f>
        <v>NE</v>
      </c>
      <c r="C134" s="7">
        <f>Pts_PA*G134+Pts_PC*H134+Pts_PY*I134+Pts_PTD*J134+Pts_PI*K134+Pts_P2*L134+Pts_RA*M134+Pts_RY*N134+Pts_RTD*O134+Pts_R2*P134+Pts_Res*Q134+Pts_ReY*R134+Pts_ReTD*S134+Pts_Re2*T134+Pts_FL*U134+Pts_FTD*V134</f>
        <v>6.1</v>
      </c>
      <c r="D134" s="7" t="s">
        <v>491</v>
      </c>
      <c r="E134" s="10" t="s">
        <v>345</v>
      </c>
      <c r="F134" s="9">
        <v>4.0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4.0</v>
      </c>
      <c r="R134" s="7">
        <v>41.0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Ja'Marr Chase</v>
      </c>
      <c r="B135" s="7" t="str">
        <f>IFERROR(__xludf.DUMMYFUNCTION("INDEX(IFNA(REGEXEXTRACT(D135, ""([^ ]+)$"")))"),"CIN")</f>
        <v>CIN</v>
      </c>
      <c r="C135" s="7">
        <f>Pts_PA*G135+Pts_PC*H135+Pts_PY*I135+Pts_PTD*J135+Pts_PI*K135+Pts_P2*L135+Pts_RA*M135+Pts_RY*N135+Pts_RTD*O135+Pts_R2*P135+Pts_Res*Q135+Pts_ReY*R135+Pts_ReTD*S135+Pts_Re2*T135+Pts_FL*U135+Pts_FTD*V135</f>
        <v>7.8</v>
      </c>
      <c r="D135" s="7" t="s">
        <v>149</v>
      </c>
      <c r="E135" s="10" t="s">
        <v>46</v>
      </c>
      <c r="F135" s="9">
        <v>4.0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7.0</v>
      </c>
      <c r="R135" s="7">
        <v>43.0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Keon Coleman</v>
      </c>
      <c r="B136" s="7" t="str">
        <f>IFERROR(__xludf.DUMMYFUNCTION("INDEX(IFNA(REGEXEXTRACT(D136, ""([^ ]+)$"")))"),"BUF")</f>
        <v>BUF</v>
      </c>
      <c r="C136" s="7">
        <f>Pts_PA*G136+Pts_PC*H136+Pts_PY*I136+Pts_PTD*J136+Pts_PI*K136+Pts_P2*L136+Pts_RA*M136+Pts_RY*N136+Pts_RTD*O136+Pts_R2*P136+Pts_Res*Q136+Pts_ReY*R136+Pts_ReTD*S136+Pts_Re2*T136+Pts_FL*U136+Pts_FTD*V136</f>
        <v>4.6</v>
      </c>
      <c r="D136" s="7" t="s">
        <v>163</v>
      </c>
      <c r="E136" s="10" t="s">
        <v>421</v>
      </c>
      <c r="F136" s="9">
        <v>4.0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1.0</v>
      </c>
      <c r="R136" s="7">
        <v>21.0</v>
      </c>
      <c r="S136" s="7">
        <v>0.0</v>
      </c>
      <c r="T136" s="11">
        <v>1.0</v>
      </c>
      <c r="U136" s="10">
        <v>0.0</v>
      </c>
      <c r="V136" s="11">
        <v>0.0</v>
      </c>
    </row>
    <row r="137">
      <c r="A137" s="7" t="str">
        <f t="shared" si="1"/>
        <v>Joe Flacco</v>
      </c>
      <c r="B137" s="7" t="str">
        <f>IFERROR(__xludf.DUMMYFUNCTION("INDEX(IFNA(REGEXEXTRACT(D137, ""([^ ]+)$"")))"),"IND")</f>
        <v>IND</v>
      </c>
      <c r="C137" s="7">
        <f>Pts_PA*G137+Pts_PC*H137+Pts_PY*I137+Pts_PTD*J137+Pts_PI*K137+Pts_P2*L137+Pts_RA*M137+Pts_RY*N137+Pts_RTD*O137+Pts_R2*P137+Pts_Res*Q137+Pts_ReY*R137+Pts_ReTD*S137+Pts_Re2*T137+Pts_FL*U137+Pts_FTD*V137</f>
        <v>3.06</v>
      </c>
      <c r="D137" s="7" t="s">
        <v>464</v>
      </c>
      <c r="E137" s="10" t="s">
        <v>349</v>
      </c>
      <c r="F137" s="9">
        <v>4.0</v>
      </c>
      <c r="G137" s="10">
        <v>27.0</v>
      </c>
      <c r="H137" s="7">
        <v>16.0</v>
      </c>
      <c r="I137" s="7">
        <v>179.0</v>
      </c>
      <c r="J137" s="7">
        <v>0.0</v>
      </c>
      <c r="K137" s="7">
        <v>1.0</v>
      </c>
      <c r="L137" s="11">
        <v>0.0</v>
      </c>
      <c r="M137" s="10">
        <v>2.0</v>
      </c>
      <c r="N137" s="7">
        <v>-1.0</v>
      </c>
      <c r="O137" s="7">
        <v>0.0</v>
      </c>
      <c r="P137" s="11">
        <v>0.0</v>
      </c>
      <c r="Q137" s="10">
        <v>0.0</v>
      </c>
      <c r="R137" s="7">
        <v>0.0</v>
      </c>
      <c r="S137" s="7">
        <v>0.0</v>
      </c>
      <c r="T137" s="11">
        <v>0.0</v>
      </c>
      <c r="U137" s="10">
        <v>1.0</v>
      </c>
      <c r="V137" s="11">
        <v>0.0</v>
      </c>
    </row>
    <row r="138">
      <c r="A138" s="7" t="str">
        <f t="shared" si="1"/>
        <v>Juwan Johnson</v>
      </c>
      <c r="B138" s="7" t="str">
        <f>IFERROR(__xludf.DUMMYFUNCTION("INDEX(IFNA(REGEXEXTRACT(D138, ""([^ ]+)$"")))"),"NO")</f>
        <v>NO</v>
      </c>
      <c r="C138" s="7">
        <f>Pts_PA*G138+Pts_PC*H138+Pts_PY*I138+Pts_PTD*J138+Pts_PI*K138+Pts_P2*L138+Pts_RA*M138+Pts_RY*N138+Pts_RTD*O138+Pts_R2*P138+Pts_Res*Q138+Pts_ReY*R138+Pts_ReTD*S138+Pts_Re2*T138+Pts_FL*U138+Pts_FTD*V138</f>
        <v>5.1</v>
      </c>
      <c r="D138" s="7" t="s">
        <v>133</v>
      </c>
      <c r="E138" s="10" t="s">
        <v>344</v>
      </c>
      <c r="F138" s="9">
        <v>4.0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2.0</v>
      </c>
      <c r="R138" s="7">
        <v>41.0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Alec Pierce</v>
      </c>
      <c r="B139" s="7" t="str">
        <f>IFERROR(__xludf.DUMMYFUNCTION("INDEX(IFNA(REGEXEXTRACT(D139, ""([^ ]+)$"")))"),"IND")</f>
        <v>IND</v>
      </c>
      <c r="C139" s="7">
        <f>Pts_PA*G139+Pts_PC*H139+Pts_PY*I139+Pts_PTD*J139+Pts_PI*K139+Pts_P2*L139+Pts_RA*M139+Pts_RY*N139+Pts_RTD*O139+Pts_R2*P139+Pts_Res*Q139+Pts_ReY*R139+Pts_ReTD*S139+Pts_Re2*T139+Pts_FL*U139+Pts_FTD*V139</f>
        <v>5.6</v>
      </c>
      <c r="D139" s="7" t="s">
        <v>57</v>
      </c>
      <c r="E139" s="10" t="s">
        <v>349</v>
      </c>
      <c r="F139" s="9">
        <v>4.0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3.0</v>
      </c>
      <c r="R139" s="7">
        <v>41.0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Jonnu Smith</v>
      </c>
      <c r="B140" s="7" t="str">
        <f>IFERROR(__xludf.DUMMYFUNCTION("INDEX(IFNA(REGEXEXTRACT(D140, ""([^ ]+)$"")))"),"MIA")</f>
        <v>MIA</v>
      </c>
      <c r="C140" s="7">
        <f>Pts_PA*G140+Pts_PC*H140+Pts_PY*I140+Pts_PTD*J140+Pts_PI*K140+Pts_P2*L140+Pts_RA*M140+Pts_RY*N140+Pts_RTD*O140+Pts_R2*P140+Pts_Res*Q140+Pts_ReY*R140+Pts_ReTD*S140+Pts_Re2*T140+Pts_FL*U140+Pts_FTD*V140</f>
        <v>7.1</v>
      </c>
      <c r="D140" s="7" t="s">
        <v>323</v>
      </c>
      <c r="E140" s="10" t="s">
        <v>65</v>
      </c>
      <c r="F140" s="9">
        <v>4.0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5.0</v>
      </c>
      <c r="R140" s="7">
        <v>46.0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Brian Thomas</v>
      </c>
      <c r="B141" s="7" t="str">
        <f>IFERROR(__xludf.DUMMYFUNCTION("INDEX(IFNA(REGEXEXTRACT(D141, ""([^ ]+)$"")))"),"JAX")</f>
        <v>JAX</v>
      </c>
      <c r="C141" s="7">
        <f>Pts_PA*G141+Pts_PC*H141+Pts_PY*I141+Pts_PTD*J141+Pts_PI*K141+Pts_P2*L141+Pts_RA*M141+Pts_RY*N141+Pts_RTD*O141+Pts_R2*P141+Pts_Res*Q141+Pts_ReY*R141+Pts_ReTD*S141+Pts_Re2*T141+Pts_FL*U141+Pts_FTD*V141</f>
        <v>5.2</v>
      </c>
      <c r="D141" s="7" t="s">
        <v>120</v>
      </c>
      <c r="E141" s="10" t="s">
        <v>27</v>
      </c>
      <c r="F141" s="9">
        <v>4.0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0.0</v>
      </c>
      <c r="N141" s="7">
        <v>0.0</v>
      </c>
      <c r="O141" s="7">
        <v>0.0</v>
      </c>
      <c r="P141" s="11">
        <v>0.0</v>
      </c>
      <c r="Q141" s="10">
        <v>2.0</v>
      </c>
      <c r="R141" s="7">
        <v>22.0</v>
      </c>
      <c r="S141" s="7">
        <v>0.0</v>
      </c>
      <c r="T141" s="11">
        <v>1.0</v>
      </c>
      <c r="U141" s="10">
        <v>0.0</v>
      </c>
      <c r="V141" s="11">
        <v>0.0</v>
      </c>
    </row>
    <row r="142">
      <c r="A142" s="7" t="str">
        <f t="shared" si="1"/>
        <v>Parker Washington</v>
      </c>
      <c r="B142" s="7" t="str">
        <f>IFERROR(__xludf.DUMMYFUNCTION("INDEX(IFNA(REGEXEXTRACT(D142, ""([^ ]+)$"")))"),"JAX")</f>
        <v>JAX</v>
      </c>
      <c r="C142" s="7">
        <f>Pts_PA*G142+Pts_PC*H142+Pts_PY*I142+Pts_PTD*J142+Pts_PI*K142+Pts_P2*L142+Pts_RA*M142+Pts_RY*N142+Pts_RTD*O142+Pts_R2*P142+Pts_Res*Q142+Pts_ReY*R142+Pts_ReTD*S142+Pts_Re2*T142+Pts_FL*U142+Pts_FTD*V142</f>
        <v>5.6</v>
      </c>
      <c r="D142" s="7" t="s">
        <v>332</v>
      </c>
      <c r="E142" s="10" t="s">
        <v>27</v>
      </c>
      <c r="F142" s="9">
        <v>4.0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0.0</v>
      </c>
      <c r="N142" s="7">
        <v>0.0</v>
      </c>
      <c r="O142" s="7">
        <v>0.0</v>
      </c>
      <c r="P142" s="11">
        <v>0.0</v>
      </c>
      <c r="Q142" s="10">
        <v>3.0</v>
      </c>
      <c r="R142" s="7">
        <v>41.0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Justin Watson</v>
      </c>
      <c r="B143" s="7" t="str">
        <f>IFERROR(__xludf.DUMMYFUNCTION("INDEX(IFNA(REGEXEXTRACT(D143, ""([^ ]+)$"")))"),"KC")</f>
        <v>KC</v>
      </c>
      <c r="C143" s="7">
        <f>Pts_PA*G143+Pts_PC*H143+Pts_PY*I143+Pts_PTD*J143+Pts_PI*K143+Pts_P2*L143+Pts_RA*M143+Pts_RY*N143+Pts_RTD*O143+Pts_R2*P143+Pts_Res*Q143+Pts_ReY*R143+Pts_ReTD*S143+Pts_Re2*T143+Pts_FL*U143+Pts_FTD*V143</f>
        <v>5.8</v>
      </c>
      <c r="D143" s="7" t="s">
        <v>226</v>
      </c>
      <c r="E143" s="10" t="s">
        <v>358</v>
      </c>
      <c r="F143" s="9">
        <v>4.0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0.0</v>
      </c>
      <c r="N143" s="7">
        <v>0.0</v>
      </c>
      <c r="O143" s="7">
        <v>0.0</v>
      </c>
      <c r="P143" s="11">
        <v>0.0</v>
      </c>
      <c r="Q143" s="10">
        <v>3.0</v>
      </c>
      <c r="R143" s="7">
        <v>43.0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Cody White</v>
      </c>
      <c r="B144" s="7" t="str">
        <f>IFERROR(__xludf.DUMMYFUNCTION("INDEX(IFNA(REGEXEXTRACT(D144, ""([^ ]+)$"")))"),"SEA")</f>
        <v>SEA</v>
      </c>
      <c r="C144" s="7">
        <f>Pts_PA*G144+Pts_PC*H144+Pts_PY*I144+Pts_PTD*J144+Pts_PI*K144+Pts_P2*L144+Pts_RA*M144+Pts_RY*N144+Pts_RTD*O144+Pts_R2*P144+Pts_Res*Q144+Pts_ReY*R144+Pts_ReTD*S144+Pts_Re2*T144+Pts_FL*U144+Pts_FTD*V144</f>
        <v>5.4</v>
      </c>
      <c r="D144" s="7" t="s">
        <v>609</v>
      </c>
      <c r="E144" s="10" t="s">
        <v>51</v>
      </c>
      <c r="F144" s="9">
        <v>4.0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0.0</v>
      </c>
      <c r="N144" s="7">
        <v>0.0</v>
      </c>
      <c r="O144" s="7">
        <v>0.0</v>
      </c>
      <c r="P144" s="11">
        <v>0.0</v>
      </c>
      <c r="Q144" s="10">
        <v>2.0</v>
      </c>
      <c r="R144" s="7">
        <v>44.0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Robert Woods</v>
      </c>
      <c r="B145" s="7" t="str">
        <f>IFERROR(__xludf.DUMMYFUNCTION("INDEX(IFNA(REGEXEXTRACT(D145, ""([^ ]+)$"")))"),"HOU")</f>
        <v>HOU</v>
      </c>
      <c r="C145" s="7">
        <f>Pts_PA*G145+Pts_PC*H145+Pts_PY*I145+Pts_PTD*J145+Pts_PI*K145+Pts_P2*L145+Pts_RA*M145+Pts_RY*N145+Pts_RTD*O145+Pts_R2*P145+Pts_Res*Q145+Pts_ReY*R145+Pts_ReTD*S145+Pts_Re2*T145+Pts_FL*U145+Pts_FTD*V145</f>
        <v>5.4</v>
      </c>
      <c r="D145" s="7" t="s">
        <v>446</v>
      </c>
      <c r="E145" s="10" t="s">
        <v>428</v>
      </c>
      <c r="F145" s="9">
        <v>4.0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2.0</v>
      </c>
      <c r="R145" s="7">
        <v>44.0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Olamide Zaccheaus</v>
      </c>
      <c r="B146" s="7" t="str">
        <f>IFERROR(__xludf.DUMMYFUNCTION("INDEX(IFNA(REGEXEXTRACT(D146, ""([^ ]+)$"")))"),"WAS")</f>
        <v>WAS</v>
      </c>
      <c r="C146" s="7">
        <f>Pts_PA*G146+Pts_PC*H146+Pts_PY*I146+Pts_PTD*J146+Pts_PI*K146+Pts_P2*L146+Pts_RA*M146+Pts_RY*N146+Pts_RTD*O146+Pts_R2*P146+Pts_Res*Q146+Pts_ReY*R146+Pts_ReTD*S146+Pts_Re2*T146+Pts_FL*U146+Pts_FTD*V146</f>
        <v>5.8</v>
      </c>
      <c r="D146" s="7" t="s">
        <v>278</v>
      </c>
      <c r="E146" s="10" t="s">
        <v>53</v>
      </c>
      <c r="F146" s="9">
        <v>4.0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0.0</v>
      </c>
      <c r="N146" s="7">
        <v>0.0</v>
      </c>
      <c r="O146" s="7">
        <v>0.0</v>
      </c>
      <c r="P146" s="11">
        <v>0.0</v>
      </c>
      <c r="Q146" s="10">
        <v>2.0</v>
      </c>
      <c r="R146" s="7">
        <v>48.0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Jordan Akins</v>
      </c>
      <c r="B147" s="7" t="str">
        <f>IFERROR(__xludf.DUMMYFUNCTION("INDEX(IFNA(REGEXEXTRACT(D147, ""([^ ]+)$"")))"),"CLE")</f>
        <v>CLE</v>
      </c>
      <c r="C147" s="7">
        <f>Pts_PA*G147+Pts_PC*H147+Pts_PY*I147+Pts_PTD*J147+Pts_PI*K147+Pts_P2*L147+Pts_RA*M147+Pts_RY*N147+Pts_RTD*O147+Pts_R2*P147+Pts_Res*Q147+Pts_ReY*R147+Pts_ReTD*S147+Pts_Re2*T147+Pts_FL*U147+Pts_FTD*V147</f>
        <v>4.7</v>
      </c>
      <c r="D147" s="7" t="s">
        <v>207</v>
      </c>
      <c r="E147" s="10" t="s">
        <v>361</v>
      </c>
      <c r="F147" s="9">
        <v>3.0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3.0</v>
      </c>
      <c r="R147" s="7">
        <v>32.0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Keenan Allen</v>
      </c>
      <c r="B148" s="7" t="str">
        <f>IFERROR(__xludf.DUMMYFUNCTION("INDEX(IFNA(REGEXEXTRACT(D148, ""([^ ]+)$"")))"),"CHI")</f>
        <v>CHI</v>
      </c>
      <c r="C148" s="7">
        <f>Pts_PA*G148+Pts_PC*H148+Pts_PY*I148+Pts_PTD*J148+Pts_PI*K148+Pts_P2*L148+Pts_RA*M148+Pts_RY*N148+Pts_RTD*O148+Pts_R2*P148+Pts_Res*Q148+Pts_ReY*R148+Pts_ReTD*S148+Pts_Re2*T148+Pts_FL*U148+Pts_FTD*V148</f>
        <v>5.6</v>
      </c>
      <c r="D148" s="7" t="s">
        <v>208</v>
      </c>
      <c r="E148" s="10" t="s">
        <v>359</v>
      </c>
      <c r="F148" s="9">
        <v>3.0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0.0</v>
      </c>
      <c r="N148" s="7">
        <v>0.0</v>
      </c>
      <c r="O148" s="7">
        <v>0.0</v>
      </c>
      <c r="P148" s="11">
        <v>0.0</v>
      </c>
      <c r="Q148" s="10">
        <v>4.0</v>
      </c>
      <c r="R148" s="7">
        <v>36.0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Christopher Brooks</v>
      </c>
      <c r="B149" s="7" t="str">
        <f>IFERROR(__xludf.DUMMYFUNCTION("INDEX(IFNA(REGEXEXTRACT(D149, ""([^ ]+)$"")))"),"GB")</f>
        <v>GB</v>
      </c>
      <c r="C149" s="7">
        <f>Pts_PA*G149+Pts_PC*H149+Pts_PY*I149+Pts_PTD*J149+Pts_PI*K149+Pts_P2*L149+Pts_RA*M149+Pts_RY*N149+Pts_RTD*O149+Pts_R2*P149+Pts_Res*Q149+Pts_ReY*R149+Pts_ReTD*S149+Pts_Re2*T149+Pts_FL*U149+Pts_FTD*V149</f>
        <v>5.6</v>
      </c>
      <c r="D149" s="7" t="s">
        <v>450</v>
      </c>
      <c r="E149" s="10" t="s">
        <v>422</v>
      </c>
      <c r="F149" s="9">
        <v>3.0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2.0</v>
      </c>
      <c r="N149" s="7">
        <v>13.0</v>
      </c>
      <c r="O149" s="7">
        <v>0.0</v>
      </c>
      <c r="P149" s="11">
        <v>0.0</v>
      </c>
      <c r="Q149" s="10">
        <v>3.0</v>
      </c>
      <c r="R149" s="7">
        <v>28.0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A.J. Brown</v>
      </c>
      <c r="B150" s="7" t="str">
        <f>IFERROR(__xludf.DUMMYFUNCTION("INDEX(IFNA(REGEXEXTRACT(D150, ""([^ ]+)$"")))"),"PHI")</f>
        <v>PHI</v>
      </c>
      <c r="C150" s="7">
        <f>Pts_PA*G150+Pts_PC*H150+Pts_PY*I150+Pts_PTD*J150+Pts_PI*K150+Pts_P2*L150+Pts_RA*M150+Pts_RY*N150+Pts_RTD*O150+Pts_R2*P150+Pts_Res*Q150+Pts_ReY*R150+Pts_ReTD*S150+Pts_Re2*T150+Pts_FL*U150+Pts_FTD*V150</f>
        <v>4.6</v>
      </c>
      <c r="D150" s="7" t="s">
        <v>62</v>
      </c>
      <c r="E150" s="10" t="s">
        <v>44</v>
      </c>
      <c r="F150" s="9">
        <v>3.0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2.0</v>
      </c>
      <c r="R150" s="7">
        <v>36.0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Grant Calcaterra</v>
      </c>
      <c r="B151" s="7" t="str">
        <f>IFERROR(__xludf.DUMMYFUNCTION("INDEX(IFNA(REGEXEXTRACT(D151, ""([^ ]+)$"")))"),"PHI")</f>
        <v>PHI</v>
      </c>
      <c r="C151" s="7">
        <f>Pts_PA*G151+Pts_PC*H151+Pts_PY*I151+Pts_PTD*J151+Pts_PI*K151+Pts_P2*L151+Pts_RA*M151+Pts_RY*N151+Pts_RTD*O151+Pts_R2*P151+Pts_Res*Q151+Pts_ReY*R151+Pts_ReTD*S151+Pts_Re2*T151+Pts_FL*U151+Pts_FTD*V151</f>
        <v>5.5</v>
      </c>
      <c r="D151" s="7" t="s">
        <v>233</v>
      </c>
      <c r="E151" s="10" t="s">
        <v>44</v>
      </c>
      <c r="F151" s="9">
        <v>3.0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0.0</v>
      </c>
      <c r="N151" s="7">
        <v>0.0</v>
      </c>
      <c r="O151" s="7">
        <v>0.0</v>
      </c>
      <c r="P151" s="11">
        <v>0.0</v>
      </c>
      <c r="Q151" s="10">
        <v>5.0</v>
      </c>
      <c r="R151" s="7">
        <v>30.0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Nick Chubb</v>
      </c>
      <c r="B152" s="7" t="str">
        <f>IFERROR(__xludf.DUMMYFUNCTION("INDEX(IFNA(REGEXEXTRACT(D152, ""([^ ]+)$"")))"),"CLE")</f>
        <v>CLE</v>
      </c>
      <c r="C152" s="7">
        <f>Pts_PA*G152+Pts_PC*H152+Pts_PY*I152+Pts_PTD*J152+Pts_PI*K152+Pts_P2*L152+Pts_RA*M152+Pts_RY*N152+Pts_RTD*O152+Pts_R2*P152+Pts_Res*Q152+Pts_ReY*R152+Pts_ReTD*S152+Pts_Re2*T152+Pts_FL*U152+Pts_FTD*V152</f>
        <v>4</v>
      </c>
      <c r="D152" s="7" t="s">
        <v>522</v>
      </c>
      <c r="E152" s="10" t="s">
        <v>361</v>
      </c>
      <c r="F152" s="9">
        <v>3.0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15.0</v>
      </c>
      <c r="N152" s="7">
        <v>39.0</v>
      </c>
      <c r="O152" s="7">
        <v>0.0</v>
      </c>
      <c r="P152" s="11">
        <v>0.0</v>
      </c>
      <c r="Q152" s="10">
        <v>1.0</v>
      </c>
      <c r="R152" s="7">
        <v>-4.0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Jalen Coker</v>
      </c>
      <c r="B153" s="7" t="str">
        <f>IFERROR(__xludf.DUMMYFUNCTION("INDEX(IFNA(REGEXEXTRACT(D153, ""([^ ]+)$"")))"),"CAR")</f>
        <v>CAR</v>
      </c>
      <c r="C153" s="7">
        <f>Pts_PA*G153+Pts_PC*H153+Pts_PY*I153+Pts_PTD*J153+Pts_PI*K153+Pts_P2*L153+Pts_RA*M153+Pts_RY*N153+Pts_RTD*O153+Pts_R2*P153+Pts_Res*Q153+Pts_ReY*R153+Pts_ReTD*S153+Pts_Re2*T153+Pts_FL*U153+Pts_FTD*V153</f>
        <v>4.6</v>
      </c>
      <c r="D153" s="7" t="s">
        <v>484</v>
      </c>
      <c r="E153" s="10" t="s">
        <v>350</v>
      </c>
      <c r="F153" s="9">
        <v>3.0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0.0</v>
      </c>
      <c r="N153" s="7">
        <v>0.0</v>
      </c>
      <c r="O153" s="7">
        <v>0.0</v>
      </c>
      <c r="P153" s="11">
        <v>0.0</v>
      </c>
      <c r="Q153" s="10">
        <v>2.0</v>
      </c>
      <c r="R153" s="7">
        <v>36.0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Jahan Dotson</v>
      </c>
      <c r="B154" s="7" t="str">
        <f>IFERROR(__xludf.DUMMYFUNCTION("INDEX(IFNA(REGEXEXTRACT(D154, ""([^ ]+)$"")))"),"PHI")</f>
        <v>PHI</v>
      </c>
      <c r="C154" s="7">
        <f>Pts_PA*G154+Pts_PC*H154+Pts_PY*I154+Pts_PTD*J154+Pts_PI*K154+Pts_P2*L154+Pts_RA*M154+Pts_RY*N154+Pts_RTD*O154+Pts_R2*P154+Pts_Res*Q154+Pts_ReY*R154+Pts_ReTD*S154+Pts_Re2*T154+Pts_FL*U154+Pts_FTD*V154</f>
        <v>4.1</v>
      </c>
      <c r="D154" s="7" t="s">
        <v>403</v>
      </c>
      <c r="E154" s="10" t="s">
        <v>44</v>
      </c>
      <c r="F154" s="9">
        <v>3.0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0.0</v>
      </c>
      <c r="N154" s="7">
        <v>0.0</v>
      </c>
      <c r="O154" s="7">
        <v>0.0</v>
      </c>
      <c r="P154" s="11">
        <v>0.0</v>
      </c>
      <c r="Q154" s="10">
        <v>1.0</v>
      </c>
      <c r="R154" s="7">
        <v>36.0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Demario Douglas</v>
      </c>
      <c r="B155" s="7" t="str">
        <f>IFERROR(__xludf.DUMMYFUNCTION("INDEX(IFNA(REGEXEXTRACT(D155, ""([^ ]+)$"")))"),"NE")</f>
        <v>NE</v>
      </c>
      <c r="C155" s="7">
        <f>Pts_PA*G155+Pts_PC*H155+Pts_PY*I155+Pts_PTD*J155+Pts_PI*K155+Pts_P2*L155+Pts_RA*M155+Pts_RY*N155+Pts_RTD*O155+Pts_R2*P155+Pts_Res*Q155+Pts_ReY*R155+Pts_ReTD*S155+Pts_Re2*T155+Pts_FL*U155+Pts_FTD*V155</f>
        <v>7</v>
      </c>
      <c r="D155" s="7" t="s">
        <v>236</v>
      </c>
      <c r="E155" s="10" t="s">
        <v>345</v>
      </c>
      <c r="F155" s="9">
        <v>3.0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0.0</v>
      </c>
      <c r="N155" s="7">
        <v>0.0</v>
      </c>
      <c r="O155" s="7">
        <v>0.0</v>
      </c>
      <c r="P155" s="11">
        <v>0.0</v>
      </c>
      <c r="Q155" s="10">
        <v>7.0</v>
      </c>
      <c r="R155" s="7">
        <v>35.0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Audric Estime</v>
      </c>
      <c r="B156" s="7" t="str">
        <f>IFERROR(__xludf.DUMMYFUNCTION("INDEX(IFNA(REGEXEXTRACT(D156, ""([^ ]+)$"")))"),"DEN")</f>
        <v>DEN</v>
      </c>
      <c r="C156" s="7">
        <f>Pts_PA*G156+Pts_PC*H156+Pts_PY*I156+Pts_PTD*J156+Pts_PI*K156+Pts_P2*L156+Pts_RA*M156+Pts_RY*N156+Pts_RTD*O156+Pts_R2*P156+Pts_Res*Q156+Pts_ReY*R156+Pts_ReTD*S156+Pts_Re2*T156+Pts_FL*U156+Pts_FTD*V156</f>
        <v>3.5</v>
      </c>
      <c r="D156" s="7" t="s">
        <v>238</v>
      </c>
      <c r="E156" s="10" t="s">
        <v>347</v>
      </c>
      <c r="F156" s="9">
        <v>3.0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5.0</v>
      </c>
      <c r="N156" s="7">
        <v>35.0</v>
      </c>
      <c r="O156" s="7">
        <v>0.0</v>
      </c>
      <c r="P156" s="11">
        <v>0.0</v>
      </c>
      <c r="Q156" s="10">
        <v>0.0</v>
      </c>
      <c r="R156" s="7">
        <v>0.0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Elijah Higgins</v>
      </c>
      <c r="B157" s="7" t="str">
        <f>IFERROR(__xludf.DUMMYFUNCTION("INDEX(IFNA(REGEXEXTRACT(D157, ""([^ ]+)$"")))"),"ARI")</f>
        <v>ARI</v>
      </c>
      <c r="C157" s="7">
        <f>Pts_PA*G157+Pts_PC*H157+Pts_PY*I157+Pts_PTD*J157+Pts_PI*K157+Pts_P2*L157+Pts_RA*M157+Pts_RY*N157+Pts_RTD*O157+Pts_R2*P157+Pts_Res*Q157+Pts_ReY*R157+Pts_ReTD*S157+Pts_Re2*T157+Pts_FL*U157+Pts_FTD*V157</f>
        <v>4.4</v>
      </c>
      <c r="D157" s="7" t="s">
        <v>245</v>
      </c>
      <c r="E157" s="10" t="s">
        <v>343</v>
      </c>
      <c r="F157" s="9">
        <v>3.0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2.0</v>
      </c>
      <c r="R157" s="7">
        <v>34.0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Mar'Keise Irving</v>
      </c>
      <c r="B158" s="7" t="str">
        <f>IFERROR(__xludf.DUMMYFUNCTION("INDEX(IFNA(REGEXEXTRACT(D158, ""([^ ]+)$"")))"),"TB")</f>
        <v>TB</v>
      </c>
      <c r="C158" s="7">
        <f>Pts_PA*G158+Pts_PC*H158+Pts_PY*I158+Pts_PTD*J158+Pts_PI*K158+Pts_P2*L158+Pts_RA*M158+Pts_RY*N158+Pts_RTD*O158+Pts_R2*P158+Pts_Res*Q158+Pts_ReY*R158+Pts_ReTD*S158+Pts_Re2*T158+Pts_FL*U158+Pts_FTD*V158</f>
        <v>4.9</v>
      </c>
      <c r="D158" s="7" t="s">
        <v>143</v>
      </c>
      <c r="E158" s="10" t="s">
        <v>33</v>
      </c>
      <c r="F158" s="9">
        <v>3.0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7.0</v>
      </c>
      <c r="N158" s="7">
        <v>24.0</v>
      </c>
      <c r="O158" s="7">
        <v>0.0</v>
      </c>
      <c r="P158" s="11">
        <v>0.0</v>
      </c>
      <c r="Q158" s="10">
        <v>3.0</v>
      </c>
      <c r="R158" s="7">
        <v>10.0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Tyler Johnson</v>
      </c>
      <c r="B159" s="7" t="str">
        <f>IFERROR(__xludf.DUMMYFUNCTION("INDEX(IFNA(REGEXEXTRACT(D159, ""([^ ]+)$"")))"),"LA")</f>
        <v>LA</v>
      </c>
      <c r="C159" s="7">
        <f>Pts_PA*G159+Pts_PC*H159+Pts_PY*I159+Pts_PTD*J159+Pts_PI*K159+Pts_P2*L159+Pts_RA*M159+Pts_RY*N159+Pts_RTD*O159+Pts_R2*P159+Pts_Res*Q159+Pts_ReY*R159+Pts_ReTD*S159+Pts_Re2*T159+Pts_FL*U159+Pts_FTD*V159</f>
        <v>5.3</v>
      </c>
      <c r="D159" s="7" t="s">
        <v>144</v>
      </c>
      <c r="E159" s="10" t="s">
        <v>112</v>
      </c>
      <c r="F159" s="9">
        <v>3.0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0.0</v>
      </c>
      <c r="N159" s="7">
        <v>0.0</v>
      </c>
      <c r="O159" s="7">
        <v>0.0</v>
      </c>
      <c r="P159" s="11">
        <v>0.0</v>
      </c>
      <c r="Q159" s="10">
        <v>3.0</v>
      </c>
      <c r="R159" s="7">
        <v>38.0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Dalton Kincaid</v>
      </c>
      <c r="B160" s="7" t="str">
        <f>IFERROR(__xludf.DUMMYFUNCTION("INDEX(IFNA(REGEXEXTRACT(D160, ""([^ ]+)$"")))"),"BUF")</f>
        <v>BUF</v>
      </c>
      <c r="C160" s="7">
        <f>Pts_PA*G160+Pts_PC*H160+Pts_PY*I160+Pts_PTD*J160+Pts_PI*K160+Pts_P2*L160+Pts_RA*M160+Pts_RY*N160+Pts_RTD*O160+Pts_R2*P160+Pts_Res*Q160+Pts_ReY*R160+Pts_ReTD*S160+Pts_Re2*T160+Pts_FL*U160+Pts_FTD*V160</f>
        <v>5.2</v>
      </c>
      <c r="D160" s="7" t="s">
        <v>250</v>
      </c>
      <c r="E160" s="10" t="s">
        <v>421</v>
      </c>
      <c r="F160" s="9">
        <v>3.0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4.0</v>
      </c>
      <c r="R160" s="7">
        <v>32.0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Tucker Kraft</v>
      </c>
      <c r="B161" s="7" t="str">
        <f>IFERROR(__xludf.DUMMYFUNCTION("INDEX(IFNA(REGEXEXTRACT(D161, ""([^ ]+)$"")))"),"GB")</f>
        <v>GB</v>
      </c>
      <c r="C161" s="7">
        <f>Pts_PA*G161+Pts_PC*H161+Pts_PY*I161+Pts_PTD*J161+Pts_PI*K161+Pts_P2*L161+Pts_RA*M161+Pts_RY*N161+Pts_RTD*O161+Pts_R2*P161+Pts_Res*Q161+Pts_ReY*R161+Pts_ReTD*S161+Pts_Re2*T161+Pts_FL*U161+Pts_FTD*V161</f>
        <v>5.6</v>
      </c>
      <c r="D161" s="7" t="s">
        <v>195</v>
      </c>
      <c r="E161" s="10" t="s">
        <v>422</v>
      </c>
      <c r="F161" s="9">
        <v>3.0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1.0</v>
      </c>
      <c r="N161" s="7">
        <v>2.0</v>
      </c>
      <c r="O161" s="7">
        <v>0.0</v>
      </c>
      <c r="P161" s="11">
        <v>0.0</v>
      </c>
      <c r="Q161" s="10">
        <v>4.0</v>
      </c>
      <c r="R161" s="7">
        <v>34.0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Alexander Mattison</v>
      </c>
      <c r="B162" s="7" t="str">
        <f>IFERROR(__xludf.DUMMYFUNCTION("INDEX(IFNA(REGEXEXTRACT(D162, ""([^ ]+)$"")))"),"LV")</f>
        <v>LV</v>
      </c>
      <c r="C162" s="7">
        <f>Pts_PA*G162+Pts_PC*H162+Pts_PY*I162+Pts_PTD*J162+Pts_PI*K162+Pts_P2*L162+Pts_RA*M162+Pts_RY*N162+Pts_RTD*O162+Pts_R2*P162+Pts_Res*Q162+Pts_ReY*R162+Pts_ReTD*S162+Pts_Re2*T162+Pts_FL*U162+Pts_FTD*V162</f>
        <v>3.6</v>
      </c>
      <c r="D162" s="7" t="s">
        <v>99</v>
      </c>
      <c r="E162" s="10" t="s">
        <v>59</v>
      </c>
      <c r="F162" s="9">
        <v>3.0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9.0</v>
      </c>
      <c r="N162" s="7">
        <v>36.0</v>
      </c>
      <c r="O162" s="7">
        <v>0.0</v>
      </c>
      <c r="P162" s="11">
        <v>0.0</v>
      </c>
      <c r="Q162" s="10">
        <v>0.0</v>
      </c>
      <c r="R162" s="7">
        <v>0.0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Jordan Mims</v>
      </c>
      <c r="B163" s="7" t="str">
        <f>IFERROR(__xludf.DUMMYFUNCTION("INDEX(IFNA(REGEXEXTRACT(D163, ""([^ ]+)$"")))"),"NO")</f>
        <v>NO</v>
      </c>
      <c r="C163" s="7">
        <f>Pts_PA*G163+Pts_PC*H163+Pts_PY*I163+Pts_PTD*J163+Pts_PI*K163+Pts_P2*L163+Pts_RA*M163+Pts_RY*N163+Pts_RTD*O163+Pts_R2*P163+Pts_Res*Q163+Pts_ReY*R163+Pts_ReTD*S163+Pts_Re2*T163+Pts_FL*U163+Pts_FTD*V163</f>
        <v>4.3</v>
      </c>
      <c r="D163" s="7" t="s">
        <v>256</v>
      </c>
      <c r="E163" s="10" t="s">
        <v>344</v>
      </c>
      <c r="F163" s="9">
        <v>3.0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5.0</v>
      </c>
      <c r="N163" s="7">
        <v>13.0</v>
      </c>
      <c r="O163" s="7">
        <v>0.0</v>
      </c>
      <c r="P163" s="11">
        <v>0.0</v>
      </c>
      <c r="Q163" s="10">
        <v>1.0</v>
      </c>
      <c r="R163" s="7">
        <v>25.0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Gardner Minshew</v>
      </c>
      <c r="B164" s="7" t="str">
        <f>IFERROR(__xludf.DUMMYFUNCTION("INDEX(IFNA(REGEXEXTRACT(D164, ""([^ ]+)$"")))"),"LV")</f>
        <v>LV</v>
      </c>
      <c r="C164" s="7">
        <f>Pts_PA*G164+Pts_PC*H164+Pts_PY*I164+Pts_PTD*J164+Pts_PI*K164+Pts_P2*L164+Pts_RA*M164+Pts_RY*N164+Pts_RTD*O164+Pts_R2*P164+Pts_Res*Q164+Pts_ReY*R164+Pts_ReTD*S164+Pts_Re2*T164+Pts_FL*U164+Pts_FTD*V164</f>
        <v>2.96</v>
      </c>
      <c r="D164" s="7" t="s">
        <v>81</v>
      </c>
      <c r="E164" s="10" t="s">
        <v>59</v>
      </c>
      <c r="F164" s="9">
        <v>3.0</v>
      </c>
      <c r="G164" s="10">
        <v>17.0</v>
      </c>
      <c r="H164" s="7">
        <v>10.0</v>
      </c>
      <c r="I164" s="7">
        <v>124.0</v>
      </c>
      <c r="J164" s="7">
        <v>0.0</v>
      </c>
      <c r="K164" s="7">
        <v>0.0</v>
      </c>
      <c r="L164" s="11">
        <v>0.0</v>
      </c>
      <c r="M164" s="10">
        <v>1.0</v>
      </c>
      <c r="N164" s="7">
        <v>0.0</v>
      </c>
      <c r="O164" s="7">
        <v>0.0</v>
      </c>
      <c r="P164" s="11">
        <v>0.0</v>
      </c>
      <c r="Q164" s="10">
        <v>0.0</v>
      </c>
      <c r="R164" s="7">
        <v>0.0</v>
      </c>
      <c r="S164" s="7">
        <v>0.0</v>
      </c>
      <c r="T164" s="11">
        <v>0.0</v>
      </c>
      <c r="U164" s="10">
        <v>1.0</v>
      </c>
      <c r="V164" s="11">
        <v>0.0</v>
      </c>
    </row>
    <row r="165">
      <c r="A165" s="7" t="str">
        <f t="shared" si="1"/>
        <v>D.J. Moore</v>
      </c>
      <c r="B165" s="7" t="str">
        <f>IFERROR(__xludf.DUMMYFUNCTION("INDEX(IFNA(REGEXEXTRACT(D165, ""([^ ]+)$"")))"),"CHI")</f>
        <v>CHI</v>
      </c>
      <c r="C165" s="7">
        <f>Pts_PA*G165+Pts_PC*H165+Pts_PY*I165+Pts_PTD*J165+Pts_PI*K165+Pts_P2*L165+Pts_RA*M165+Pts_RY*N165+Pts_RTD*O165+Pts_R2*P165+Pts_Res*Q165+Pts_ReY*R165+Pts_ReTD*S165+Pts_Re2*T165+Pts_FL*U165+Pts_FTD*V165</f>
        <v>5.3</v>
      </c>
      <c r="D165" s="7" t="s">
        <v>177</v>
      </c>
      <c r="E165" s="10" t="s">
        <v>359</v>
      </c>
      <c r="F165" s="9">
        <v>3.0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0.0</v>
      </c>
      <c r="N165" s="7">
        <v>0.0</v>
      </c>
      <c r="O165" s="7">
        <v>0.0</v>
      </c>
      <c r="P165" s="11">
        <v>0.0</v>
      </c>
      <c r="Q165" s="10">
        <v>4.0</v>
      </c>
      <c r="R165" s="7">
        <v>33.0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Chigoziem Okonkwo</v>
      </c>
      <c r="B166" s="7" t="str">
        <f>IFERROR(__xludf.DUMMYFUNCTION("INDEX(IFNA(REGEXEXTRACT(D166, ""([^ ]+)$"")))"),"TEN")</f>
        <v>TEN</v>
      </c>
      <c r="C166" s="7">
        <f>Pts_PA*G166+Pts_PC*H166+Pts_PY*I166+Pts_PTD*J166+Pts_PI*K166+Pts_P2*L166+Pts_RA*M166+Pts_RY*N166+Pts_RTD*O166+Pts_R2*P166+Pts_Res*Q166+Pts_ReY*R166+Pts_ReTD*S166+Pts_Re2*T166+Pts_FL*U166+Pts_FTD*V166</f>
        <v>5.3</v>
      </c>
      <c r="D166" s="7" t="s">
        <v>146</v>
      </c>
      <c r="E166" s="10" t="s">
        <v>101</v>
      </c>
      <c r="F166" s="9">
        <v>3.0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0.0</v>
      </c>
      <c r="N166" s="7">
        <v>0.0</v>
      </c>
      <c r="O166" s="7">
        <v>0.0</v>
      </c>
      <c r="P166" s="11">
        <v>0.0</v>
      </c>
      <c r="Q166" s="10">
        <v>3.0</v>
      </c>
      <c r="R166" s="7">
        <v>38.0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Trey Palmer</v>
      </c>
      <c r="B167" s="7" t="str">
        <f>IFERROR(__xludf.DUMMYFUNCTION("INDEX(IFNA(REGEXEXTRACT(D167, ""([^ ]+)$"")))"),"TB")</f>
        <v>TB</v>
      </c>
      <c r="C167" s="7">
        <f>Pts_PA*G167+Pts_PC*H167+Pts_PY*I167+Pts_PTD*J167+Pts_PI*K167+Pts_P2*L167+Pts_RA*M167+Pts_RY*N167+Pts_RTD*O167+Pts_R2*P167+Pts_Res*Q167+Pts_ReY*R167+Pts_ReTD*S167+Pts_Re2*T167+Pts_FL*U167+Pts_FTD*V167</f>
        <v>4.3</v>
      </c>
      <c r="D167" s="7" t="s">
        <v>264</v>
      </c>
      <c r="E167" s="10" t="s">
        <v>33</v>
      </c>
      <c r="F167" s="9">
        <v>3.0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2.0</v>
      </c>
      <c r="R167" s="7">
        <v>33.0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Devin Singletary</v>
      </c>
      <c r="B168" s="7" t="str">
        <f>IFERROR(__xludf.DUMMYFUNCTION("INDEX(IFNA(REGEXEXTRACT(D168, ""([^ ]+)$"")))"),"NYG")</f>
        <v>NYG</v>
      </c>
      <c r="C168" s="7">
        <f>Pts_PA*G168+Pts_PC*H168+Pts_PY*I168+Pts_PTD*J168+Pts_PI*K168+Pts_P2*L168+Pts_RA*M168+Pts_RY*N168+Pts_RTD*O168+Pts_R2*P168+Pts_Res*Q168+Pts_ReY*R168+Pts_ReTD*S168+Pts_Re2*T168+Pts_FL*U168+Pts_FTD*V168</f>
        <v>3.3</v>
      </c>
      <c r="D168" s="7" t="s">
        <v>182</v>
      </c>
      <c r="E168" s="10" t="s">
        <v>19</v>
      </c>
      <c r="F168" s="9">
        <v>3.0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7.0</v>
      </c>
      <c r="N168" s="7">
        <v>33.0</v>
      </c>
      <c r="O168" s="7">
        <v>0.0</v>
      </c>
      <c r="P168" s="11">
        <v>0.0</v>
      </c>
      <c r="Q168" s="10">
        <v>0.0</v>
      </c>
      <c r="R168" s="7">
        <v>0.0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Austin Trammell</v>
      </c>
      <c r="B169" s="7" t="str">
        <f>IFERROR(__xludf.DUMMYFUNCTION("INDEX(IFNA(REGEXEXTRACT(D169, ""([^ ]+)$"")))"),"JAX")</f>
        <v>JAX</v>
      </c>
      <c r="C169" s="7">
        <f>Pts_PA*G169+Pts_PC*H169+Pts_PY*I169+Pts_PTD*J169+Pts_PI*K169+Pts_P2*L169+Pts_RA*M169+Pts_RY*N169+Pts_RTD*O169+Pts_R2*P169+Pts_Res*Q169+Pts_ReY*R169+Pts_ReTD*S169+Pts_Re2*T169+Pts_FL*U169+Pts_FTD*V169</f>
        <v>3</v>
      </c>
      <c r="D169" s="7" t="s">
        <v>610</v>
      </c>
      <c r="E169" s="10" t="s">
        <v>27</v>
      </c>
      <c r="F169" s="9">
        <v>3.0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0.0</v>
      </c>
      <c r="N169" s="7">
        <v>0.0</v>
      </c>
      <c r="O169" s="7">
        <v>0.0</v>
      </c>
      <c r="P169" s="11">
        <v>0.0</v>
      </c>
      <c r="Q169" s="10">
        <v>2.0</v>
      </c>
      <c r="R169" s="7">
        <v>40.0</v>
      </c>
      <c r="S169" s="7">
        <v>0.0</v>
      </c>
      <c r="T169" s="11">
        <v>0.0</v>
      </c>
      <c r="U169" s="10">
        <v>1.0</v>
      </c>
      <c r="V169" s="11">
        <v>0.0</v>
      </c>
    </row>
    <row r="170">
      <c r="A170" s="7" t="str">
        <f t="shared" si="1"/>
        <v>KaVontae Turpin</v>
      </c>
      <c r="B170" s="7" t="str">
        <f>IFERROR(__xludf.DUMMYFUNCTION("INDEX(IFNA(REGEXEXTRACT(D170, ""([^ ]+)$"")))"),"DAL")</f>
        <v>DAL</v>
      </c>
      <c r="C170" s="7">
        <f>Pts_PA*G170+Pts_PC*H170+Pts_PY*I170+Pts_PTD*J170+Pts_PI*K170+Pts_P2*L170+Pts_RA*M170+Pts_RY*N170+Pts_RTD*O170+Pts_R2*P170+Pts_Res*Q170+Pts_ReY*R170+Pts_ReTD*S170+Pts_Re2*T170+Pts_FL*U170+Pts_FTD*V170</f>
        <v>5.1</v>
      </c>
      <c r="D170" s="7" t="s">
        <v>414</v>
      </c>
      <c r="E170" s="10" t="s">
        <v>96</v>
      </c>
      <c r="F170" s="9">
        <v>3.0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0.0</v>
      </c>
      <c r="N170" s="7">
        <v>0.0</v>
      </c>
      <c r="O170" s="7">
        <v>0.0</v>
      </c>
      <c r="P170" s="11">
        <v>0.0</v>
      </c>
      <c r="Q170" s="10">
        <v>3.0</v>
      </c>
      <c r="R170" s="7">
        <v>36.0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Cedrick Wilson</v>
      </c>
      <c r="B171" s="7" t="str">
        <f>IFERROR(__xludf.DUMMYFUNCTION("INDEX(IFNA(REGEXEXTRACT(D171, ""([^ ]+)$"")))"),"NO")</f>
        <v>NO</v>
      </c>
      <c r="C171" s="7">
        <f>Pts_PA*G171+Pts_PC*H171+Pts_PY*I171+Pts_PTD*J171+Pts_PI*K171+Pts_P2*L171+Pts_RA*M171+Pts_RY*N171+Pts_RTD*O171+Pts_R2*P171+Pts_Res*Q171+Pts_ReY*R171+Pts_ReTD*S171+Pts_Re2*T171+Pts_FL*U171+Pts_FTD*V171</f>
        <v>4.4</v>
      </c>
      <c r="D171" s="7" t="s">
        <v>337</v>
      </c>
      <c r="E171" s="10" t="s">
        <v>344</v>
      </c>
      <c r="F171" s="9">
        <v>3.0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0.0</v>
      </c>
      <c r="N171" s="7">
        <v>0.0</v>
      </c>
      <c r="O171" s="7">
        <v>0.0</v>
      </c>
      <c r="P171" s="11">
        <v>0.0</v>
      </c>
      <c r="Q171" s="10">
        <v>2.0</v>
      </c>
      <c r="R171" s="7">
        <v>34.0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Ameer Abdullah</v>
      </c>
      <c r="B172" s="7" t="str">
        <f>IFERROR(__xludf.DUMMYFUNCTION("INDEX(IFNA(REGEXEXTRACT(D172, ""([^ ]+)$"")))"),"LV")</f>
        <v>LV</v>
      </c>
      <c r="C172" s="7">
        <f>Pts_PA*G172+Pts_PC*H172+Pts_PY*I172+Pts_PTD*J172+Pts_PI*K172+Pts_P2*L172+Pts_RA*M172+Pts_RY*N172+Pts_RTD*O172+Pts_R2*P172+Pts_Res*Q172+Pts_ReY*R172+Pts_ReTD*S172+Pts_Re2*T172+Pts_FL*U172+Pts_FTD*V172</f>
        <v>4.1</v>
      </c>
      <c r="D172" s="7" t="s">
        <v>398</v>
      </c>
      <c r="E172" s="10" t="s">
        <v>59</v>
      </c>
      <c r="F172" s="9">
        <v>2.0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4.0</v>
      </c>
      <c r="N172" s="7">
        <v>12.0</v>
      </c>
      <c r="O172" s="7">
        <v>0.0</v>
      </c>
      <c r="P172" s="11">
        <v>0.0</v>
      </c>
      <c r="Q172" s="10">
        <v>3.0</v>
      </c>
      <c r="R172" s="7">
        <v>14.0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Nelson Agholor</v>
      </c>
      <c r="B173" s="7" t="str">
        <f>IFERROR(__xludf.DUMMYFUNCTION("INDEX(IFNA(REGEXEXTRACT(D173, ""([^ ]+)$"")))"),"BAL")</f>
        <v>BAL</v>
      </c>
      <c r="C173" s="7">
        <f>Pts_PA*G173+Pts_PC*H173+Pts_PY*I173+Pts_PTD*J173+Pts_PI*K173+Pts_P2*L173+Pts_RA*M173+Pts_RY*N173+Pts_RTD*O173+Pts_R2*P173+Pts_Res*Q173+Pts_ReY*R173+Pts_ReTD*S173+Pts_Re2*T173+Pts_FL*U173+Pts_FTD*V173</f>
        <v>3.4</v>
      </c>
      <c r="D173" s="7" t="s">
        <v>279</v>
      </c>
      <c r="E173" s="10" t="s">
        <v>49</v>
      </c>
      <c r="F173" s="9">
        <v>2.0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1.0</v>
      </c>
      <c r="R173" s="7">
        <v>29.0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Erick All</v>
      </c>
      <c r="B174" s="7" t="str">
        <f>IFERROR(__xludf.DUMMYFUNCTION("INDEX(IFNA(REGEXEXTRACT(D174, ""([^ ]+)$"")))"),"CIN")</f>
        <v>CIN</v>
      </c>
      <c r="C174" s="7">
        <f>Pts_PA*G174+Pts_PC*H174+Pts_PY*I174+Pts_PTD*J174+Pts_PI*K174+Pts_P2*L174+Pts_RA*M174+Pts_RY*N174+Pts_RTD*O174+Pts_R2*P174+Pts_Res*Q174+Pts_ReY*R174+Pts_ReTD*S174+Pts_Re2*T174+Pts_FL*U174+Pts_FTD*V174</f>
        <v>3.4</v>
      </c>
      <c r="D174" s="7" t="s">
        <v>370</v>
      </c>
      <c r="E174" s="10" t="s">
        <v>46</v>
      </c>
      <c r="F174" s="9">
        <v>2.0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2.0</v>
      </c>
      <c r="R174" s="7">
        <v>24.0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Mark Andrews</v>
      </c>
      <c r="B175" s="7" t="str">
        <f>IFERROR(__xludf.DUMMYFUNCTION("INDEX(IFNA(REGEXEXTRACT(D175, ""([^ ]+)$"")))"),"BAL")</f>
        <v>BAL</v>
      </c>
      <c r="C175" s="7">
        <f>Pts_PA*G175+Pts_PC*H175+Pts_PY*I175+Pts_PTD*J175+Pts_PI*K175+Pts_P2*L175+Pts_RA*M175+Pts_RY*N175+Pts_RTD*O175+Pts_R2*P175+Pts_Res*Q175+Pts_ReY*R175+Pts_ReTD*S175+Pts_Re2*T175+Pts_FL*U175+Pts_FTD*V175</f>
        <v>3.6</v>
      </c>
      <c r="D175" s="7" t="s">
        <v>229</v>
      </c>
      <c r="E175" s="10" t="s">
        <v>49</v>
      </c>
      <c r="F175" s="9">
        <v>2.0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0.0</v>
      </c>
      <c r="N175" s="7">
        <v>0.0</v>
      </c>
      <c r="O175" s="7">
        <v>0.0</v>
      </c>
      <c r="P175" s="11">
        <v>0.0</v>
      </c>
      <c r="Q175" s="10">
        <v>2.0</v>
      </c>
      <c r="R175" s="7">
        <v>26.0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AJ Barner</v>
      </c>
      <c r="B176" s="7" t="str">
        <f>IFERROR(__xludf.DUMMYFUNCTION("INDEX(IFNA(REGEXEXTRACT(D176, ""([^ ]+)$"")))"),"SEA")</f>
        <v>SEA</v>
      </c>
      <c r="C176" s="7">
        <f>Pts_PA*G176+Pts_PC*H176+Pts_PY*I176+Pts_PTD*J176+Pts_PI*K176+Pts_P2*L176+Pts_RA*M176+Pts_RY*N176+Pts_RTD*O176+Pts_R2*P176+Pts_Res*Q176+Pts_ReY*R176+Pts_ReTD*S176+Pts_Re2*T176+Pts_FL*U176+Pts_FTD*V176</f>
        <v>4.7</v>
      </c>
      <c r="D176" s="7" t="s">
        <v>436</v>
      </c>
      <c r="E176" s="10" t="s">
        <v>51</v>
      </c>
      <c r="F176" s="9">
        <v>2.0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4.0</v>
      </c>
      <c r="R176" s="7">
        <v>27.0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Rashod Bateman</v>
      </c>
      <c r="B177" s="7" t="str">
        <f>IFERROR(__xludf.DUMMYFUNCTION("INDEX(IFNA(REGEXEXTRACT(D177, ""([^ ]+)$"")))"),"BAL")</f>
        <v>BAL</v>
      </c>
      <c r="C177" s="7">
        <f>Pts_PA*G177+Pts_PC*H177+Pts_PY*I177+Pts_PTD*J177+Pts_PI*K177+Pts_P2*L177+Pts_RA*M177+Pts_RY*N177+Pts_RTD*O177+Pts_R2*P177+Pts_Res*Q177+Pts_ReY*R177+Pts_ReTD*S177+Pts_Re2*T177+Pts_FL*U177+Pts_FTD*V177</f>
        <v>4</v>
      </c>
      <c r="D177" s="7" t="s">
        <v>161</v>
      </c>
      <c r="E177" s="10" t="s">
        <v>49</v>
      </c>
      <c r="F177" s="9">
        <v>2.0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3.0</v>
      </c>
      <c r="R177" s="7">
        <v>25.0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Cartavious Bigsby</v>
      </c>
      <c r="B178" s="7" t="str">
        <f>IFERROR(__xludf.DUMMYFUNCTION("INDEX(IFNA(REGEXEXTRACT(D178, ""([^ ]+)$"")))"),"JAX")</f>
        <v>JAX</v>
      </c>
      <c r="C178" s="7">
        <f>Pts_PA*G178+Pts_PC*H178+Pts_PY*I178+Pts_PTD*J178+Pts_PI*K178+Pts_P2*L178+Pts_RA*M178+Pts_RY*N178+Pts_RTD*O178+Pts_R2*P178+Pts_Res*Q178+Pts_ReY*R178+Pts_ReTD*S178+Pts_Re2*T178+Pts_FL*U178+Pts_FTD*V178</f>
        <v>2.2</v>
      </c>
      <c r="D178" s="7" t="s">
        <v>139</v>
      </c>
      <c r="E178" s="10" t="s">
        <v>27</v>
      </c>
      <c r="F178" s="9">
        <v>2.0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8.0</v>
      </c>
      <c r="N178" s="7">
        <v>22.0</v>
      </c>
      <c r="O178" s="7">
        <v>0.0</v>
      </c>
      <c r="P178" s="11">
        <v>0.0</v>
      </c>
      <c r="Q178" s="10">
        <v>0.0</v>
      </c>
      <c r="R178" s="7">
        <v>0.0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Jalen Brooks</v>
      </c>
      <c r="B179" s="7" t="str">
        <f>IFERROR(__xludf.DUMMYFUNCTION("INDEX(IFNA(REGEXEXTRACT(D179, ""([^ ]+)$"")))"),"DAL")</f>
        <v>DAL</v>
      </c>
      <c r="C179" s="7">
        <f>Pts_PA*G179+Pts_PC*H179+Pts_PY*I179+Pts_PTD*J179+Pts_PI*K179+Pts_P2*L179+Pts_RA*M179+Pts_RY*N179+Pts_RTD*O179+Pts_R2*P179+Pts_Res*Q179+Pts_ReY*R179+Pts_ReTD*S179+Pts_Re2*T179+Pts_FL*U179+Pts_FTD*V179</f>
        <v>3.6</v>
      </c>
      <c r="D179" s="7" t="s">
        <v>232</v>
      </c>
      <c r="E179" s="10" t="s">
        <v>96</v>
      </c>
      <c r="F179" s="9">
        <v>2.0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2.0</v>
      </c>
      <c r="R179" s="7">
        <v>26.0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Dyami Brown</v>
      </c>
      <c r="B180" s="7" t="str">
        <f>IFERROR(__xludf.DUMMYFUNCTION("INDEX(IFNA(REGEXEXTRACT(D180, ""([^ ]+)$"")))"),"WAS")</f>
        <v>WAS</v>
      </c>
      <c r="C180" s="7">
        <f>Pts_PA*G180+Pts_PC*H180+Pts_PY*I180+Pts_PTD*J180+Pts_PI*K180+Pts_P2*L180+Pts_RA*M180+Pts_RY*N180+Pts_RTD*O180+Pts_R2*P180+Pts_Res*Q180+Pts_ReY*R180+Pts_ReTD*S180+Pts_Re2*T180+Pts_FL*U180+Pts_FTD*V180</f>
        <v>2.9</v>
      </c>
      <c r="D180" s="7" t="s">
        <v>384</v>
      </c>
      <c r="E180" s="10" t="s">
        <v>53</v>
      </c>
      <c r="F180" s="9">
        <v>2.0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0.0</v>
      </c>
      <c r="N180" s="7">
        <v>0.0</v>
      </c>
      <c r="O180" s="7">
        <v>0.0</v>
      </c>
      <c r="P180" s="11">
        <v>0.0</v>
      </c>
      <c r="Q180" s="10">
        <v>1.0</v>
      </c>
      <c r="R180" s="7">
        <v>24.0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Harrison Bryant</v>
      </c>
      <c r="B181" s="7" t="str">
        <f>IFERROR(__xludf.DUMMYFUNCTION("INDEX(IFNA(REGEXEXTRACT(D181, ""([^ ]+)$"")))"),"LV")</f>
        <v>LV</v>
      </c>
      <c r="C181" s="7">
        <f>Pts_PA*G181+Pts_PC*H181+Pts_PY*I181+Pts_PTD*J181+Pts_PI*K181+Pts_P2*L181+Pts_RA*M181+Pts_RY*N181+Pts_RTD*O181+Pts_R2*P181+Pts_Res*Q181+Pts_ReY*R181+Pts_ReTD*S181+Pts_Re2*T181+Pts_FL*U181+Pts_FTD*V181</f>
        <v>3.2</v>
      </c>
      <c r="D181" s="7" t="s">
        <v>471</v>
      </c>
      <c r="E181" s="10" t="s">
        <v>59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0.0</v>
      </c>
      <c r="N181" s="7">
        <v>0.0</v>
      </c>
      <c r="O181" s="7">
        <v>0.0</v>
      </c>
      <c r="P181" s="11">
        <v>0.0</v>
      </c>
      <c r="Q181" s="10">
        <v>2.0</v>
      </c>
      <c r="R181" s="7">
        <v>22.0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Zach Charbonnet</v>
      </c>
      <c r="B182" s="7" t="str">
        <f>IFERROR(__xludf.DUMMYFUNCTION("INDEX(IFNA(REGEXEXTRACT(D182, ""([^ ]+)$"")))"),"SEA")</f>
        <v>SEA</v>
      </c>
      <c r="C182" s="7">
        <f>Pts_PA*G182+Pts_PC*H182+Pts_PY*I182+Pts_PTD*J182+Pts_PI*K182+Pts_P2*L182+Pts_RA*M182+Pts_RY*N182+Pts_RTD*O182+Pts_R2*P182+Pts_Res*Q182+Pts_ReY*R182+Pts_ReTD*S182+Pts_Re2*T182+Pts_FL*U182+Pts_FTD*V182</f>
        <v>4.3</v>
      </c>
      <c r="D182" s="7" t="s">
        <v>124</v>
      </c>
      <c r="E182" s="10" t="s">
        <v>51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2.0</v>
      </c>
      <c r="N182" s="7">
        <v>8.0</v>
      </c>
      <c r="O182" s="7">
        <v>0.0</v>
      </c>
      <c r="P182" s="11">
        <v>0.0</v>
      </c>
      <c r="Q182" s="10">
        <v>2.0</v>
      </c>
      <c r="R182" s="7">
        <v>25.0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Julius Chestnut</v>
      </c>
      <c r="B183" s="7" t="str">
        <f>IFERROR(__xludf.DUMMYFUNCTION("INDEX(IFNA(REGEXEXTRACT(D183, ""([^ ]+)$"")))"),"TEN")</f>
        <v>TEN</v>
      </c>
      <c r="C183" s="7">
        <f>Pts_PA*G183+Pts_PC*H183+Pts_PY*I183+Pts_PTD*J183+Pts_PI*K183+Pts_P2*L183+Pts_RA*M183+Pts_RY*N183+Pts_RTD*O183+Pts_R2*P183+Pts_Res*Q183+Pts_ReY*R183+Pts_ReTD*S183+Pts_Re2*T183+Pts_FL*U183+Pts_FTD*V183</f>
        <v>2.2</v>
      </c>
      <c r="D183" s="7" t="s">
        <v>513</v>
      </c>
      <c r="E183" s="10" t="s">
        <v>101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5.0</v>
      </c>
      <c r="N183" s="7">
        <v>22.0</v>
      </c>
      <c r="O183" s="7">
        <v>0.0</v>
      </c>
      <c r="P183" s="11">
        <v>0.0</v>
      </c>
      <c r="Q183" s="10">
        <v>0.0</v>
      </c>
      <c r="R183" s="7">
        <v>0.0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Romeo Doubs</v>
      </c>
      <c r="B184" s="7" t="str">
        <f>IFERROR(__xludf.DUMMYFUNCTION("INDEX(IFNA(REGEXEXTRACT(D184, ""([^ ]+)$"")))"),"GB")</f>
        <v>GB</v>
      </c>
      <c r="C184" s="7">
        <f>Pts_PA*G184+Pts_PC*H184+Pts_PY*I184+Pts_PTD*J184+Pts_PI*K184+Pts_P2*L184+Pts_RA*M184+Pts_RY*N184+Pts_RTD*O184+Pts_R2*P184+Pts_Res*Q184+Pts_ReY*R184+Pts_ReTD*S184+Pts_Re2*T184+Pts_FL*U184+Pts_FTD*V184</f>
        <v>4.8</v>
      </c>
      <c r="D184" s="7" t="s">
        <v>165</v>
      </c>
      <c r="E184" s="10" t="s">
        <v>422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0.0</v>
      </c>
      <c r="N184" s="7">
        <v>0.0</v>
      </c>
      <c r="O184" s="7">
        <v>0.0</v>
      </c>
      <c r="P184" s="11">
        <v>0.0</v>
      </c>
      <c r="Q184" s="10">
        <v>4.0</v>
      </c>
      <c r="R184" s="7">
        <v>28.0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Travis Etienne</v>
      </c>
      <c r="B185" s="7" t="str">
        <f>IFERROR(__xludf.DUMMYFUNCTION("INDEX(IFNA(REGEXEXTRACT(D185, ""([^ ]+)$"")))"),"JAX")</f>
        <v>JAX</v>
      </c>
      <c r="C185" s="7">
        <f>Pts_PA*G185+Pts_PC*H185+Pts_PY*I185+Pts_PTD*J185+Pts_PI*K185+Pts_P2*L185+Pts_RA*M185+Pts_RY*N185+Pts_RTD*O185+Pts_R2*P185+Pts_Res*Q185+Pts_ReY*R185+Pts_ReTD*S185+Pts_Re2*T185+Pts_FL*U185+Pts_FTD*V185</f>
        <v>4</v>
      </c>
      <c r="D185" s="7" t="s">
        <v>107</v>
      </c>
      <c r="E185" s="10" t="s">
        <v>27</v>
      </c>
      <c r="F185" s="9">
        <v>2.0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3.0</v>
      </c>
      <c r="N185" s="7">
        <v>24.0</v>
      </c>
      <c r="O185" s="7">
        <v>0.0</v>
      </c>
      <c r="P185" s="11">
        <v>0.0</v>
      </c>
      <c r="Q185" s="10">
        <v>2.0</v>
      </c>
      <c r="R185" s="7">
        <v>6.0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Kylen Granson</v>
      </c>
      <c r="B186" s="7" t="str">
        <f>IFERROR(__xludf.DUMMYFUNCTION("INDEX(IFNA(REGEXEXTRACT(D186, ""([^ ]+)$"")))"),"IND")</f>
        <v>IND</v>
      </c>
      <c r="C186" s="7">
        <f>Pts_PA*G186+Pts_PC*H186+Pts_PY*I186+Pts_PTD*J186+Pts_PI*K186+Pts_P2*L186+Pts_RA*M186+Pts_RY*N186+Pts_RTD*O186+Pts_R2*P186+Pts_Res*Q186+Pts_ReY*R186+Pts_ReTD*S186+Pts_Re2*T186+Pts_FL*U186+Pts_FTD*V186</f>
        <v>2.7</v>
      </c>
      <c r="D186" s="7" t="s">
        <v>405</v>
      </c>
      <c r="E186" s="10" t="s">
        <v>349</v>
      </c>
      <c r="F186" s="9">
        <v>2.0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1.0</v>
      </c>
      <c r="R186" s="7">
        <v>22.0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Marvin Harrison</v>
      </c>
      <c r="B187" s="7" t="str">
        <f>IFERROR(__xludf.DUMMYFUNCTION("INDEX(IFNA(REGEXEXTRACT(D187, ""([^ ]+)$"")))"),"ARI")</f>
        <v>ARI</v>
      </c>
      <c r="C187" s="7">
        <f>Pts_PA*G187+Pts_PC*H187+Pts_PY*I187+Pts_PTD*J187+Pts_PI*K187+Pts_P2*L187+Pts_RA*M187+Pts_RY*N187+Pts_RTD*O187+Pts_R2*P187+Pts_Res*Q187+Pts_ReY*R187+Pts_ReTD*S187+Pts_Re2*T187+Pts_FL*U187+Pts_FTD*V187</f>
        <v>2.4</v>
      </c>
      <c r="D187" s="7" t="s">
        <v>299</v>
      </c>
      <c r="E187" s="10" t="s">
        <v>343</v>
      </c>
      <c r="F187" s="9">
        <v>2.0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2.0</v>
      </c>
      <c r="R187" s="7">
        <v>34.0</v>
      </c>
      <c r="S187" s="7">
        <v>0.0</v>
      </c>
      <c r="T187" s="11">
        <v>0.0</v>
      </c>
      <c r="U187" s="10">
        <v>1.0</v>
      </c>
      <c r="V187" s="11">
        <v>0.0</v>
      </c>
    </row>
    <row r="188">
      <c r="A188" s="7" t="str">
        <f t="shared" si="1"/>
        <v>T.J. Hockenson</v>
      </c>
      <c r="B188" s="7" t="str">
        <f>IFERROR(__xludf.DUMMYFUNCTION("INDEX(IFNA(REGEXEXTRACT(D188, ""([^ ]+)$"")))"),"MIN")</f>
        <v>MIN</v>
      </c>
      <c r="C188" s="7">
        <f>Pts_PA*G188+Pts_PC*H188+Pts_PY*I188+Pts_PTD*J188+Pts_PI*K188+Pts_P2*L188+Pts_RA*M188+Pts_RY*N188+Pts_RTD*O188+Pts_R2*P188+Pts_Res*Q188+Pts_ReY*R188+Pts_ReTD*S188+Pts_Re2*T188+Pts_FL*U188+Pts_FTD*V188</f>
        <v>4.2</v>
      </c>
      <c r="D188" s="7" t="s">
        <v>541</v>
      </c>
      <c r="E188" s="10" t="s">
        <v>352</v>
      </c>
      <c r="F188" s="9">
        <v>2.0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3.0</v>
      </c>
      <c r="R188" s="7">
        <v>27.0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Ty Johnson</v>
      </c>
      <c r="B189" s="7" t="str">
        <f>IFERROR(__xludf.DUMMYFUNCTION("INDEX(IFNA(REGEXEXTRACT(D189, ""([^ ]+)$"")))"),"BUF")</f>
        <v>BUF</v>
      </c>
      <c r="C189" s="7">
        <f>Pts_PA*G189+Pts_PC*H189+Pts_PY*I189+Pts_PTD*J189+Pts_PI*K189+Pts_P2*L189+Pts_RA*M189+Pts_RY*N189+Pts_RTD*O189+Pts_R2*P189+Pts_Res*Q189+Pts_ReY*R189+Pts_ReTD*S189+Pts_Re2*T189+Pts_FL*U189+Pts_FTD*V189</f>
        <v>2.3</v>
      </c>
      <c r="D189" s="7" t="s">
        <v>309</v>
      </c>
      <c r="E189" s="10" t="s">
        <v>421</v>
      </c>
      <c r="F189" s="9">
        <v>2.0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3.0</v>
      </c>
      <c r="N189" s="7">
        <v>23.0</v>
      </c>
      <c r="O189" s="7">
        <v>0.0</v>
      </c>
      <c r="P189" s="11">
        <v>0.0</v>
      </c>
      <c r="Q189" s="10">
        <v>0.0</v>
      </c>
      <c r="R189" s="7">
        <v>0.0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Sam LaPorta</v>
      </c>
      <c r="B190" s="7" t="str">
        <f>IFERROR(__xludf.DUMMYFUNCTION("INDEX(IFNA(REGEXEXTRACT(D190, ""([^ ]+)$"")))"),"DET")</f>
        <v>DET</v>
      </c>
      <c r="C190" s="7">
        <f>Pts_PA*G190+Pts_PC*H190+Pts_PY*I190+Pts_PTD*J190+Pts_PI*K190+Pts_P2*L190+Pts_RA*M190+Pts_RY*N190+Pts_RTD*O190+Pts_R2*P190+Pts_Res*Q190+Pts_ReY*R190+Pts_ReTD*S190+Pts_Re2*T190+Pts_FL*U190+Pts_FTD*V190</f>
        <v>3.8</v>
      </c>
      <c r="D190" s="7" t="s">
        <v>176</v>
      </c>
      <c r="E190" s="10" t="s">
        <v>355</v>
      </c>
      <c r="F190" s="9">
        <v>2.0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2.0</v>
      </c>
      <c r="R190" s="7">
        <v>28.0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Jaleel McLaughlin</v>
      </c>
      <c r="B191" s="7" t="str">
        <f>IFERROR(__xludf.DUMMYFUNCTION("INDEX(IFNA(REGEXEXTRACT(D191, ""([^ ]+)$"")))"),"DEN")</f>
        <v>DEN</v>
      </c>
      <c r="C191" s="7">
        <f>Pts_PA*G191+Pts_PC*H191+Pts_PY*I191+Pts_PTD*J191+Pts_PI*K191+Pts_P2*L191+Pts_RA*M191+Pts_RY*N191+Pts_RTD*O191+Pts_R2*P191+Pts_Res*Q191+Pts_ReY*R191+Pts_ReTD*S191+Pts_Re2*T191+Pts_FL*U191+Pts_FTD*V191</f>
        <v>3.5</v>
      </c>
      <c r="D191" s="7" t="s">
        <v>254</v>
      </c>
      <c r="E191" s="10" t="s">
        <v>347</v>
      </c>
      <c r="F191" s="9">
        <v>2.0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5.0</v>
      </c>
      <c r="N191" s="7">
        <v>10.0</v>
      </c>
      <c r="O191" s="7">
        <v>0.0</v>
      </c>
      <c r="P191" s="11">
        <v>0.0</v>
      </c>
      <c r="Q191" s="10">
        <v>3.0</v>
      </c>
      <c r="R191" s="7">
        <v>10.0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Jeremy McNichols</v>
      </c>
      <c r="B192" s="7" t="str">
        <f>IFERROR(__xludf.DUMMYFUNCTION("INDEX(IFNA(REGEXEXTRACT(D192, ""([^ ]+)$"")))"),"WAS")</f>
        <v>WAS</v>
      </c>
      <c r="C192" s="7">
        <f>Pts_PA*G192+Pts_PC*H192+Pts_PY*I192+Pts_PTD*J192+Pts_PI*K192+Pts_P2*L192+Pts_RA*M192+Pts_RY*N192+Pts_RTD*O192+Pts_R2*P192+Pts_Res*Q192+Pts_ReY*R192+Pts_ReTD*S192+Pts_Re2*T192+Pts_FL*U192+Pts_FTD*V192</f>
        <v>2</v>
      </c>
      <c r="D192" s="7" t="s">
        <v>458</v>
      </c>
      <c r="E192" s="10" t="s">
        <v>53</v>
      </c>
      <c r="F192" s="9">
        <v>2.0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8.0</v>
      </c>
      <c r="N192" s="7">
        <v>20.0</v>
      </c>
      <c r="O192" s="7">
        <v>0.0</v>
      </c>
      <c r="P192" s="11">
        <v>0.0</v>
      </c>
      <c r="Q192" s="10">
        <v>0.0</v>
      </c>
      <c r="R192" s="7">
        <v>0.0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Adonai Mitchell</v>
      </c>
      <c r="B193" s="7" t="str">
        <f>IFERROR(__xludf.DUMMYFUNCTION("INDEX(IFNA(REGEXEXTRACT(D193, ""([^ ]+)$"")))"),"IND")</f>
        <v>IND</v>
      </c>
      <c r="C193" s="7">
        <f>Pts_PA*G193+Pts_PC*H193+Pts_PY*I193+Pts_PTD*J193+Pts_PI*K193+Pts_P2*L193+Pts_RA*M193+Pts_RY*N193+Pts_RTD*O193+Pts_R2*P193+Pts_Res*Q193+Pts_ReY*R193+Pts_ReTD*S193+Pts_Re2*T193+Pts_FL*U193+Pts_FTD*V193</f>
        <v>2.7</v>
      </c>
      <c r="D193" s="7" t="s">
        <v>314</v>
      </c>
      <c r="E193" s="10" t="s">
        <v>349</v>
      </c>
      <c r="F193" s="9">
        <v>2.0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1.0</v>
      </c>
      <c r="R193" s="7">
        <v>22.0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David Moore</v>
      </c>
      <c r="B194" s="7" t="str">
        <f>IFERROR(__xludf.DUMMYFUNCTION("INDEX(IFNA(REGEXEXTRACT(D194, ""([^ ]+)$"")))"),"CAR")</f>
        <v>CAR</v>
      </c>
      <c r="C194" s="7">
        <f>Pts_PA*G194+Pts_PC*H194+Pts_PY*I194+Pts_PTD*J194+Pts_PI*K194+Pts_P2*L194+Pts_RA*M194+Pts_RY*N194+Pts_RTD*O194+Pts_R2*P194+Pts_Res*Q194+Pts_ReY*R194+Pts_ReTD*S194+Pts_Re2*T194+Pts_FL*U194+Pts_FTD*V194</f>
        <v>3</v>
      </c>
      <c r="D194" s="7" t="s">
        <v>258</v>
      </c>
      <c r="E194" s="10" t="s">
        <v>350</v>
      </c>
      <c r="F194" s="9">
        <v>2.0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0.0</v>
      </c>
      <c r="N194" s="7">
        <v>0.0</v>
      </c>
      <c r="O194" s="7">
        <v>0.0</v>
      </c>
      <c r="P194" s="11">
        <v>0.0</v>
      </c>
      <c r="Q194" s="10">
        <v>2.0</v>
      </c>
      <c r="R194" s="7">
        <v>20.0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Elijah Moore</v>
      </c>
      <c r="B195" s="7" t="str">
        <f>IFERROR(__xludf.DUMMYFUNCTION("INDEX(IFNA(REGEXEXTRACT(D195, ""([^ ]+)$"")))"),"CLE")</f>
        <v>CLE</v>
      </c>
      <c r="C195" s="7">
        <f>Pts_PA*G195+Pts_PC*H195+Pts_PY*I195+Pts_PTD*J195+Pts_PI*K195+Pts_P2*L195+Pts_RA*M195+Pts_RY*N195+Pts_RTD*O195+Pts_R2*P195+Pts_Res*Q195+Pts_ReY*R195+Pts_ReTD*S195+Pts_Re2*T195+Pts_FL*U195+Pts_FTD*V195</f>
        <v>4.3</v>
      </c>
      <c r="D195" s="7" t="s">
        <v>315</v>
      </c>
      <c r="E195" s="10" t="s">
        <v>361</v>
      </c>
      <c r="F195" s="9">
        <v>2.0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3.0</v>
      </c>
      <c r="R195" s="7">
        <v>28.0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David Njoku</v>
      </c>
      <c r="B196" s="7" t="str">
        <f>IFERROR(__xludf.DUMMYFUNCTION("INDEX(IFNA(REGEXEXTRACT(D196, ""([^ ]+)$"")))"),"CLE")</f>
        <v>CLE</v>
      </c>
      <c r="C196" s="7">
        <f>Pts_PA*G196+Pts_PC*H196+Pts_PY*I196+Pts_PTD*J196+Pts_PI*K196+Pts_P2*L196+Pts_RA*M196+Pts_RY*N196+Pts_RTD*O196+Pts_R2*P196+Pts_Res*Q196+Pts_ReY*R196+Pts_ReTD*S196+Pts_Re2*T196+Pts_FL*U196+Pts_FTD*V196</f>
        <v>5.4</v>
      </c>
      <c r="D196" s="7" t="s">
        <v>178</v>
      </c>
      <c r="E196" s="10" t="s">
        <v>361</v>
      </c>
      <c r="F196" s="9">
        <v>2.0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0.0</v>
      </c>
      <c r="N196" s="7">
        <v>0.0</v>
      </c>
      <c r="O196" s="7">
        <v>0.0</v>
      </c>
      <c r="P196" s="11">
        <v>0.0</v>
      </c>
      <c r="Q196" s="10">
        <v>5.0</v>
      </c>
      <c r="R196" s="7">
        <v>29.0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Dalton Schultz</v>
      </c>
      <c r="B197" s="7" t="str">
        <f>IFERROR(__xludf.DUMMYFUNCTION("INDEX(IFNA(REGEXEXTRACT(D197, ""([^ ]+)$"")))"),"HOU")</f>
        <v>HOU</v>
      </c>
      <c r="C197" s="7">
        <f>Pts_PA*G197+Pts_PC*H197+Pts_PY*I197+Pts_PTD*J197+Pts_PI*K197+Pts_P2*L197+Pts_RA*M197+Pts_RY*N197+Pts_RTD*O197+Pts_R2*P197+Pts_Res*Q197+Pts_ReY*R197+Pts_ReTD*S197+Pts_Re2*T197+Pts_FL*U197+Pts_FTD*V197</f>
        <v>3.6</v>
      </c>
      <c r="D197" s="7" t="s">
        <v>271</v>
      </c>
      <c r="E197" s="10" t="s">
        <v>428</v>
      </c>
      <c r="F197" s="9">
        <v>2.0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3.0</v>
      </c>
      <c r="R197" s="7">
        <v>21.0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J.J. Taylor</v>
      </c>
      <c r="B198" s="7" t="str">
        <f>IFERROR(__xludf.DUMMYFUNCTION("INDEX(IFNA(REGEXEXTRACT(D198, ""([^ ]+)$"")))"),"HOU")</f>
        <v>HOU</v>
      </c>
      <c r="C198" s="7">
        <f>Pts_PA*G198+Pts_PC*H198+Pts_PY*I198+Pts_PTD*J198+Pts_PI*K198+Pts_P2*L198+Pts_RA*M198+Pts_RY*N198+Pts_RTD*O198+Pts_R2*P198+Pts_Res*Q198+Pts_ReY*R198+Pts_ReTD*S198+Pts_Re2*T198+Pts_FL*U198+Pts_FTD*V198</f>
        <v>2.3</v>
      </c>
      <c r="D198" s="7" t="s">
        <v>460</v>
      </c>
      <c r="E198" s="10" t="s">
        <v>428</v>
      </c>
      <c r="F198" s="9">
        <v>2.0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3.0</v>
      </c>
      <c r="N198" s="7">
        <v>23.0</v>
      </c>
      <c r="O198" s="7">
        <v>0.0</v>
      </c>
      <c r="P198" s="11">
        <v>0.0</v>
      </c>
      <c r="Q198" s="10">
        <v>0.0</v>
      </c>
      <c r="R198" s="7">
        <v>0.0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Chatarius Atwell</v>
      </c>
      <c r="B199" s="7" t="str">
        <f>IFERROR(__xludf.DUMMYFUNCTION("INDEX(IFNA(REGEXEXTRACT(D199, ""([^ ]+)$"")))"),"LA")</f>
        <v>LA</v>
      </c>
      <c r="C199" s="7">
        <f>Pts_PA*G199+Pts_PC*H199+Pts_PY*I199+Pts_PTD*J199+Pts_PI*K199+Pts_P2*L199+Pts_RA*M199+Pts_RY*N199+Pts_RTD*O199+Pts_R2*P199+Pts_Res*Q199+Pts_ReY*R199+Pts_ReTD*S199+Pts_Re2*T199+Pts_FL*U199+Pts_FTD*V199</f>
        <v>2.1</v>
      </c>
      <c r="D199" s="7" t="s">
        <v>366</v>
      </c>
      <c r="E199" s="10" t="s">
        <v>112</v>
      </c>
      <c r="F199" s="9">
        <v>1.0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0.0</v>
      </c>
      <c r="N199" s="7">
        <v>0.0</v>
      </c>
      <c r="O199" s="7">
        <v>0.0</v>
      </c>
      <c r="P199" s="11">
        <v>0.0</v>
      </c>
      <c r="Q199" s="10">
        <v>1.0</v>
      </c>
      <c r="R199" s="7">
        <v>16.0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Odell Beckham Jr.</v>
      </c>
      <c r="B200" s="7" t="str">
        <f>IFERROR(__xludf.DUMMYFUNCTION("INDEX(IFNA(REGEXEXTRACT(D200, ""([^ ]+)$"")))"),"MIA")</f>
        <v>MIA</v>
      </c>
      <c r="C200" s="7">
        <f>Pts_PA*G200+Pts_PC*H200+Pts_PY*I200+Pts_PTD*J200+Pts_PI*K200+Pts_P2*L200+Pts_RA*M200+Pts_RY*N200+Pts_RTD*O200+Pts_R2*P200+Pts_Res*Q200+Pts_ReY*R200+Pts_ReTD*S200+Pts_Re2*T200+Pts_FL*U200+Pts_FTD*V200</f>
        <v>3</v>
      </c>
      <c r="D200" s="7" t="s">
        <v>596</v>
      </c>
      <c r="E200" s="10" t="s">
        <v>65</v>
      </c>
      <c r="F200" s="9">
        <v>1.0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0.0</v>
      </c>
      <c r="N200" s="7">
        <v>0.0</v>
      </c>
      <c r="O200" s="7">
        <v>0.0</v>
      </c>
      <c r="P200" s="11">
        <v>0.0</v>
      </c>
      <c r="Q200" s="10">
        <v>3.0</v>
      </c>
      <c r="R200" s="7">
        <v>15.0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Kayshon Boutte</v>
      </c>
      <c r="B201" s="7" t="str">
        <f>IFERROR(__xludf.DUMMYFUNCTION("INDEX(IFNA(REGEXEXTRACT(D201, ""([^ ]+)$"")))"),"NE")</f>
        <v>NE</v>
      </c>
      <c r="C201" s="7">
        <f>Pts_PA*G201+Pts_PC*H201+Pts_PY*I201+Pts_PTD*J201+Pts_PI*K201+Pts_P2*L201+Pts_RA*M201+Pts_RY*N201+Pts_RTD*O201+Pts_R2*P201+Pts_Res*Q201+Pts_ReY*R201+Pts_ReTD*S201+Pts_Re2*T201+Pts_FL*U201+Pts_FTD*V201</f>
        <v>2.8</v>
      </c>
      <c r="D201" s="7" t="s">
        <v>448</v>
      </c>
      <c r="E201" s="10" t="s">
        <v>345</v>
      </c>
      <c r="F201" s="9">
        <v>1.0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0.0</v>
      </c>
      <c r="N201" s="7">
        <v>0.0</v>
      </c>
      <c r="O201" s="7">
        <v>0.0</v>
      </c>
      <c r="P201" s="11">
        <v>0.0</v>
      </c>
      <c r="Q201" s="10">
        <v>2.0</v>
      </c>
      <c r="R201" s="7">
        <v>18.0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Ashton Dulin</v>
      </c>
      <c r="B202" s="7" t="str">
        <f>IFERROR(__xludf.DUMMYFUNCTION("INDEX(IFNA(REGEXEXTRACT(D202, ""([^ ]+)$"")))"),"IND")</f>
        <v>IND</v>
      </c>
      <c r="C202" s="7">
        <f>Pts_PA*G202+Pts_PC*H202+Pts_PY*I202+Pts_PTD*J202+Pts_PI*K202+Pts_P2*L202+Pts_RA*M202+Pts_RY*N202+Pts_RTD*O202+Pts_R2*P202+Pts_Res*Q202+Pts_ReY*R202+Pts_ReTD*S202+Pts_Re2*T202+Pts_FL*U202+Pts_FTD*V202</f>
        <v>1.7</v>
      </c>
      <c r="D202" s="7" t="s">
        <v>94</v>
      </c>
      <c r="E202" s="10" t="s">
        <v>349</v>
      </c>
      <c r="F202" s="9">
        <v>1.0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2.0</v>
      </c>
      <c r="N202" s="7">
        <v>17.0</v>
      </c>
      <c r="O202" s="7">
        <v>0.0</v>
      </c>
      <c r="P202" s="11">
        <v>0.0</v>
      </c>
      <c r="Q202" s="10">
        <v>0.0</v>
      </c>
      <c r="R202" s="7">
        <v>0.0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Ryan Flournoy</v>
      </c>
      <c r="B203" s="7" t="str">
        <f>IFERROR(__xludf.DUMMYFUNCTION("INDEX(IFNA(REGEXEXTRACT(D203, ""([^ ]+)$"")))"),"DAL")</f>
        <v>DAL</v>
      </c>
      <c r="C203" s="7">
        <f>Pts_PA*G203+Pts_PC*H203+Pts_PY*I203+Pts_PTD*J203+Pts_PI*K203+Pts_P2*L203+Pts_RA*M203+Pts_RY*N203+Pts_RTD*O203+Pts_R2*P203+Pts_Res*Q203+Pts_ReY*R203+Pts_ReTD*S203+Pts_Re2*T203+Pts_FL*U203+Pts_FTD*V203</f>
        <v>1.8</v>
      </c>
      <c r="D203" s="7" t="s">
        <v>515</v>
      </c>
      <c r="E203" s="10" t="s">
        <v>96</v>
      </c>
      <c r="F203" s="9">
        <v>1.0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1.0</v>
      </c>
      <c r="R203" s="7">
        <v>13.0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Troy Franklin</v>
      </c>
      <c r="B204" s="7" t="str">
        <f>IFERROR(__xludf.DUMMYFUNCTION("INDEX(IFNA(REGEXEXTRACT(D204, ""([^ ]+)$"")))"),"DEN")</f>
        <v>DEN</v>
      </c>
      <c r="C204" s="7">
        <f>Pts_PA*G204+Pts_PC*H204+Pts_PY*I204+Pts_PTD*J204+Pts_PI*K204+Pts_P2*L204+Pts_RA*M204+Pts_RY*N204+Pts_RTD*O204+Pts_R2*P204+Pts_Res*Q204+Pts_ReY*R204+Pts_ReTD*S204+Pts_Re2*T204+Pts_FL*U204+Pts_FTD*V204</f>
        <v>2.4</v>
      </c>
      <c r="D204" s="7" t="s">
        <v>440</v>
      </c>
      <c r="E204" s="10" t="s">
        <v>347</v>
      </c>
      <c r="F204" s="9">
        <v>1.0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1.0</v>
      </c>
      <c r="R204" s="7">
        <v>19.0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Antonio Gibson</v>
      </c>
      <c r="B205" s="7" t="str">
        <f>IFERROR(__xludf.DUMMYFUNCTION("INDEX(IFNA(REGEXEXTRACT(D205, ""([^ ]+)$"")))"),"NE")</f>
        <v>NE</v>
      </c>
      <c r="C205" s="7">
        <f>Pts_PA*G205+Pts_PC*H205+Pts_PY*I205+Pts_PTD*J205+Pts_PI*K205+Pts_P2*L205+Pts_RA*M205+Pts_RY*N205+Pts_RTD*O205+Pts_R2*P205+Pts_Res*Q205+Pts_ReY*R205+Pts_ReTD*S205+Pts_Re2*T205+Pts_FL*U205+Pts_FTD*V205</f>
        <v>1.6</v>
      </c>
      <c r="D205" s="7" t="s">
        <v>243</v>
      </c>
      <c r="E205" s="10" t="s">
        <v>345</v>
      </c>
      <c r="F205" s="9">
        <v>1.0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1.0</v>
      </c>
      <c r="N205" s="7">
        <v>-1.0</v>
      </c>
      <c r="O205" s="7">
        <v>0.0</v>
      </c>
      <c r="P205" s="11">
        <v>0.0</v>
      </c>
      <c r="Q205" s="10">
        <v>1.0</v>
      </c>
      <c r="R205" s="7">
        <v>12.0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Mecole Hardman</v>
      </c>
      <c r="B206" s="7" t="str">
        <f>IFERROR(__xludf.DUMMYFUNCTION("INDEX(IFNA(REGEXEXTRACT(D206, ""([^ ]+)$"")))"),"KC")</f>
        <v>KC</v>
      </c>
      <c r="C206" s="7">
        <f>Pts_PA*G206+Pts_PC*H206+Pts_PY*I206+Pts_PTD*J206+Pts_PI*K206+Pts_P2*L206+Pts_RA*M206+Pts_RY*N206+Pts_RTD*O206+Pts_R2*P206+Pts_Res*Q206+Pts_ReY*R206+Pts_ReTD*S206+Pts_Re2*T206+Pts_FL*U206+Pts_FTD*V206</f>
        <v>3.2</v>
      </c>
      <c r="D206" s="7" t="s">
        <v>485</v>
      </c>
      <c r="E206" s="10" t="s">
        <v>358</v>
      </c>
      <c r="F206" s="9">
        <v>1.0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3.0</v>
      </c>
      <c r="R206" s="7">
        <v>17.0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Tanner Hudson</v>
      </c>
      <c r="B207" s="7" t="str">
        <f>IFERROR(__xludf.DUMMYFUNCTION("INDEX(IFNA(REGEXEXTRACT(D207, ""([^ ]+)$"")))"),"CIN")</f>
        <v>CIN</v>
      </c>
      <c r="C207" s="7">
        <f>Pts_PA*G207+Pts_PC*H207+Pts_PY*I207+Pts_PTD*J207+Pts_PI*K207+Pts_P2*L207+Pts_RA*M207+Pts_RY*N207+Pts_RTD*O207+Pts_R2*P207+Pts_Res*Q207+Pts_ReY*R207+Pts_ReTD*S207+Pts_Re2*T207+Pts_FL*U207+Pts_FTD*V207</f>
        <v>2.4</v>
      </c>
      <c r="D207" s="7" t="s">
        <v>303</v>
      </c>
      <c r="E207" s="10" t="s">
        <v>46</v>
      </c>
      <c r="F207" s="9">
        <v>1.0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0.0</v>
      </c>
      <c r="N207" s="7">
        <v>0.0</v>
      </c>
      <c r="O207" s="7">
        <v>0.0</v>
      </c>
      <c r="P207" s="11">
        <v>0.0</v>
      </c>
      <c r="Q207" s="10">
        <v>2.0</v>
      </c>
      <c r="R207" s="7">
        <v>14.0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Lil'Jordan Humphrey</v>
      </c>
      <c r="B208" s="7" t="str">
        <f>IFERROR(__xludf.DUMMYFUNCTION("INDEX(IFNA(REGEXEXTRACT(D208, ""([^ ]+)$"")))"),"DEN")</f>
        <v>DEN</v>
      </c>
      <c r="C208" s="7">
        <f>Pts_PA*G208+Pts_PC*H208+Pts_PY*I208+Pts_PTD*J208+Pts_PI*K208+Pts_P2*L208+Pts_RA*M208+Pts_RY*N208+Pts_RTD*O208+Pts_R2*P208+Pts_Res*Q208+Pts_ReY*R208+Pts_ReTD*S208+Pts_Re2*T208+Pts_FL*U208+Pts_FTD*V208</f>
        <v>2.1</v>
      </c>
      <c r="D208" s="7" t="s">
        <v>365</v>
      </c>
      <c r="E208" s="10" t="s">
        <v>347</v>
      </c>
      <c r="F208" s="9">
        <v>1.0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2.0</v>
      </c>
      <c r="R208" s="7">
        <v>11.0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Roschon Johnson</v>
      </c>
      <c r="B209" s="7" t="str">
        <f>IFERROR(__xludf.DUMMYFUNCTION("INDEX(IFNA(REGEXEXTRACT(D209, ""([^ ]+)$"")))"),"CHI")</f>
        <v>CHI</v>
      </c>
      <c r="C209" s="7">
        <f>Pts_PA*G209+Pts_PC*H209+Pts_PY*I209+Pts_PTD*J209+Pts_PI*K209+Pts_P2*L209+Pts_RA*M209+Pts_RY*N209+Pts_RTD*O209+Pts_R2*P209+Pts_Res*Q209+Pts_ReY*R209+Pts_ReTD*S209+Pts_Re2*T209+Pts_FL*U209+Pts_FTD*V209</f>
        <v>3.1</v>
      </c>
      <c r="D209" s="7" t="s">
        <v>429</v>
      </c>
      <c r="E209" s="10" t="s">
        <v>359</v>
      </c>
      <c r="F209" s="9">
        <v>1.0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3.0</v>
      </c>
      <c r="N209" s="7">
        <v>13.0</v>
      </c>
      <c r="O209" s="7">
        <v>0.0</v>
      </c>
      <c r="P209" s="11">
        <v>0.0</v>
      </c>
      <c r="Q209" s="10">
        <v>2.0</v>
      </c>
      <c r="R209" s="7">
        <v>8.0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Tim Jones</v>
      </c>
      <c r="B210" s="7" t="str">
        <f>IFERROR(__xludf.DUMMYFUNCTION("INDEX(IFNA(REGEXEXTRACT(D210, ""([^ ]+)$"")))"),"JAX")</f>
        <v>JAX</v>
      </c>
      <c r="C210" s="7">
        <f>Pts_PA*G210+Pts_PC*H210+Pts_PY*I210+Pts_PTD*J210+Pts_PI*K210+Pts_P2*L210+Pts_RA*M210+Pts_RY*N210+Pts_RTD*O210+Pts_R2*P210+Pts_Res*Q210+Pts_ReY*R210+Pts_ReTD*S210+Pts_Re2*T210+Pts_FL*U210+Pts_FTD*V210</f>
        <v>1.5</v>
      </c>
      <c r="D210" s="7" t="s">
        <v>583</v>
      </c>
      <c r="E210" s="10" t="s">
        <v>27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1.0</v>
      </c>
      <c r="R210" s="7">
        <v>10.0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Bo Melton</v>
      </c>
      <c r="B211" s="7" t="str">
        <f>IFERROR(__xludf.DUMMYFUNCTION("INDEX(IFNA(REGEXEXTRACT(D211, ""([^ ]+)$"")))"),"GB")</f>
        <v>GB</v>
      </c>
      <c r="C211" s="7">
        <f>Pts_PA*G211+Pts_PC*H211+Pts_PY*I211+Pts_PTD*J211+Pts_PI*K211+Pts_P2*L211+Pts_RA*M211+Pts_RY*N211+Pts_RTD*O211+Pts_R2*P211+Pts_Res*Q211+Pts_ReY*R211+Pts_ReTD*S211+Pts_Re2*T211+Pts_FL*U211+Pts_FTD*V211</f>
        <v>2.4</v>
      </c>
      <c r="D211" s="7" t="s">
        <v>409</v>
      </c>
      <c r="E211" s="10" t="s">
        <v>422</v>
      </c>
      <c r="F211" s="9">
        <v>1.0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0.0</v>
      </c>
      <c r="N211" s="7">
        <v>0.0</v>
      </c>
      <c r="O211" s="7">
        <v>0.0</v>
      </c>
      <c r="P211" s="11">
        <v>0.0</v>
      </c>
      <c r="Q211" s="10">
        <v>1.0</v>
      </c>
      <c r="R211" s="7">
        <v>19.0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Puka Nacua</v>
      </c>
      <c r="B212" s="7" t="str">
        <f>IFERROR(__xludf.DUMMYFUNCTION("INDEX(IFNA(REGEXEXTRACT(D212, ""([^ ]+)$"")))"),"LA")</f>
        <v>LA</v>
      </c>
      <c r="C212" s="7">
        <f>Pts_PA*G212+Pts_PC*H212+Pts_PY*I212+Pts_PTD*J212+Pts_PI*K212+Pts_P2*L212+Pts_RA*M212+Pts_RY*N212+Pts_RTD*O212+Pts_R2*P212+Pts_Res*Q212+Pts_ReY*R212+Pts_ReTD*S212+Pts_Re2*T212+Pts_FL*U212+Pts_FTD*V212</f>
        <v>1.6</v>
      </c>
      <c r="D212" s="7" t="s">
        <v>199</v>
      </c>
      <c r="E212" s="10" t="s">
        <v>112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1.0</v>
      </c>
      <c r="R212" s="7">
        <v>11.0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Chris Olave</v>
      </c>
      <c r="B213" s="7" t="str">
        <f>IFERROR(__xludf.DUMMYFUNCTION("INDEX(IFNA(REGEXEXTRACT(D213, ""([^ ]+)$"")))"),"NO")</f>
        <v>NO</v>
      </c>
      <c r="C213" s="7">
        <f>Pts_PA*G213+Pts_PC*H213+Pts_PY*I213+Pts_PTD*J213+Pts_PI*K213+Pts_P2*L213+Pts_RA*M213+Pts_RY*N213+Pts_RTD*O213+Pts_R2*P213+Pts_Res*Q213+Pts_ReY*R213+Pts_ReTD*S213+Pts_Re2*T213+Pts_FL*U213+Pts_FTD*V213</f>
        <v>1.8</v>
      </c>
      <c r="D213" s="7" t="s">
        <v>262</v>
      </c>
      <c r="E213" s="10" t="s">
        <v>344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1.0</v>
      </c>
      <c r="R213" s="7">
        <v>13.0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Tim Patrick</v>
      </c>
      <c r="B214" s="7" t="str">
        <f>IFERROR(__xludf.DUMMYFUNCTION("INDEX(IFNA(REGEXEXTRACT(D214, ""([^ ]+)$"")))"),"DET")</f>
        <v>DET</v>
      </c>
      <c r="C214" s="7">
        <f>Pts_PA*G214+Pts_PC*H214+Pts_PY*I214+Pts_PTD*J214+Pts_PI*K214+Pts_P2*L214+Pts_RA*M214+Pts_RY*N214+Pts_RTD*O214+Pts_R2*P214+Pts_Res*Q214+Pts_ReY*R214+Pts_ReTD*S214+Pts_Re2*T214+Pts_FL*U214+Pts_FTD*V214</f>
        <v>2.2</v>
      </c>
      <c r="D214" s="7" t="s">
        <v>391</v>
      </c>
      <c r="E214" s="10" t="s">
        <v>355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2.0</v>
      </c>
      <c r="R214" s="7">
        <v>12.0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Michael Pittman</v>
      </c>
      <c r="B215" s="7" t="str">
        <f>IFERROR(__xludf.DUMMYFUNCTION("INDEX(IFNA(REGEXEXTRACT(D215, ""([^ ]+)$"")))"),"IND")</f>
        <v>IND</v>
      </c>
      <c r="C215" s="7">
        <f>Pts_PA*G215+Pts_PC*H215+Pts_PY*I215+Pts_PTD*J215+Pts_PI*K215+Pts_P2*L215+Pts_RA*M215+Pts_RY*N215+Pts_RTD*O215+Pts_R2*P215+Pts_Res*Q215+Pts_ReY*R215+Pts_ReTD*S215+Pts_Re2*T215+Pts_FL*U215+Pts_FTD*V215</f>
        <v>1.9</v>
      </c>
      <c r="D215" s="7" t="s">
        <v>200</v>
      </c>
      <c r="E215" s="10" t="s">
        <v>349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1.0</v>
      </c>
      <c r="R215" s="7">
        <v>14.0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Kyle Pitts</v>
      </c>
      <c r="B216" s="7" t="str">
        <f>IFERROR(__xludf.DUMMYFUNCTION("INDEX(IFNA(REGEXEXTRACT(D216, ""([^ ]+)$"")))"),"ATL")</f>
        <v>ATL</v>
      </c>
      <c r="C216" s="7">
        <f>Pts_PA*G216+Pts_PC*H216+Pts_PY*I216+Pts_PTD*J216+Pts_PI*K216+Pts_P2*L216+Pts_RA*M216+Pts_RY*N216+Pts_RTD*O216+Pts_R2*P216+Pts_Res*Q216+Pts_ReY*R216+Pts_ReTD*S216+Pts_Re2*T216+Pts_FL*U216+Pts_FTD*V216</f>
        <v>1.6</v>
      </c>
      <c r="D216" s="7" t="s">
        <v>137</v>
      </c>
      <c r="E216" s="10" t="s">
        <v>89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1.0</v>
      </c>
      <c r="R216" s="7">
        <v>11.0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Kalif Raymond</v>
      </c>
      <c r="B217" s="7" t="str">
        <f>IFERROR(__xludf.DUMMYFUNCTION("INDEX(IFNA(REGEXEXTRACT(D217, ""([^ ]+)$"")))"),"DET")</f>
        <v>DET</v>
      </c>
      <c r="C217" s="7">
        <f>Pts_PA*G217+Pts_PC*H217+Pts_PY*I217+Pts_PTD*J217+Pts_PI*K217+Pts_P2*L217+Pts_RA*M217+Pts_RY*N217+Pts_RTD*O217+Pts_R2*P217+Pts_Res*Q217+Pts_ReY*R217+Pts_ReTD*S217+Pts_Re2*T217+Pts_FL*U217+Pts_FTD*V217</f>
        <v>0.5</v>
      </c>
      <c r="D217" s="7" t="s">
        <v>268</v>
      </c>
      <c r="E217" s="10" t="s">
        <v>355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1.0</v>
      </c>
      <c r="N217" s="7">
        <v>-12.0</v>
      </c>
      <c r="O217" s="7">
        <v>0.0</v>
      </c>
      <c r="P217" s="11">
        <v>0.0</v>
      </c>
      <c r="Q217" s="10">
        <v>1.0</v>
      </c>
      <c r="R217" s="7">
        <v>12.0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Wan'Dale Robinson</v>
      </c>
      <c r="B218" s="7" t="str">
        <f>IFERROR(__xludf.DUMMYFUNCTION("INDEX(IFNA(REGEXEXTRACT(D218, ""([^ ]+)$"")))"),"NYG")</f>
        <v>NYG</v>
      </c>
      <c r="C218" s="7">
        <f>Pts_PA*G218+Pts_PC*H218+Pts_PY*I218+Pts_PTD*J218+Pts_PI*K218+Pts_P2*L218+Pts_RA*M218+Pts_RY*N218+Pts_RTD*O218+Pts_R2*P218+Pts_Res*Q218+Pts_ReY*R218+Pts_ReTD*S218+Pts_Re2*T218+Pts_FL*U218+Pts_FTD*V218</f>
        <v>2.5</v>
      </c>
      <c r="D218" s="7" t="s">
        <v>169</v>
      </c>
      <c r="E218" s="10" t="s">
        <v>19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0.0</v>
      </c>
      <c r="N218" s="7">
        <v>0.0</v>
      </c>
      <c r="O218" s="7">
        <v>0.0</v>
      </c>
      <c r="P218" s="11">
        <v>0.0</v>
      </c>
      <c r="Q218" s="10">
        <v>3.0</v>
      </c>
      <c r="R218" s="7">
        <v>10.0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Ben Sinnott</v>
      </c>
      <c r="B219" s="7" t="str">
        <f>IFERROR(__xludf.DUMMYFUNCTION("INDEX(IFNA(REGEXEXTRACT(D219, ""([^ ]+)$"")))"),"WAS")</f>
        <v>WAS</v>
      </c>
      <c r="C219" s="7">
        <f>Pts_PA*G219+Pts_PC*H219+Pts_PY*I219+Pts_PTD*J219+Pts_PI*K219+Pts_P2*L219+Pts_RA*M219+Pts_RY*N219+Pts_RTD*O219+Pts_R2*P219+Pts_Res*Q219+Pts_ReY*R219+Pts_ReTD*S219+Pts_Re2*T219+Pts_FL*U219+Pts_FTD*V219</f>
        <v>1.7</v>
      </c>
      <c r="D219" s="7" t="s">
        <v>523</v>
      </c>
      <c r="E219" s="10" t="s">
        <v>53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0.0</v>
      </c>
      <c r="N219" s="7">
        <v>0.0</v>
      </c>
      <c r="O219" s="7">
        <v>0.0</v>
      </c>
      <c r="P219" s="11">
        <v>0.0</v>
      </c>
      <c r="Q219" s="10">
        <v>1.0</v>
      </c>
      <c r="R219" s="7">
        <v>12.0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Sean Tucker</v>
      </c>
      <c r="B220" s="7" t="str">
        <f>IFERROR(__xludf.DUMMYFUNCTION("INDEX(IFNA(REGEXEXTRACT(D220, ""([^ ]+)$"")))"),"TB")</f>
        <v>TB</v>
      </c>
      <c r="C220" s="7">
        <f>Pts_PA*G220+Pts_PC*H220+Pts_PY*I220+Pts_PTD*J220+Pts_PI*K220+Pts_P2*L220+Pts_RA*M220+Pts_RY*N220+Pts_RTD*O220+Pts_R2*P220+Pts_Res*Q220+Pts_ReY*R220+Pts_ReTD*S220+Pts_Re2*T220+Pts_FL*U220+Pts_FTD*V220</f>
        <v>2.2</v>
      </c>
      <c r="D220" s="7" t="s">
        <v>461</v>
      </c>
      <c r="E220" s="10" t="s">
        <v>33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3.0</v>
      </c>
      <c r="N220" s="7">
        <v>11.0</v>
      </c>
      <c r="O220" s="7">
        <v>0.0</v>
      </c>
      <c r="P220" s="11">
        <v>0.0</v>
      </c>
      <c r="Q220" s="10">
        <v>1.0</v>
      </c>
      <c r="R220" s="7">
        <v>6.0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Devaughn Vele</v>
      </c>
      <c r="B221" s="7" t="str">
        <f>IFERROR(__xludf.DUMMYFUNCTION("INDEX(IFNA(REGEXEXTRACT(D221, ""([^ ]+)$"")))"),"DEN")</f>
        <v>DEN</v>
      </c>
      <c r="C221" s="7">
        <f>Pts_PA*G221+Pts_PC*H221+Pts_PY*I221+Pts_PTD*J221+Pts_PI*K221+Pts_P2*L221+Pts_RA*M221+Pts_RY*N221+Pts_RTD*O221+Pts_R2*P221+Pts_Res*Q221+Pts_ReY*R221+Pts_ReTD*S221+Pts_Re2*T221+Pts_FL*U221+Pts_FTD*V221</f>
        <v>2.1</v>
      </c>
      <c r="D221" s="7" t="s">
        <v>204</v>
      </c>
      <c r="E221" s="10" t="s">
        <v>347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2.0</v>
      </c>
      <c r="R221" s="7">
        <v>11.0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Josh Whyle</v>
      </c>
      <c r="B222" s="7" t="str">
        <f>IFERROR(__xludf.DUMMYFUNCTION("INDEX(IFNA(REGEXEXTRACT(D222, ""([^ ]+)$"")))"),"TEN")</f>
        <v>TEN</v>
      </c>
      <c r="C222" s="7">
        <f>Pts_PA*G222+Pts_PC*H222+Pts_PY*I222+Pts_PTD*J222+Pts_PI*K222+Pts_P2*L222+Pts_RA*M222+Pts_RY*N222+Pts_RTD*O222+Pts_R2*P222+Pts_Res*Q222+Pts_ReY*R222+Pts_ReTD*S222+Pts_Re2*T222+Pts_FL*U222+Pts_FTD*V222</f>
        <v>1.7</v>
      </c>
      <c r="D222" s="7" t="s">
        <v>396</v>
      </c>
      <c r="E222" s="10" t="s">
        <v>101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12.0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Jaylen Wright</v>
      </c>
      <c r="B223" s="7" t="str">
        <f>IFERROR(__xludf.DUMMYFUNCTION("INDEX(IFNA(REGEXEXTRACT(D223, ""([^ ]+)$"")))"),"MIA")</f>
        <v>MIA</v>
      </c>
      <c r="C223" s="7">
        <f>Pts_PA*G223+Pts_PC*H223+Pts_PY*I223+Pts_PTD*J223+Pts_PI*K223+Pts_P2*L223+Pts_RA*M223+Pts_RY*N223+Pts_RTD*O223+Pts_R2*P223+Pts_Res*Q223+Pts_ReY*R223+Pts_ReTD*S223+Pts_Re2*T223+Pts_FL*U223+Pts_FTD*V223</f>
        <v>1.8</v>
      </c>
      <c r="D223" s="7" t="s">
        <v>417</v>
      </c>
      <c r="E223" s="10" t="s">
        <v>65</v>
      </c>
      <c r="F223" s="9">
        <v>1.0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6.0</v>
      </c>
      <c r="N223" s="7">
        <v>18.0</v>
      </c>
      <c r="O223" s="7">
        <v>0.0</v>
      </c>
      <c r="P223" s="11">
        <v>0.0</v>
      </c>
      <c r="Q223" s="10">
        <v>0.0</v>
      </c>
      <c r="R223" s="7">
        <v>0.0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Kenny Yeboah</v>
      </c>
      <c r="B224" s="7" t="str">
        <f>IFERROR(__xludf.DUMMYFUNCTION("INDEX(IFNA(REGEXEXTRACT(D224, ""([^ ]+)$"")))"),"NYJ")</f>
        <v>NYJ</v>
      </c>
      <c r="C224" s="7">
        <f>Pts_PA*G224+Pts_PC*H224+Pts_PY*I224+Pts_PTD*J224+Pts_PI*K224+Pts_P2*L224+Pts_RA*M224+Pts_RY*N224+Pts_RTD*O224+Pts_R2*P224+Pts_Res*Q224+Pts_ReY*R224+Pts_ReTD*S224+Pts_Re2*T224+Pts_FL*U224+Pts_FTD*V224</f>
        <v>1.7</v>
      </c>
      <c r="D224" s="7" t="s">
        <v>605</v>
      </c>
      <c r="E224" s="10" t="s">
        <v>25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1.0</v>
      </c>
      <c r="R224" s="7">
        <v>12.0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Braelon Allen</v>
      </c>
      <c r="B225" s="7" t="str">
        <f>IFERROR(__xludf.DUMMYFUNCTION("INDEX(IFNA(REGEXEXTRACT(D225, ""([^ ]+)$"")))"),"NYJ")</f>
        <v>NYJ</v>
      </c>
      <c r="C225" s="7">
        <f>Pts_PA*G225+Pts_PC*H225+Pts_PY*I225+Pts_PTD*J225+Pts_PI*K225+Pts_P2*L225+Pts_RA*M225+Pts_RY*N225+Pts_RTD*O225+Pts_R2*P225+Pts_Res*Q225+Pts_ReY*R225+Pts_ReTD*S225+Pts_Re2*T225+Pts_FL*U225+Pts_FTD*V225</f>
        <v>0.9</v>
      </c>
      <c r="D225" s="7" t="s">
        <v>280</v>
      </c>
      <c r="E225" s="10" t="s">
        <v>25</v>
      </c>
      <c r="F225" s="9">
        <v>0.0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4.0</v>
      </c>
      <c r="N225" s="7">
        <v>9.0</v>
      </c>
      <c r="O225" s="7">
        <v>0.0</v>
      </c>
      <c r="P225" s="11">
        <v>0.0</v>
      </c>
      <c r="Q225" s="10">
        <v>0.0</v>
      </c>
      <c r="R225" s="7">
        <v>0.0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Davis Allen</v>
      </c>
      <c r="B226" s="7" t="str">
        <f>IFERROR(__xludf.DUMMYFUNCTION("INDEX(IFNA(REGEXEXTRACT(D226, ""([^ ]+)$"")))"),"LA")</f>
        <v>LA</v>
      </c>
      <c r="C226" s="7">
        <f>Pts_PA*G226+Pts_PC*H226+Pts_PY*I226+Pts_PTD*J226+Pts_PI*K226+Pts_P2*L226+Pts_RA*M226+Pts_RY*N226+Pts_RTD*O226+Pts_R2*P226+Pts_Res*Q226+Pts_ReY*R226+Pts_ReTD*S226+Pts_Re2*T226+Pts_FL*U226+Pts_FTD*V226</f>
        <v>1</v>
      </c>
      <c r="D226" s="7" t="s">
        <v>602</v>
      </c>
      <c r="E226" s="10" t="s">
        <v>112</v>
      </c>
      <c r="F226" s="9">
        <v>0.0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0.0</v>
      </c>
      <c r="N226" s="7">
        <v>0.0</v>
      </c>
      <c r="O226" s="7">
        <v>0.0</v>
      </c>
      <c r="P226" s="11">
        <v>0.0</v>
      </c>
      <c r="Q226" s="10">
        <v>1.0</v>
      </c>
      <c r="R226" s="7">
        <v>5.0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Jaheim Bell</v>
      </c>
      <c r="B227" s="7" t="str">
        <f>IFERROR(__xludf.DUMMYFUNCTION("INDEX(IFNA(REGEXEXTRACT(D227, ""([^ ]+)$"")))"),"NE")</f>
        <v>NE</v>
      </c>
      <c r="C227" s="7">
        <f>Pts_PA*G227+Pts_PC*H227+Pts_PY*I227+Pts_PTD*J227+Pts_PI*K227+Pts_P2*L227+Pts_RA*M227+Pts_RY*N227+Pts_RTD*O227+Pts_R2*P227+Pts_Res*Q227+Pts_ReY*R227+Pts_ReTD*S227+Pts_Re2*T227+Pts_FL*U227+Pts_FTD*V227</f>
        <v>0.6</v>
      </c>
      <c r="D227" s="7" t="s">
        <v>611</v>
      </c>
      <c r="E227" s="10" t="s">
        <v>345</v>
      </c>
      <c r="F227" s="9">
        <v>0.0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0.0</v>
      </c>
      <c r="N227" s="7">
        <v>0.0</v>
      </c>
      <c r="O227" s="7">
        <v>0.0</v>
      </c>
      <c r="P227" s="11">
        <v>0.0</v>
      </c>
      <c r="Q227" s="10">
        <v>1.0</v>
      </c>
      <c r="R227" s="7">
        <v>1.0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Tyler Boyd</v>
      </c>
      <c r="B228" s="7" t="str">
        <f>IFERROR(__xludf.DUMMYFUNCTION("INDEX(IFNA(REGEXEXTRACT(D228, ""([^ ]+)$"")))"),"TEN")</f>
        <v>TEN</v>
      </c>
      <c r="C228" s="7">
        <f>Pts_PA*G228+Pts_PC*H228+Pts_PY*I228+Pts_PTD*J228+Pts_PI*K228+Pts_P2*L228+Pts_RA*M228+Pts_RY*N228+Pts_RTD*O228+Pts_R2*P228+Pts_Res*Q228+Pts_ReY*R228+Pts_ReTD*S228+Pts_Re2*T228+Pts_FL*U228+Pts_FTD*V228</f>
        <v>0.3</v>
      </c>
      <c r="D228" s="7" t="s">
        <v>231</v>
      </c>
      <c r="E228" s="10" t="s">
        <v>101</v>
      </c>
      <c r="F228" s="9">
        <v>0.0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1.0</v>
      </c>
      <c r="N228" s="7">
        <v>3.0</v>
      </c>
      <c r="O228" s="7">
        <v>0.0</v>
      </c>
      <c r="P228" s="11">
        <v>0.0</v>
      </c>
      <c r="Q228" s="10">
        <v>0.0</v>
      </c>
      <c r="R228" s="7">
        <v>0.0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Jake Browning</v>
      </c>
      <c r="B229" s="7" t="str">
        <f>IFERROR(__xludf.DUMMYFUNCTION("INDEX(IFNA(REGEXEXTRACT(D229, ""([^ ]+)$"")))"),"CIN")</f>
        <v>CIN</v>
      </c>
      <c r="C229" s="7">
        <f>Pts_PA*G229+Pts_PC*H229+Pts_PY*I229+Pts_PTD*J229+Pts_PI*K229+Pts_P2*L229+Pts_RA*M229+Pts_RY*N229+Pts_RTD*O229+Pts_R2*P229+Pts_Res*Q229+Pts_ReY*R229+Pts_ReTD*S229+Pts_Re2*T229+Pts_FL*U229+Pts_FTD*V229</f>
        <v>-0.1</v>
      </c>
      <c r="D229" s="7" t="s">
        <v>572</v>
      </c>
      <c r="E229" s="10" t="s">
        <v>46</v>
      </c>
      <c r="F229" s="9">
        <v>0.0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1.0</v>
      </c>
      <c r="N229" s="7">
        <v>-1.0</v>
      </c>
      <c r="O229" s="7">
        <v>0.0</v>
      </c>
      <c r="P229" s="11">
        <v>0.0</v>
      </c>
      <c r="Q229" s="10">
        <v>0.0</v>
      </c>
      <c r="R229" s="7">
        <v>0.0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Michael Burton</v>
      </c>
      <c r="B230" s="7" t="str">
        <f>IFERROR(__xludf.DUMMYFUNCTION("INDEX(IFNA(REGEXEXTRACT(D230, ""([^ ]+)$"")))"),"DEN")</f>
        <v>DEN</v>
      </c>
      <c r="C230" s="7">
        <f>Pts_PA*G230+Pts_PC*H230+Pts_PY*I230+Pts_PTD*J230+Pts_PI*K230+Pts_P2*L230+Pts_RA*M230+Pts_RY*N230+Pts_RTD*O230+Pts_R2*P230+Pts_Res*Q230+Pts_ReY*R230+Pts_ReTD*S230+Pts_Re2*T230+Pts_FL*U230+Pts_FTD*V230</f>
        <v>-0.1</v>
      </c>
      <c r="D230" s="7" t="s">
        <v>286</v>
      </c>
      <c r="E230" s="10" t="s">
        <v>347</v>
      </c>
      <c r="F230" s="9">
        <v>0.0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2.0</v>
      </c>
      <c r="N230" s="7">
        <v>-1.0</v>
      </c>
      <c r="O230" s="7">
        <v>0.0</v>
      </c>
      <c r="P230" s="11">
        <v>0.0</v>
      </c>
      <c r="Q230" s="10">
        <v>0.0</v>
      </c>
      <c r="R230" s="7">
        <v>0.0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Tyler Conklin</v>
      </c>
      <c r="B231" s="7" t="str">
        <f>IFERROR(__xludf.DUMMYFUNCTION("INDEX(IFNA(REGEXEXTRACT(D231, ""([^ ]+)$"")))"),"NYJ")</f>
        <v>NYJ</v>
      </c>
      <c r="C231" s="7">
        <f>Pts_PA*G231+Pts_PC*H231+Pts_PY*I231+Pts_PTD*J231+Pts_PI*K231+Pts_P2*L231+Pts_RA*M231+Pts_RY*N231+Pts_RTD*O231+Pts_R2*P231+Pts_Res*Q231+Pts_ReY*R231+Pts_ReTD*S231+Pts_Re2*T231+Pts_FL*U231+Pts_FTD*V231</f>
        <v>0.2</v>
      </c>
      <c r="D231" s="7" t="s">
        <v>288</v>
      </c>
      <c r="E231" s="10" t="s">
        <v>25</v>
      </c>
      <c r="F231" s="9">
        <v>0.0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-3.0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Dalvin Cook</v>
      </c>
      <c r="B232" s="7" t="str">
        <f>IFERROR(__xludf.DUMMYFUNCTION("INDEX(IFNA(REGEXEXTRACT(D232, ""([^ ]+)$"")))"),"DAL")</f>
        <v>DAL</v>
      </c>
      <c r="C232" s="7">
        <f>Pts_PA*G232+Pts_PC*H232+Pts_PY*I232+Pts_PTD*J232+Pts_PI*K232+Pts_P2*L232+Pts_RA*M232+Pts_RY*N232+Pts_RTD*O232+Pts_R2*P232+Pts_Res*Q232+Pts_ReY*R232+Pts_ReTD*S232+Pts_Re2*T232+Pts_FL*U232+Pts_FTD*V232</f>
        <v>0.8</v>
      </c>
      <c r="D232" s="7" t="s">
        <v>612</v>
      </c>
      <c r="E232" s="10" t="s">
        <v>96</v>
      </c>
      <c r="F232" s="9">
        <v>0.0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2.0</v>
      </c>
      <c r="N232" s="7">
        <v>8.0</v>
      </c>
      <c r="O232" s="7">
        <v>0.0</v>
      </c>
      <c r="P232" s="11">
        <v>0.0</v>
      </c>
      <c r="Q232" s="10">
        <v>0.0</v>
      </c>
      <c r="R232" s="7">
        <v>0.0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Malachi Corley</v>
      </c>
      <c r="B233" s="7" t="str">
        <f>IFERROR(__xludf.DUMMYFUNCTION("INDEX(IFNA(REGEXEXTRACT(D233, ""([^ ]+)$"")))"),"NYJ")</f>
        <v>NYJ</v>
      </c>
      <c r="C233" s="7">
        <f>Pts_PA*G233+Pts_PC*H233+Pts_PY*I233+Pts_PTD*J233+Pts_PI*K233+Pts_P2*L233+Pts_RA*M233+Pts_RY*N233+Pts_RTD*O233+Pts_R2*P233+Pts_Res*Q233+Pts_ReY*R233+Pts_ReTD*S233+Pts_Re2*T233+Pts_FL*U233+Pts_FTD*V233</f>
        <v>-0.2</v>
      </c>
      <c r="D233" s="7" t="s">
        <v>402</v>
      </c>
      <c r="E233" s="10" t="s">
        <v>25</v>
      </c>
      <c r="F233" s="9">
        <v>0.0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1.0</v>
      </c>
      <c r="N233" s="7">
        <v>18.0</v>
      </c>
      <c r="O233" s="7">
        <v>0.0</v>
      </c>
      <c r="P233" s="11">
        <v>0.0</v>
      </c>
      <c r="Q233" s="10">
        <v>0.0</v>
      </c>
      <c r="R233" s="7">
        <v>0.0</v>
      </c>
      <c r="S233" s="7">
        <v>0.0</v>
      </c>
      <c r="T233" s="11">
        <v>0.0</v>
      </c>
      <c r="U233" s="10">
        <v>1.0</v>
      </c>
      <c r="V233" s="11">
        <v>0.0</v>
      </c>
    </row>
    <row r="234">
      <c r="A234" s="7" t="str">
        <f t="shared" si="1"/>
        <v>Blake Corum</v>
      </c>
      <c r="B234" s="7" t="str">
        <f>IFERROR(__xludf.DUMMYFUNCTION("INDEX(IFNA(REGEXEXTRACT(D234, ""([^ ]+)$"")))"),"LA")</f>
        <v>LA</v>
      </c>
      <c r="C234" s="7">
        <f>Pts_PA*G234+Pts_PC*H234+Pts_PY*I234+Pts_PTD*J234+Pts_PI*K234+Pts_P2*L234+Pts_RA*M234+Pts_RY*N234+Pts_RTD*O234+Pts_R2*P234+Pts_Res*Q234+Pts_ReY*R234+Pts_ReTD*S234+Pts_Re2*T234+Pts_FL*U234+Pts_FTD*V234</f>
        <v>-0.1</v>
      </c>
      <c r="D234" s="7" t="s">
        <v>375</v>
      </c>
      <c r="E234" s="10" t="s">
        <v>112</v>
      </c>
      <c r="F234" s="9">
        <v>0.0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1.0</v>
      </c>
      <c r="N234" s="7">
        <v>-1.0</v>
      </c>
      <c r="O234" s="7">
        <v>0.0</v>
      </c>
      <c r="P234" s="11">
        <v>0.0</v>
      </c>
      <c r="Q234" s="10">
        <v>0.0</v>
      </c>
      <c r="R234" s="7">
        <v>0.0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DeeJay Dallas</v>
      </c>
      <c r="B235" s="7" t="str">
        <f>IFERROR(__xludf.DUMMYFUNCTION("INDEX(IFNA(REGEXEXTRACT(D235, ""([^ ]+)$"")))"),"ARI")</f>
        <v>ARI</v>
      </c>
      <c r="C235" s="7">
        <f>Pts_PA*G235+Pts_PC*H235+Pts_PY*I235+Pts_PTD*J235+Pts_PI*K235+Pts_P2*L235+Pts_RA*M235+Pts_RY*N235+Pts_RTD*O235+Pts_R2*P235+Pts_Res*Q235+Pts_ReY*R235+Pts_ReTD*S235+Pts_Re2*T235+Pts_FL*U235+Pts_FTD*V235</f>
        <v>0.2</v>
      </c>
      <c r="D235" s="7" t="s">
        <v>547</v>
      </c>
      <c r="E235" s="10" t="s">
        <v>343</v>
      </c>
      <c r="F235" s="9">
        <v>0.0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1.0</v>
      </c>
      <c r="N235" s="7">
        <v>2.0</v>
      </c>
      <c r="O235" s="7">
        <v>0.0</v>
      </c>
      <c r="P235" s="11">
        <v>0.0</v>
      </c>
      <c r="Q235" s="10">
        <v>0.0</v>
      </c>
      <c r="R235" s="7">
        <v>0.0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Will Dissly</v>
      </c>
      <c r="B236" s="7" t="str">
        <f>IFERROR(__xludf.DUMMYFUNCTION("INDEX(IFNA(REGEXEXTRACT(D236, ""([^ ]+)$"")))"),"LAC")</f>
        <v>LAC</v>
      </c>
      <c r="C236" s="7">
        <f>Pts_PA*G236+Pts_PC*H236+Pts_PY*I236+Pts_PTD*J236+Pts_PI*K236+Pts_P2*L236+Pts_RA*M236+Pts_RY*N236+Pts_RTD*O236+Pts_R2*P236+Pts_Res*Q236+Pts_ReY*R236+Pts_ReTD*S236+Pts_Re2*T236+Pts_FL*U236+Pts_FTD*V236</f>
        <v>1.9</v>
      </c>
      <c r="D236" s="7" t="s">
        <v>235</v>
      </c>
      <c r="E236" s="10" t="s">
        <v>85</v>
      </c>
      <c r="F236" s="9">
        <v>0.0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2.0</v>
      </c>
      <c r="R236" s="7">
        <v>9.0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Zach Ertz</v>
      </c>
      <c r="B237" s="7" t="str">
        <f>IFERROR(__xludf.DUMMYFUNCTION("INDEX(IFNA(REGEXEXTRACT(D237, ""([^ ]+)$"")))"),"WAS")</f>
        <v>WAS</v>
      </c>
      <c r="C237" s="7">
        <f>Pts_PA*G237+Pts_PC*H237+Pts_PY*I237+Pts_PTD*J237+Pts_PI*K237+Pts_P2*L237+Pts_RA*M237+Pts_RY*N237+Pts_RTD*O237+Pts_R2*P237+Pts_Res*Q237+Pts_ReY*R237+Pts_ReTD*S237+Pts_Re2*T237+Pts_FL*U237+Pts_FTD*V237</f>
        <v>1</v>
      </c>
      <c r="D237" s="7" t="s">
        <v>215</v>
      </c>
      <c r="E237" s="10" t="s">
        <v>53</v>
      </c>
      <c r="F237" s="9">
        <v>0.0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0.0</v>
      </c>
      <c r="N237" s="7">
        <v>0.0</v>
      </c>
      <c r="O237" s="7">
        <v>0.0</v>
      </c>
      <c r="P237" s="11">
        <v>0.0</v>
      </c>
      <c r="Q237" s="10">
        <v>1.0</v>
      </c>
      <c r="R237" s="7">
        <v>5.0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Gerald Everett</v>
      </c>
      <c r="B238" s="7" t="str">
        <f>IFERROR(__xludf.DUMMYFUNCTION("INDEX(IFNA(REGEXEXTRACT(D238, ""([^ ]+)$"")))"),"CHI")</f>
        <v>CHI</v>
      </c>
      <c r="C238" s="7">
        <f>Pts_PA*G238+Pts_PC*H238+Pts_PY*I238+Pts_PTD*J238+Pts_PI*K238+Pts_P2*L238+Pts_RA*M238+Pts_RY*N238+Pts_RTD*O238+Pts_R2*P238+Pts_Res*Q238+Pts_ReY*R238+Pts_ReTD*S238+Pts_Re2*T238+Pts_FL*U238+Pts_FTD*V238</f>
        <v>1</v>
      </c>
      <c r="D238" s="7" t="s">
        <v>294</v>
      </c>
      <c r="E238" s="10" t="s">
        <v>359</v>
      </c>
      <c r="F238" s="9">
        <v>0.0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0.0</v>
      </c>
      <c r="N238" s="7">
        <v>0.0</v>
      </c>
      <c r="O238" s="7">
        <v>0.0</v>
      </c>
      <c r="P238" s="11">
        <v>0.0</v>
      </c>
      <c r="Q238" s="10">
        <v>1.0</v>
      </c>
      <c r="R238" s="7">
        <v>5.0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Luke Farrell</v>
      </c>
      <c r="B239" s="7" t="str">
        <f>IFERROR(__xludf.DUMMYFUNCTION("INDEX(IFNA(REGEXEXTRACT(D239, ""([^ ]+)$"")))"),"JAX")</f>
        <v>JAX</v>
      </c>
      <c r="C239" s="7">
        <f>Pts_PA*G239+Pts_PC*H239+Pts_PY*I239+Pts_PTD*J239+Pts_PI*K239+Pts_P2*L239+Pts_RA*M239+Pts_RY*N239+Pts_RTD*O239+Pts_R2*P239+Pts_Res*Q239+Pts_ReY*R239+Pts_ReTD*S239+Pts_Re2*T239+Pts_FL*U239+Pts_FTD*V239</f>
        <v>1</v>
      </c>
      <c r="D239" s="7" t="s">
        <v>386</v>
      </c>
      <c r="E239" s="10" t="s">
        <v>27</v>
      </c>
      <c r="F239" s="9">
        <v>0.0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1.0</v>
      </c>
      <c r="R239" s="7">
        <v>5.0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Jerome Ford</v>
      </c>
      <c r="B240" s="7" t="str">
        <f>IFERROR(__xludf.DUMMYFUNCTION("INDEX(IFNA(REGEXEXTRACT(D240, ""([^ ]+)$"")))"),"CLE")</f>
        <v>CLE</v>
      </c>
      <c r="C240" s="7">
        <f>Pts_PA*G240+Pts_PC*H240+Pts_PY*I240+Pts_PTD*J240+Pts_PI*K240+Pts_P2*L240+Pts_RA*M240+Pts_RY*N240+Pts_RTD*O240+Pts_R2*P240+Pts_Res*Q240+Pts_ReY*R240+Pts_ReTD*S240+Pts_Re2*T240+Pts_FL*U240+Pts_FTD*V240</f>
        <v>1.2</v>
      </c>
      <c r="D240" s="7" t="s">
        <v>88</v>
      </c>
      <c r="E240" s="10" t="s">
        <v>361</v>
      </c>
      <c r="F240" s="9">
        <v>0.0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2.0</v>
      </c>
      <c r="N240" s="7">
        <v>5.0</v>
      </c>
      <c r="O240" s="7">
        <v>0.0</v>
      </c>
      <c r="P240" s="11">
        <v>0.0</v>
      </c>
      <c r="Q240" s="10">
        <v>1.0</v>
      </c>
      <c r="R240" s="7">
        <v>2.0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Kenny Gainwell</v>
      </c>
      <c r="B241" s="7" t="str">
        <f>IFERROR(__xludf.DUMMYFUNCTION("INDEX(IFNA(REGEXEXTRACT(D241, ""([^ ]+)$"")))"),"PHI")</f>
        <v>PHI</v>
      </c>
      <c r="C241" s="7">
        <f>Pts_PA*G241+Pts_PC*H241+Pts_PY*I241+Pts_PTD*J241+Pts_PI*K241+Pts_P2*L241+Pts_RA*M241+Pts_RY*N241+Pts_RTD*O241+Pts_R2*P241+Pts_Res*Q241+Pts_ReY*R241+Pts_ReTD*S241+Pts_Re2*T241+Pts_FL*U241+Pts_FTD*V241</f>
        <v>1.5</v>
      </c>
      <c r="D241" s="7" t="s">
        <v>241</v>
      </c>
      <c r="E241" s="10" t="s">
        <v>44</v>
      </c>
      <c r="F241" s="9">
        <v>0.0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5.0</v>
      </c>
      <c r="N241" s="7">
        <v>9.0</v>
      </c>
      <c r="O241" s="7">
        <v>0.0</v>
      </c>
      <c r="P241" s="11">
        <v>0.0</v>
      </c>
      <c r="Q241" s="10">
        <v>1.0</v>
      </c>
      <c r="R241" s="7">
        <v>1.0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JaMycal Hasty</v>
      </c>
      <c r="B242" s="7" t="str">
        <f>IFERROR(__xludf.DUMMYFUNCTION("INDEX(IFNA(REGEXEXTRACT(D242, ""([^ ]+)$"")))"),"NE")</f>
        <v>NE</v>
      </c>
      <c r="C242" s="7">
        <f>Pts_PA*G242+Pts_PC*H242+Pts_PY*I242+Pts_PTD*J242+Pts_PI*K242+Pts_P2*L242+Pts_RA*M242+Pts_RY*N242+Pts_RTD*O242+Pts_R2*P242+Pts_Res*Q242+Pts_ReY*R242+Pts_ReTD*S242+Pts_Re2*T242+Pts_FL*U242+Pts_FTD*V242</f>
        <v>0.2</v>
      </c>
      <c r="D242" s="7" t="s">
        <v>407</v>
      </c>
      <c r="E242" s="10" t="s">
        <v>345</v>
      </c>
      <c r="F242" s="9">
        <v>0.0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1.0</v>
      </c>
      <c r="N242" s="7">
        <v>0.0</v>
      </c>
      <c r="O242" s="7">
        <v>0.0</v>
      </c>
      <c r="P242" s="11">
        <v>0.0</v>
      </c>
      <c r="Q242" s="10">
        <v>1.0</v>
      </c>
      <c r="R242" s="7">
        <v>-3.0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Peyton Hendershot</v>
      </c>
      <c r="B243" s="7" t="str">
        <f>IFERROR(__xludf.DUMMYFUNCTION("INDEX(IFNA(REGEXEXTRACT(D243, ""([^ ]+)$"")))"),"KC")</f>
        <v>KC</v>
      </c>
      <c r="C243" s="7">
        <f>Pts_PA*G243+Pts_PC*H243+Pts_PY*I243+Pts_PTD*J243+Pts_PI*K243+Pts_P2*L243+Pts_RA*M243+Pts_RY*N243+Pts_RTD*O243+Pts_R2*P243+Pts_Res*Q243+Pts_ReY*R243+Pts_ReTD*S243+Pts_Re2*T243+Pts_FL*U243+Pts_FTD*V243</f>
        <v>1.4</v>
      </c>
      <c r="D243" s="7" t="s">
        <v>603</v>
      </c>
      <c r="E243" s="10" t="s">
        <v>358</v>
      </c>
      <c r="F243" s="9">
        <v>0.0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1.0</v>
      </c>
      <c r="R243" s="7">
        <v>9.0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Khadarel Hodge</v>
      </c>
      <c r="B244" s="7" t="str">
        <f>IFERROR(__xludf.DUMMYFUNCTION("INDEX(IFNA(REGEXEXTRACT(D244, ""([^ ]+)$"")))"),"ATL")</f>
        <v>ATL</v>
      </c>
      <c r="C244" s="7">
        <f>Pts_PA*G244+Pts_PC*H244+Pts_PY*I244+Pts_PTD*J244+Pts_PI*K244+Pts_P2*L244+Pts_RA*M244+Pts_RY*N244+Pts_RTD*O244+Pts_R2*P244+Pts_Res*Q244+Pts_ReY*R244+Pts_ReTD*S244+Pts_Re2*T244+Pts_FL*U244+Pts_FTD*V244</f>
        <v>1.4</v>
      </c>
      <c r="D244" s="7" t="s">
        <v>483</v>
      </c>
      <c r="E244" s="10" t="s">
        <v>89</v>
      </c>
      <c r="F244" s="9">
        <v>0.0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0.0</v>
      </c>
      <c r="N244" s="7">
        <v>0.0</v>
      </c>
      <c r="O244" s="7">
        <v>0.0</v>
      </c>
      <c r="P244" s="11">
        <v>0.0</v>
      </c>
      <c r="Q244" s="10">
        <v>1.0</v>
      </c>
      <c r="R244" s="7">
        <v>9.0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Austin Hooper</v>
      </c>
      <c r="B245" s="7" t="str">
        <f>IFERROR(__xludf.DUMMYFUNCTION("INDEX(IFNA(REGEXEXTRACT(D245, ""([^ ]+)$"")))"),"NE")</f>
        <v>NE</v>
      </c>
      <c r="C245" s="7">
        <f>Pts_PA*G245+Pts_PC*H245+Pts_PY*I245+Pts_PTD*J245+Pts_PI*K245+Pts_P2*L245+Pts_RA*M245+Pts_RY*N245+Pts_RTD*O245+Pts_R2*P245+Pts_Res*Q245+Pts_ReY*R245+Pts_ReTD*S245+Pts_Re2*T245+Pts_FL*U245+Pts_FTD*V245</f>
        <v>1.3</v>
      </c>
      <c r="D245" s="7" t="s">
        <v>190</v>
      </c>
      <c r="E245" s="10" t="s">
        <v>345</v>
      </c>
      <c r="F245" s="9">
        <v>0.0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1.0</v>
      </c>
      <c r="R245" s="7">
        <v>8.0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Hayden Hurst</v>
      </c>
      <c r="B246" s="7" t="str">
        <f>IFERROR(__xludf.DUMMYFUNCTION("INDEX(IFNA(REGEXEXTRACT(D246, ""([^ ]+)$"")))"),"LAC")</f>
        <v>LAC</v>
      </c>
      <c r="C246" s="7">
        <f>Pts_PA*G246+Pts_PC*H246+Pts_PY*I246+Pts_PTD*J246+Pts_PI*K246+Pts_P2*L246+Pts_RA*M246+Pts_RY*N246+Pts_RTD*O246+Pts_R2*P246+Pts_Res*Q246+Pts_ReY*R246+Pts_ReTD*S246+Pts_Re2*T246+Pts_FL*U246+Pts_FTD*V246</f>
        <v>1.1</v>
      </c>
      <c r="D246" s="7" t="s">
        <v>191</v>
      </c>
      <c r="E246" s="10" t="s">
        <v>85</v>
      </c>
      <c r="F246" s="9">
        <v>0.0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0.0</v>
      </c>
      <c r="N246" s="7">
        <v>0.0</v>
      </c>
      <c r="O246" s="7">
        <v>0.0</v>
      </c>
      <c r="P246" s="11">
        <v>0.0</v>
      </c>
      <c r="Q246" s="10">
        <v>1.0</v>
      </c>
      <c r="R246" s="7">
        <v>6.0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Jermaine Jackson</v>
      </c>
      <c r="B247" s="7" t="str">
        <f>IFERROR(__xludf.DUMMYFUNCTION("INDEX(IFNA(REGEXEXTRACT(D247, ""([^ ]+)$"")))"),"NO")</f>
        <v>NO</v>
      </c>
      <c r="C247" s="7">
        <f>Pts_PA*G247+Pts_PC*H247+Pts_PY*I247+Pts_PTD*J247+Pts_PI*K247+Pts_P2*L247+Pts_RA*M247+Pts_RY*N247+Pts_RTD*O247+Pts_R2*P247+Pts_Res*Q247+Pts_ReY*R247+Pts_ReTD*S247+Pts_Re2*T247+Pts_FL*U247+Pts_FTD*V247</f>
        <v>-0.1</v>
      </c>
      <c r="D247" s="7" t="s">
        <v>613</v>
      </c>
      <c r="E247" s="10" t="s">
        <v>344</v>
      </c>
      <c r="F247" s="9">
        <v>0.0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1.0</v>
      </c>
      <c r="N247" s="7">
        <v>-1.0</v>
      </c>
      <c r="O247" s="7">
        <v>0.0</v>
      </c>
      <c r="P247" s="11">
        <v>0.0</v>
      </c>
      <c r="Q247" s="10">
        <v>0.0</v>
      </c>
      <c r="R247" s="7">
        <v>0.0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Jha'Quan Jackson</v>
      </c>
      <c r="B248" s="7" t="str">
        <f>IFERROR(__xludf.DUMMYFUNCTION("INDEX(IFNA(REGEXEXTRACT(D248, ""([^ ]+)$"")))"),"TEN")</f>
        <v>TEN</v>
      </c>
      <c r="C248" s="7">
        <f>Pts_PA*G248+Pts_PC*H248+Pts_PY*I248+Pts_PTD*J248+Pts_PI*K248+Pts_P2*L248+Pts_RA*M248+Pts_RY*N248+Pts_RTD*O248+Pts_R2*P248+Pts_Res*Q248+Pts_ReY*R248+Pts_ReTD*S248+Pts_Re2*T248+Pts_FL*U248+Pts_FTD*V248</f>
        <v>0.8</v>
      </c>
      <c r="D248" s="7" t="s">
        <v>593</v>
      </c>
      <c r="E248" s="10" t="s">
        <v>101</v>
      </c>
      <c r="F248" s="9">
        <v>0.0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1.0</v>
      </c>
      <c r="N248" s="7">
        <v>-5.0</v>
      </c>
      <c r="O248" s="7">
        <v>0.0</v>
      </c>
      <c r="P248" s="11">
        <v>0.0</v>
      </c>
      <c r="Q248" s="10">
        <v>1.0</v>
      </c>
      <c r="R248" s="7">
        <v>8.0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Rakim Jarrett</v>
      </c>
      <c r="B249" s="7" t="str">
        <f>IFERROR(__xludf.DUMMYFUNCTION("INDEX(IFNA(REGEXEXTRACT(D249, ""([^ ]+)$"")))"),"TB")</f>
        <v>TB</v>
      </c>
      <c r="C249" s="7">
        <f>Pts_PA*G249+Pts_PC*H249+Pts_PY*I249+Pts_PTD*J249+Pts_PI*K249+Pts_P2*L249+Pts_RA*M249+Pts_RY*N249+Pts_RTD*O249+Pts_R2*P249+Pts_Res*Q249+Pts_ReY*R249+Pts_ReTD*S249+Pts_Re2*T249+Pts_FL*U249+Pts_FTD*V249</f>
        <v>1.4</v>
      </c>
      <c r="D249" s="7" t="s">
        <v>573</v>
      </c>
      <c r="E249" s="10" t="s">
        <v>33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0.0</v>
      </c>
      <c r="N249" s="7">
        <v>0.0</v>
      </c>
      <c r="O249" s="7">
        <v>0.0</v>
      </c>
      <c r="P249" s="11">
        <v>0.0</v>
      </c>
      <c r="Q249" s="10">
        <v>1.0</v>
      </c>
      <c r="R249" s="7">
        <v>9.0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D'Ernest Johnson</v>
      </c>
      <c r="B250" s="7" t="str">
        <f>IFERROR(__xludf.DUMMYFUNCTION("INDEX(IFNA(REGEXEXTRACT(D250, ""([^ ]+)$"")))"),"JAX")</f>
        <v>JAX</v>
      </c>
      <c r="C250" s="7">
        <f>Pts_PA*G250+Pts_PC*H250+Pts_PY*I250+Pts_PTD*J250+Pts_PI*K250+Pts_P2*L250+Pts_RA*M250+Pts_RY*N250+Pts_RTD*O250+Pts_R2*P250+Pts_Res*Q250+Pts_ReY*R250+Pts_ReTD*S250+Pts_Re2*T250+Pts_FL*U250+Pts_FTD*V250</f>
        <v>0.6</v>
      </c>
      <c r="D250" s="7" t="s">
        <v>377</v>
      </c>
      <c r="E250" s="10" t="s">
        <v>27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2.0</v>
      </c>
      <c r="N250" s="7">
        <v>6.0</v>
      </c>
      <c r="O250" s="7">
        <v>0.0</v>
      </c>
      <c r="P250" s="11">
        <v>0.0</v>
      </c>
      <c r="Q250" s="10">
        <v>0.0</v>
      </c>
      <c r="R250" s="7">
        <v>0.0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Josh Johnson</v>
      </c>
      <c r="B251" s="7" t="str">
        <f>IFERROR(__xludf.DUMMYFUNCTION("INDEX(IFNA(REGEXEXTRACT(D251, ""([^ ]+)$"")))"),"BAL")</f>
        <v>BAL</v>
      </c>
      <c r="C251" s="7">
        <f>Pts_PA*G251+Pts_PC*H251+Pts_PY*I251+Pts_PTD*J251+Pts_PI*K251+Pts_P2*L251+Pts_RA*M251+Pts_RY*N251+Pts_RTD*O251+Pts_R2*P251+Pts_Res*Q251+Pts_ReY*R251+Pts_ReTD*S251+Pts_Re2*T251+Pts_FL*U251+Pts_FTD*V251</f>
        <v>0.2</v>
      </c>
      <c r="D251" s="7" t="s">
        <v>474</v>
      </c>
      <c r="E251" s="10" t="s">
        <v>49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3.0</v>
      </c>
      <c r="N251" s="7">
        <v>2.0</v>
      </c>
      <c r="O251" s="7">
        <v>0.0</v>
      </c>
      <c r="P251" s="11">
        <v>0.0</v>
      </c>
      <c r="Q251" s="10">
        <v>0.0</v>
      </c>
      <c r="R251" s="7">
        <v>0.0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Ramel Keyton</v>
      </c>
      <c r="B252" s="7" t="str">
        <f>IFERROR(__xludf.DUMMYFUNCTION("INDEX(IFNA(REGEXEXTRACT(D252, ""([^ ]+)$"")))"),"LV")</f>
        <v>LV</v>
      </c>
      <c r="C252" s="7">
        <f>Pts_PA*G252+Pts_PC*H252+Pts_PY*I252+Pts_PTD*J252+Pts_PI*K252+Pts_P2*L252+Pts_RA*M252+Pts_RY*N252+Pts_RTD*O252+Pts_R2*P252+Pts_Res*Q252+Pts_ReY*R252+Pts_ReTD*S252+Pts_Re2*T252+Pts_FL*U252+Pts_FTD*V252</f>
        <v>1.2</v>
      </c>
      <c r="D252" s="7" t="s">
        <v>614</v>
      </c>
      <c r="E252" s="10" t="s">
        <v>59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0.0</v>
      </c>
      <c r="N252" s="7">
        <v>0.0</v>
      </c>
      <c r="O252" s="7">
        <v>0.0</v>
      </c>
      <c r="P252" s="11">
        <v>0.0</v>
      </c>
      <c r="Q252" s="10">
        <v>1.0</v>
      </c>
      <c r="R252" s="7">
        <v>7.0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Dawson Knox</v>
      </c>
      <c r="B253" s="7" t="str">
        <f>IFERROR(__xludf.DUMMYFUNCTION("INDEX(IFNA(REGEXEXTRACT(D253, ""([^ ]+)$"")))"),"BUF")</f>
        <v>BUF</v>
      </c>
      <c r="C253" s="7">
        <f>Pts_PA*G253+Pts_PC*H253+Pts_PY*I253+Pts_PTD*J253+Pts_PI*K253+Pts_P2*L253+Pts_RA*M253+Pts_RY*N253+Pts_RTD*O253+Pts_R2*P253+Pts_Res*Q253+Pts_ReY*R253+Pts_ReTD*S253+Pts_Re2*T253+Pts_FL*U253+Pts_FTD*V253</f>
        <v>1</v>
      </c>
      <c r="D253" s="7" t="s">
        <v>218</v>
      </c>
      <c r="E253" s="10" t="s">
        <v>421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0.0</v>
      </c>
      <c r="N253" s="7">
        <v>0.0</v>
      </c>
      <c r="O253" s="7">
        <v>0.0</v>
      </c>
      <c r="P253" s="11">
        <v>0.0</v>
      </c>
      <c r="Q253" s="10">
        <v>1.0</v>
      </c>
      <c r="R253" s="7">
        <v>5.0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Hunter Long</v>
      </c>
      <c r="B254" s="7" t="str">
        <f>IFERROR(__xludf.DUMMYFUNCTION("INDEX(IFNA(REGEXEXTRACT(D254, ""([^ ]+)$"")))"),"LA")</f>
        <v>LA</v>
      </c>
      <c r="C254" s="7">
        <f>Pts_PA*G254+Pts_PC*H254+Pts_PY*I254+Pts_PTD*J254+Pts_PI*K254+Pts_P2*L254+Pts_RA*M254+Pts_RY*N254+Pts_RTD*O254+Pts_R2*P254+Pts_Res*Q254+Pts_ReY*R254+Pts_ReTD*S254+Pts_Re2*T254+Pts_FL*U254+Pts_FTD*V254</f>
        <v>0.9</v>
      </c>
      <c r="D254" s="7" t="s">
        <v>488</v>
      </c>
      <c r="E254" s="10" t="s">
        <v>112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0.0</v>
      </c>
      <c r="N254" s="7">
        <v>0.0</v>
      </c>
      <c r="O254" s="7">
        <v>0.0</v>
      </c>
      <c r="P254" s="11">
        <v>0.0</v>
      </c>
      <c r="Q254" s="10">
        <v>1.0</v>
      </c>
      <c r="R254" s="7">
        <v>4.0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Hunter Luepke</v>
      </c>
      <c r="B255" s="7" t="str">
        <f>IFERROR(__xludf.DUMMYFUNCTION("INDEX(IFNA(REGEXEXTRACT(D255, ""([^ ]+)$"")))"),"DAL")</f>
        <v>DAL</v>
      </c>
      <c r="C255" s="7">
        <f>Pts_PA*G255+Pts_PC*H255+Pts_PY*I255+Pts_PTD*J255+Pts_PI*K255+Pts_P2*L255+Pts_RA*M255+Pts_RY*N255+Pts_RTD*O255+Pts_R2*P255+Pts_Res*Q255+Pts_ReY*R255+Pts_ReTD*S255+Pts_Re2*T255+Pts_FL*U255+Pts_FTD*V255</f>
        <v>1.9</v>
      </c>
      <c r="D255" s="7" t="s">
        <v>252</v>
      </c>
      <c r="E255" s="10" t="s">
        <v>96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1.0</v>
      </c>
      <c r="N255" s="7">
        <v>5.0</v>
      </c>
      <c r="O255" s="7">
        <v>0.0</v>
      </c>
      <c r="P255" s="11">
        <v>0.0</v>
      </c>
      <c r="Q255" s="10">
        <v>2.0</v>
      </c>
      <c r="R255" s="7">
        <v>4.0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Marvin Mims</v>
      </c>
      <c r="B256" s="7" t="str">
        <f>IFERROR(__xludf.DUMMYFUNCTION("INDEX(IFNA(REGEXEXTRACT(D256, ""([^ ]+)$"")))"),"DEN")</f>
        <v>DEN</v>
      </c>
      <c r="C256" s="7">
        <f>Pts_PA*G256+Pts_PC*H256+Pts_PY*I256+Pts_PTD*J256+Pts_PI*K256+Pts_P2*L256+Pts_RA*M256+Pts_RY*N256+Pts_RTD*O256+Pts_R2*P256+Pts_Res*Q256+Pts_ReY*R256+Pts_ReTD*S256+Pts_Re2*T256+Pts_FL*U256+Pts_FTD*V256</f>
        <v>0.9</v>
      </c>
      <c r="D256" s="7" t="s">
        <v>389</v>
      </c>
      <c r="E256" s="10" t="s">
        <v>347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0.0</v>
      </c>
      <c r="N256" s="7">
        <v>0.0</v>
      </c>
      <c r="O256" s="7">
        <v>0.0</v>
      </c>
      <c r="P256" s="11">
        <v>0.0</v>
      </c>
      <c r="Q256" s="10">
        <v>1.0</v>
      </c>
      <c r="R256" s="7">
        <v>4.0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Dare Ogunbowale</v>
      </c>
      <c r="B257" s="7" t="str">
        <f>IFERROR(__xludf.DUMMYFUNCTION("INDEX(IFNA(REGEXEXTRACT(D257, ""([^ ]+)$"")))"),"HOU")</f>
        <v>HOU</v>
      </c>
      <c r="C257" s="7">
        <f>Pts_PA*G257+Pts_PC*H257+Pts_PY*I257+Pts_PTD*J257+Pts_PI*K257+Pts_P2*L257+Pts_RA*M257+Pts_RY*N257+Pts_RTD*O257+Pts_R2*P257+Pts_Res*Q257+Pts_ReY*R257+Pts_ReTD*S257+Pts_Re2*T257+Pts_FL*U257+Pts_FTD*V257</f>
        <v>-0.1</v>
      </c>
      <c r="D257" s="7" t="s">
        <v>316</v>
      </c>
      <c r="E257" s="10" t="s">
        <v>428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1.0</v>
      </c>
      <c r="N257" s="7">
        <v>-1.0</v>
      </c>
      <c r="O257" s="7">
        <v>0.0</v>
      </c>
      <c r="P257" s="11">
        <v>0.0</v>
      </c>
      <c r="Q257" s="10">
        <v>0.0</v>
      </c>
      <c r="R257" s="7">
        <v>0.0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Brandon Powell</v>
      </c>
      <c r="B258" s="7" t="str">
        <f>IFERROR(__xludf.DUMMYFUNCTION("INDEX(IFNA(REGEXEXTRACT(D258, ""([^ ]+)$"")))"),"MIN")</f>
        <v>MIN</v>
      </c>
      <c r="C258" s="7">
        <f>Pts_PA*G258+Pts_PC*H258+Pts_PY*I258+Pts_PTD*J258+Pts_PI*K258+Pts_P2*L258+Pts_RA*M258+Pts_RY*N258+Pts_RTD*O258+Pts_R2*P258+Pts_Res*Q258+Pts_ReY*R258+Pts_ReTD*S258+Pts_Re2*T258+Pts_FL*U258+Pts_FTD*V258</f>
        <v>1.4</v>
      </c>
      <c r="D258" s="7" t="s">
        <v>392</v>
      </c>
      <c r="E258" s="10" t="s">
        <v>352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0.0</v>
      </c>
      <c r="N258" s="7">
        <v>0.0</v>
      </c>
      <c r="O258" s="7">
        <v>0.0</v>
      </c>
      <c r="P258" s="11">
        <v>0.0</v>
      </c>
      <c r="Q258" s="10">
        <v>1.0</v>
      </c>
      <c r="R258" s="7">
        <v>9.0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Kendric Pryor</v>
      </c>
      <c r="B259" s="7" t="str">
        <f>IFERROR(__xludf.DUMMYFUNCTION("INDEX(IFNA(REGEXEXTRACT(D259, ""([^ ]+)$"")))"),"CIN")</f>
        <v>CIN</v>
      </c>
      <c r="C259" s="7">
        <f>Pts_PA*G259+Pts_PC*H259+Pts_PY*I259+Pts_PTD*J259+Pts_PI*K259+Pts_P2*L259+Pts_RA*M259+Pts_RY*N259+Pts_RTD*O259+Pts_R2*P259+Pts_Res*Q259+Pts_ReY*R259+Pts_ReTD*S259+Pts_Re2*T259+Pts_FL*U259+Pts_FTD*V259</f>
        <v>1.4</v>
      </c>
      <c r="D259" s="7" t="s">
        <v>615</v>
      </c>
      <c r="E259" s="10" t="s">
        <v>46</v>
      </c>
      <c r="F259" s="9">
        <v>0.0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0.0</v>
      </c>
      <c r="N259" s="7">
        <v>0.0</v>
      </c>
      <c r="O259" s="7">
        <v>0.0</v>
      </c>
      <c r="P259" s="11">
        <v>0.0</v>
      </c>
      <c r="Q259" s="10">
        <v>1.0</v>
      </c>
      <c r="R259" s="7">
        <v>9.0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Jalen Reagor</v>
      </c>
      <c r="B260" s="7" t="str">
        <f>IFERROR(__xludf.DUMMYFUNCTION("INDEX(IFNA(REGEXEXTRACT(D260, ""([^ ]+)$"")))"),"LAC")</f>
        <v>LAC</v>
      </c>
      <c r="C260" s="7">
        <f>Pts_PA*G260+Pts_PC*H260+Pts_PY*I260+Pts_PTD*J260+Pts_PI*K260+Pts_P2*L260+Pts_RA*M260+Pts_RY*N260+Pts_RTD*O260+Pts_R2*P260+Pts_Res*Q260+Pts_ReY*R260+Pts_ReTD*S260+Pts_Re2*T260+Pts_FL*U260+Pts_FTD*V260</f>
        <v>0.5</v>
      </c>
      <c r="D260" s="7" t="s">
        <v>526</v>
      </c>
      <c r="E260" s="10" t="s">
        <v>85</v>
      </c>
      <c r="F260" s="9">
        <v>0.0</v>
      </c>
      <c r="G260" s="10">
        <v>0.0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0.0</v>
      </c>
      <c r="N260" s="7">
        <v>0.0</v>
      </c>
      <c r="O260" s="7">
        <v>0.0</v>
      </c>
      <c r="P260" s="11">
        <v>0.0</v>
      </c>
      <c r="Q260" s="10">
        <v>1.0</v>
      </c>
      <c r="R260" s="7">
        <v>0.0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Allen Robinson</v>
      </c>
      <c r="B261" s="7" t="str">
        <f>IFERROR(__xludf.DUMMYFUNCTION("INDEX(IFNA(REGEXEXTRACT(D261, ""([^ ]+)$"")))"),"DET")</f>
        <v>DET</v>
      </c>
      <c r="C261" s="7">
        <f>Pts_PA*G261+Pts_PC*H261+Pts_PY*I261+Pts_PTD*J261+Pts_PI*K261+Pts_P2*L261+Pts_RA*M261+Pts_RY*N261+Pts_RTD*O261+Pts_R2*P261+Pts_Res*Q261+Pts_ReY*R261+Pts_ReTD*S261+Pts_Re2*T261+Pts_FL*U261+Pts_FTD*V261</f>
        <v>0.7</v>
      </c>
      <c r="D261" s="7" t="s">
        <v>582</v>
      </c>
      <c r="E261" s="10" t="s">
        <v>355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0.0</v>
      </c>
      <c r="N261" s="7">
        <v>0.0</v>
      </c>
      <c r="O261" s="7">
        <v>0.0</v>
      </c>
      <c r="P261" s="11">
        <v>0.0</v>
      </c>
      <c r="Q261" s="10">
        <v>1.0</v>
      </c>
      <c r="R261" s="7">
        <v>2.0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Jeremy Ruckert</v>
      </c>
      <c r="B262" s="7" t="str">
        <f>IFERROR(__xludf.DUMMYFUNCTION("INDEX(IFNA(REGEXEXTRACT(D262, ""([^ ]+)$"")))"),"NYJ")</f>
        <v>NYJ</v>
      </c>
      <c r="C262" s="7">
        <f>Pts_PA*G262+Pts_PC*H262+Pts_PY*I262+Pts_PTD*J262+Pts_PI*K262+Pts_P2*L262+Pts_RA*M262+Pts_RY*N262+Pts_RTD*O262+Pts_R2*P262+Pts_Res*Q262+Pts_ReY*R262+Pts_ReTD*S262+Pts_Re2*T262+Pts_FL*U262+Pts_FTD*V262</f>
        <v>0.9</v>
      </c>
      <c r="D262" s="7" t="s">
        <v>444</v>
      </c>
      <c r="E262" s="10" t="s">
        <v>25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0.0</v>
      </c>
      <c r="N262" s="7">
        <v>0.0</v>
      </c>
      <c r="O262" s="7">
        <v>0.0</v>
      </c>
      <c r="P262" s="11">
        <v>0.0</v>
      </c>
      <c r="Q262" s="10">
        <v>1.0</v>
      </c>
      <c r="R262" s="7">
        <v>4.0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Miles Sanders</v>
      </c>
      <c r="B263" s="7" t="str">
        <f>IFERROR(__xludf.DUMMYFUNCTION("INDEX(IFNA(REGEXEXTRACT(D263, ""([^ ]+)$"")))"),"CAR")</f>
        <v>CAR</v>
      </c>
      <c r="C263" s="7">
        <f>Pts_PA*G263+Pts_PC*H263+Pts_PY*I263+Pts_PTD*J263+Pts_PI*K263+Pts_P2*L263+Pts_RA*M263+Pts_RY*N263+Pts_RTD*O263+Pts_R2*P263+Pts_Res*Q263+Pts_ReY*R263+Pts_ReTD*S263+Pts_Re2*T263+Pts_FL*U263+Pts_FTD*V263</f>
        <v>0</v>
      </c>
      <c r="D263" s="7" t="s">
        <v>222</v>
      </c>
      <c r="E263" s="10" t="s">
        <v>350</v>
      </c>
      <c r="F263" s="9">
        <v>0.0</v>
      </c>
      <c r="G263" s="10">
        <v>0.0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2.0</v>
      </c>
      <c r="N263" s="7">
        <v>-5.0</v>
      </c>
      <c r="O263" s="7">
        <v>0.0</v>
      </c>
      <c r="P263" s="11">
        <v>0.0</v>
      </c>
      <c r="Q263" s="10">
        <v>2.0</v>
      </c>
      <c r="R263" s="7">
        <v>-5.0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Trey Sermon</v>
      </c>
      <c r="B264" s="7" t="str">
        <f>IFERROR(__xludf.DUMMYFUNCTION("INDEX(IFNA(REGEXEXTRACT(D264, ""([^ ]+)$"")))"),"IND")</f>
        <v>IND</v>
      </c>
      <c r="C264" s="7">
        <f>Pts_PA*G264+Pts_PC*H264+Pts_PY*I264+Pts_PTD*J264+Pts_PI*K264+Pts_P2*L264+Pts_RA*M264+Pts_RY*N264+Pts_RTD*O264+Pts_R2*P264+Pts_Res*Q264+Pts_ReY*R264+Pts_ReTD*S264+Pts_Re2*T264+Pts_FL*U264+Pts_FTD*V264</f>
        <v>1.8</v>
      </c>
      <c r="D264" s="7" t="s">
        <v>411</v>
      </c>
      <c r="E264" s="10" t="s">
        <v>349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2.0</v>
      </c>
      <c r="N264" s="7">
        <v>4.0</v>
      </c>
      <c r="O264" s="7">
        <v>0.0</v>
      </c>
      <c r="P264" s="11">
        <v>0.0</v>
      </c>
      <c r="Q264" s="10">
        <v>1.0</v>
      </c>
      <c r="R264" s="7">
        <v>9.0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Trent Sherfield</v>
      </c>
      <c r="B265" s="7" t="str">
        <f>IFERROR(__xludf.DUMMYFUNCTION("INDEX(IFNA(REGEXEXTRACT(D265, ""([^ ]+)$"")))"),"MIN")</f>
        <v>MIN</v>
      </c>
      <c r="C265" s="7">
        <f>Pts_PA*G265+Pts_PC*H265+Pts_PY*I265+Pts_PTD*J265+Pts_PI*K265+Pts_P2*L265+Pts_RA*M265+Pts_RY*N265+Pts_RTD*O265+Pts_R2*P265+Pts_Res*Q265+Pts_ReY*R265+Pts_ReTD*S265+Pts_Re2*T265+Pts_FL*U265+Pts_FTD*V265</f>
        <v>1.2</v>
      </c>
      <c r="D265" s="7" t="s">
        <v>393</v>
      </c>
      <c r="E265" s="10" t="s">
        <v>352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0.0</v>
      </c>
      <c r="N265" s="7">
        <v>0.0</v>
      </c>
      <c r="O265" s="7">
        <v>0.0</v>
      </c>
      <c r="P265" s="11">
        <v>0.0</v>
      </c>
      <c r="Q265" s="10">
        <v>1.0</v>
      </c>
      <c r="R265" s="7">
        <v>7.0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Ainias Smith</v>
      </c>
      <c r="B266" s="7" t="str">
        <f>IFERROR(__xludf.DUMMYFUNCTION("INDEX(IFNA(REGEXEXTRACT(D266, ""([^ ]+)$"")))"),"PHI")</f>
        <v>PHI</v>
      </c>
      <c r="C266" s="7">
        <f>Pts_PA*G266+Pts_PC*H266+Pts_PY*I266+Pts_PTD*J266+Pts_PI*K266+Pts_P2*L266+Pts_RA*M266+Pts_RY*N266+Pts_RTD*O266+Pts_R2*P266+Pts_Res*Q266+Pts_ReY*R266+Pts_ReTD*S266+Pts_Re2*T266+Pts_FL*U266+Pts_FTD*V266</f>
        <v>0.7</v>
      </c>
      <c r="D266" s="7" t="s">
        <v>604</v>
      </c>
      <c r="E266" s="10" t="s">
        <v>44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1.0</v>
      </c>
      <c r="N266" s="7">
        <v>2.0</v>
      </c>
      <c r="O266" s="7">
        <v>0.0</v>
      </c>
      <c r="P266" s="11">
        <v>0.0</v>
      </c>
      <c r="Q266" s="10">
        <v>1.0</v>
      </c>
      <c r="R266" s="7">
        <v>0.0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Durham Smythe</v>
      </c>
      <c r="B267" s="7" t="str">
        <f>IFERROR(__xludf.DUMMYFUNCTION("INDEX(IFNA(REGEXEXTRACT(D267, ""([^ ]+)$"")))"),"MIA")</f>
        <v>MIA</v>
      </c>
      <c r="C267" s="7">
        <f>Pts_PA*G267+Pts_PC*H267+Pts_PY*I267+Pts_PTD*J267+Pts_PI*K267+Pts_P2*L267+Pts_RA*M267+Pts_RY*N267+Pts_RTD*O267+Pts_R2*P267+Pts_Res*Q267+Pts_ReY*R267+Pts_ReTD*S267+Pts_Re2*T267+Pts_FL*U267+Pts_FTD*V267</f>
        <v>0.9</v>
      </c>
      <c r="D267" s="7" t="s">
        <v>412</v>
      </c>
      <c r="E267" s="10" t="s">
        <v>65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0.0</v>
      </c>
      <c r="N267" s="7">
        <v>0.0</v>
      </c>
      <c r="O267" s="7">
        <v>0.0</v>
      </c>
      <c r="P267" s="11">
        <v>0.0</v>
      </c>
      <c r="Q267" s="10">
        <v>1.0</v>
      </c>
      <c r="R267" s="7">
        <v>4.0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Carson Steele</v>
      </c>
      <c r="B268" s="7" t="str">
        <f>IFERROR(__xludf.DUMMYFUNCTION("INDEX(IFNA(REGEXEXTRACT(D268, ""([^ ]+)$"")))"),"KC")</f>
        <v>KC</v>
      </c>
      <c r="C268" s="7">
        <f>Pts_PA*G268+Pts_PC*H268+Pts_PY*I268+Pts_PTD*J268+Pts_PI*K268+Pts_P2*L268+Pts_RA*M268+Pts_RY*N268+Pts_RTD*O268+Pts_R2*P268+Pts_Res*Q268+Pts_ReY*R268+Pts_ReTD*S268+Pts_Re2*T268+Pts_FL*U268+Pts_FTD*V268</f>
        <v>0.9</v>
      </c>
      <c r="D268" s="7" t="s">
        <v>324</v>
      </c>
      <c r="E268" s="10" t="s">
        <v>358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3.0</v>
      </c>
      <c r="N268" s="7">
        <v>9.0</v>
      </c>
      <c r="O268" s="7">
        <v>0.0</v>
      </c>
      <c r="P268" s="11">
        <v>0.0</v>
      </c>
      <c r="Q268" s="10">
        <v>0.0</v>
      </c>
      <c r="R268" s="7">
        <v>0.0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Pierre Strong</v>
      </c>
      <c r="B269" s="7" t="str">
        <f>IFERROR(__xludf.DUMMYFUNCTION("INDEX(IFNA(REGEXEXTRACT(D269, ""([^ ]+)$"")))"),"CLE")</f>
        <v>CLE</v>
      </c>
      <c r="C269" s="7">
        <f>Pts_PA*G269+Pts_PC*H269+Pts_PY*I269+Pts_PTD*J269+Pts_PI*K269+Pts_P2*L269+Pts_RA*M269+Pts_RY*N269+Pts_RTD*O269+Pts_R2*P269+Pts_Res*Q269+Pts_ReY*R269+Pts_ReTD*S269+Pts_Re2*T269+Pts_FL*U269+Pts_FTD*V269</f>
        <v>0.8</v>
      </c>
      <c r="D269" s="7" t="s">
        <v>202</v>
      </c>
      <c r="E269" s="10" t="s">
        <v>361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2.0</v>
      </c>
      <c r="N269" s="7">
        <v>8.0</v>
      </c>
      <c r="O269" s="7">
        <v>0.0</v>
      </c>
      <c r="P269" s="11">
        <v>0.0</v>
      </c>
      <c r="Q269" s="10">
        <v>0.0</v>
      </c>
      <c r="R269" s="7">
        <v>0.0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Deven Thompkins</v>
      </c>
      <c r="B270" s="7" t="str">
        <f>IFERROR(__xludf.DUMMYFUNCTION("INDEX(IFNA(REGEXEXTRACT(D270, ""([^ ]+)$"")))"),"CAR")</f>
        <v>CAR</v>
      </c>
      <c r="C270" s="7">
        <f>Pts_PA*G270+Pts_PC*H270+Pts_PY*I270+Pts_PTD*J270+Pts_PI*K270+Pts_P2*L270+Pts_RA*M270+Pts_RY*N270+Pts_RTD*O270+Pts_R2*P270+Pts_Res*Q270+Pts_ReY*R270+Pts_ReTD*S270+Pts_Re2*T270+Pts_FL*U270+Pts_FTD*V270</f>
        <v>-0.2</v>
      </c>
      <c r="D270" s="7" t="s">
        <v>575</v>
      </c>
      <c r="E270" s="10" t="s">
        <v>350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1.0</v>
      </c>
      <c r="N270" s="7">
        <v>-2.0</v>
      </c>
      <c r="O270" s="7">
        <v>0.0</v>
      </c>
      <c r="P270" s="11">
        <v>0.0</v>
      </c>
      <c r="Q270" s="10">
        <v>0.0</v>
      </c>
      <c r="R270" s="7">
        <v>0.0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Eric Tomlinson</v>
      </c>
      <c r="B271" s="7" t="str">
        <f>IFERROR(__xludf.DUMMYFUNCTION("INDEX(IFNA(REGEXEXTRACT(D271, ""([^ ]+)$"")))"),"LAC")</f>
        <v>LAC</v>
      </c>
      <c r="C271" s="7">
        <f>Pts_PA*G271+Pts_PC*H271+Pts_PY*I271+Pts_PTD*J271+Pts_PI*K271+Pts_P2*L271+Pts_RA*M271+Pts_RY*N271+Pts_RTD*O271+Pts_R2*P271+Pts_Res*Q271+Pts_ReY*R271+Pts_ReTD*S271+Pts_Re2*T271+Pts_FL*U271+Pts_FTD*V271</f>
        <v>0.7</v>
      </c>
      <c r="D271" s="7" t="s">
        <v>537</v>
      </c>
      <c r="E271" s="10" t="s">
        <v>85</v>
      </c>
      <c r="F271" s="9">
        <v>0.0</v>
      </c>
      <c r="G271" s="10">
        <v>0.0</v>
      </c>
      <c r="H271" s="7">
        <v>0.0</v>
      </c>
      <c r="I271" s="7">
        <v>0.0</v>
      </c>
      <c r="J271" s="7">
        <v>0.0</v>
      </c>
      <c r="K271" s="7">
        <v>0.0</v>
      </c>
      <c r="L271" s="11">
        <v>0.0</v>
      </c>
      <c r="M271" s="10">
        <v>0.0</v>
      </c>
      <c r="N271" s="7">
        <v>0.0</v>
      </c>
      <c r="O271" s="7">
        <v>0.0</v>
      </c>
      <c r="P271" s="11">
        <v>0.0</v>
      </c>
      <c r="Q271" s="10">
        <v>1.0</v>
      </c>
      <c r="R271" s="7">
        <v>2.0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Adam Trautman</v>
      </c>
      <c r="B272" s="7" t="str">
        <f>IFERROR(__xludf.DUMMYFUNCTION("INDEX(IFNA(REGEXEXTRACT(D272, ""([^ ]+)$"")))"),"DEN")</f>
        <v>DEN</v>
      </c>
      <c r="C272" s="7">
        <f>Pts_PA*G272+Pts_PC*H272+Pts_PY*I272+Pts_PTD*J272+Pts_PI*K272+Pts_P2*L272+Pts_RA*M272+Pts_RY*N272+Pts_RTD*O272+Pts_R2*P272+Pts_Res*Q272+Pts_ReY*R272+Pts_ReTD*S272+Pts_Re2*T272+Pts_FL*U272+Pts_FTD*V272</f>
        <v>0.9</v>
      </c>
      <c r="D272" s="7" t="s">
        <v>445</v>
      </c>
      <c r="E272" s="10" t="s">
        <v>347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0.0</v>
      </c>
      <c r="N272" s="7">
        <v>0.0</v>
      </c>
      <c r="O272" s="7">
        <v>0.0</v>
      </c>
      <c r="P272" s="11">
        <v>0.0</v>
      </c>
      <c r="Q272" s="10">
        <v>1.0</v>
      </c>
      <c r="R272" s="7">
        <v>4.0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Tre Tucker</v>
      </c>
      <c r="B273" s="7" t="str">
        <f>IFERROR(__xludf.DUMMYFUNCTION("INDEX(IFNA(REGEXEXTRACT(D273, ""([^ ]+)$"")))"),"LV")</f>
        <v>LV</v>
      </c>
      <c r="C273" s="7">
        <f>Pts_PA*G273+Pts_PC*H273+Pts_PY*I273+Pts_PTD*J273+Pts_PI*K273+Pts_P2*L273+Pts_RA*M273+Pts_RY*N273+Pts_RTD*O273+Pts_R2*P273+Pts_Res*Q273+Pts_ReY*R273+Pts_ReTD*S273+Pts_Re2*T273+Pts_FL*U273+Pts_FTD*V273</f>
        <v>1.5</v>
      </c>
      <c r="D273" s="7" t="s">
        <v>225</v>
      </c>
      <c r="E273" s="10" t="s">
        <v>59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0.0</v>
      </c>
      <c r="N273" s="7">
        <v>0.0</v>
      </c>
      <c r="O273" s="7">
        <v>0.0</v>
      </c>
      <c r="P273" s="11">
        <v>0.0</v>
      </c>
      <c r="Q273" s="10">
        <v>2.0</v>
      </c>
      <c r="R273" s="7">
        <v>5.0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Marquez Valdes-Scantling</v>
      </c>
      <c r="B274" s="7" t="str">
        <f>IFERROR(__xludf.DUMMYFUNCTION("INDEX(IFNA(REGEXEXTRACT(D274, ""([^ ]+)$"")))"),"NO")</f>
        <v>NO</v>
      </c>
      <c r="C274" s="7">
        <f>Pts_PA*G274+Pts_PC*H274+Pts_PY*I274+Pts_PTD*J274+Pts_PI*K274+Pts_P2*L274+Pts_RA*M274+Pts_RY*N274+Pts_RTD*O274+Pts_R2*P274+Pts_Res*Q274+Pts_ReY*R274+Pts_ReTD*S274+Pts_Re2*T274+Pts_FL*U274+Pts_FTD*V274</f>
        <v>1</v>
      </c>
      <c r="D274" s="7" t="s">
        <v>275</v>
      </c>
      <c r="E274" s="10" t="s">
        <v>344</v>
      </c>
      <c r="F274" s="9">
        <v>0.0</v>
      </c>
      <c r="G274" s="10">
        <v>0.0</v>
      </c>
      <c r="H274" s="7">
        <v>0.0</v>
      </c>
      <c r="I274" s="7">
        <v>0.0</v>
      </c>
      <c r="J274" s="7">
        <v>0.0</v>
      </c>
      <c r="K274" s="7">
        <v>0.0</v>
      </c>
      <c r="L274" s="11">
        <v>0.0</v>
      </c>
      <c r="M274" s="10">
        <v>0.0</v>
      </c>
      <c r="N274" s="7">
        <v>0.0</v>
      </c>
      <c r="O274" s="7">
        <v>0.0</v>
      </c>
      <c r="P274" s="11">
        <v>0.0</v>
      </c>
      <c r="Q274" s="10">
        <v>1.0</v>
      </c>
      <c r="R274" s="7">
        <v>5.0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Ben VanSumeren</v>
      </c>
      <c r="B275" s="7" t="str">
        <f>IFERROR(__xludf.DUMMYFUNCTION("INDEX(IFNA(REGEXEXTRACT(D275, ""([^ ]+)$"")))"),"PHI")</f>
        <v>PHI</v>
      </c>
      <c r="C275" s="7">
        <f>Pts_PA*G275+Pts_PC*H275+Pts_PY*I275+Pts_PTD*J275+Pts_PI*K275+Pts_P2*L275+Pts_RA*M275+Pts_RY*N275+Pts_RTD*O275+Pts_R2*P275+Pts_Res*Q275+Pts_ReY*R275+Pts_ReTD*S275+Pts_Re2*T275+Pts_FL*U275+Pts_FTD*V275</f>
        <v>0.5</v>
      </c>
      <c r="D275" s="7" t="s">
        <v>616</v>
      </c>
      <c r="E275" s="10" t="s">
        <v>44</v>
      </c>
      <c r="F275" s="9">
        <v>0.0</v>
      </c>
      <c r="G275" s="10">
        <v>0.0</v>
      </c>
      <c r="H275" s="7">
        <v>0.0</v>
      </c>
      <c r="I275" s="7">
        <v>0.0</v>
      </c>
      <c r="J275" s="7">
        <v>0.0</v>
      </c>
      <c r="K275" s="7">
        <v>0.0</v>
      </c>
      <c r="L275" s="11">
        <v>0.0</v>
      </c>
      <c r="M275" s="10">
        <v>0.0</v>
      </c>
      <c r="N275" s="7">
        <v>0.0</v>
      </c>
      <c r="O275" s="7">
        <v>0.0</v>
      </c>
      <c r="P275" s="11">
        <v>0.0</v>
      </c>
      <c r="Q275" s="10">
        <v>1.0</v>
      </c>
      <c r="R275" s="7">
        <v>0.0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Kimani Vidal</v>
      </c>
      <c r="B276" s="7" t="str">
        <f>IFERROR(__xludf.DUMMYFUNCTION("INDEX(IFNA(REGEXEXTRACT(D276, ""([^ ]+)$"")))"),"LAC")</f>
        <v>LAC</v>
      </c>
      <c r="C276" s="7">
        <f>Pts_PA*G276+Pts_PC*H276+Pts_PY*I276+Pts_PTD*J276+Pts_PI*K276+Pts_P2*L276+Pts_RA*M276+Pts_RY*N276+Pts_RTD*O276+Pts_R2*P276+Pts_Res*Q276+Pts_ReY*R276+Pts_ReTD*S276+Pts_Re2*T276+Pts_FL*U276+Pts_FTD*V276</f>
        <v>0.7</v>
      </c>
      <c r="D276" s="7" t="s">
        <v>502</v>
      </c>
      <c r="E276" s="10" t="s">
        <v>85</v>
      </c>
      <c r="F276" s="9">
        <v>0.0</v>
      </c>
      <c r="G276" s="10">
        <v>0.0</v>
      </c>
      <c r="H276" s="7">
        <v>0.0</v>
      </c>
      <c r="I276" s="7">
        <v>0.0</v>
      </c>
      <c r="J276" s="7">
        <v>0.0</v>
      </c>
      <c r="K276" s="7">
        <v>0.0</v>
      </c>
      <c r="L276" s="11">
        <v>0.0</v>
      </c>
      <c r="M276" s="10">
        <v>5.0</v>
      </c>
      <c r="N276" s="7">
        <v>7.0</v>
      </c>
      <c r="O276" s="7">
        <v>0.0</v>
      </c>
      <c r="P276" s="11">
        <v>0.0</v>
      </c>
      <c r="Q276" s="10">
        <v>0.0</v>
      </c>
      <c r="R276" s="7">
        <v>0.0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Malik Washington</v>
      </c>
      <c r="B277" s="7" t="str">
        <f>IFERROR(__xludf.DUMMYFUNCTION("INDEX(IFNA(REGEXEXTRACT(D277, ""([^ ]+)$"")))"),"MIA")</f>
        <v>MIA</v>
      </c>
      <c r="C277" s="7">
        <f>Pts_PA*G277+Pts_PC*H277+Pts_PY*I277+Pts_PTD*J277+Pts_PI*K277+Pts_P2*L277+Pts_RA*M277+Pts_RY*N277+Pts_RTD*O277+Pts_R2*P277+Pts_Res*Q277+Pts_ReY*R277+Pts_ReTD*S277+Pts_Re2*T277+Pts_FL*U277+Pts_FTD*V277</f>
        <v>0.9</v>
      </c>
      <c r="D277" s="7" t="s">
        <v>481</v>
      </c>
      <c r="E277" s="10" t="s">
        <v>65</v>
      </c>
      <c r="F277" s="9">
        <v>0.0</v>
      </c>
      <c r="G277" s="10">
        <v>0.0</v>
      </c>
      <c r="H277" s="7">
        <v>0.0</v>
      </c>
      <c r="I277" s="7">
        <v>0.0</v>
      </c>
      <c r="J277" s="7">
        <v>0.0</v>
      </c>
      <c r="K277" s="7">
        <v>0.0</v>
      </c>
      <c r="L277" s="11">
        <v>0.0</v>
      </c>
      <c r="M277" s="10">
        <v>1.0</v>
      </c>
      <c r="N277" s="7">
        <v>9.0</v>
      </c>
      <c r="O277" s="7">
        <v>0.0</v>
      </c>
      <c r="P277" s="11">
        <v>0.0</v>
      </c>
      <c r="Q277" s="10">
        <v>0.0</v>
      </c>
      <c r="R277" s="7">
        <v>0.0</v>
      </c>
      <c r="S277" s="7">
        <v>0.0</v>
      </c>
      <c r="T277" s="11">
        <v>0.0</v>
      </c>
      <c r="U277" s="10">
        <v>0.0</v>
      </c>
      <c r="V277" s="11">
        <v>0.0</v>
      </c>
    </row>
    <row r="278">
      <c r="A278" s="7" t="str">
        <f t="shared" si="1"/>
        <v>Mike Williams</v>
      </c>
      <c r="B278" s="7" t="str">
        <f>IFERROR(__xludf.DUMMYFUNCTION("INDEX(IFNA(REGEXEXTRACT(D278, ""([^ ]+)$"")))"),"PIT")</f>
        <v>PIT</v>
      </c>
      <c r="C278" s="7">
        <f>Pts_PA*G278+Pts_PC*H278+Pts_PY*I278+Pts_PTD*J278+Pts_PI*K278+Pts_P2*L278+Pts_RA*M278+Pts_RY*N278+Pts_RTD*O278+Pts_R2*P278+Pts_Res*Q278+Pts_ReY*R278+Pts_ReTD*S278+Pts_Re2*T278+Pts_FL*U278+Pts_FTD*V278</f>
        <v>1.1</v>
      </c>
      <c r="D278" s="7" t="s">
        <v>397</v>
      </c>
      <c r="E278" s="10" t="s">
        <v>428</v>
      </c>
      <c r="F278" s="9">
        <v>0.0</v>
      </c>
      <c r="G278" s="10">
        <v>0.0</v>
      </c>
      <c r="H278" s="7">
        <v>0.0</v>
      </c>
      <c r="I278" s="7">
        <v>0.0</v>
      </c>
      <c r="J278" s="7">
        <v>0.0</v>
      </c>
      <c r="K278" s="7">
        <v>0.0</v>
      </c>
      <c r="L278" s="11">
        <v>0.0</v>
      </c>
      <c r="M278" s="10">
        <v>0.0</v>
      </c>
      <c r="N278" s="7">
        <v>0.0</v>
      </c>
      <c r="O278" s="7">
        <v>0.0</v>
      </c>
      <c r="P278" s="11">
        <v>0.0</v>
      </c>
      <c r="Q278" s="10">
        <v>1.0</v>
      </c>
      <c r="R278" s="7">
        <v>6.0</v>
      </c>
      <c r="S278" s="7">
        <v>0.0</v>
      </c>
      <c r="T278" s="11">
        <v>0.0</v>
      </c>
      <c r="U278" s="10">
        <v>0.0</v>
      </c>
      <c r="V278" s="11">
        <v>0.0</v>
      </c>
    </row>
    <row r="279">
      <c r="A279" s="7" t="str">
        <f t="shared" si="1"/>
        <v>Xavier Worthy</v>
      </c>
      <c r="B279" s="7" t="str">
        <f>IFERROR(__xludf.DUMMYFUNCTION("INDEX(IFNA(REGEXEXTRACT(D279, ""([^ ]+)$"")))"),"KC")</f>
        <v>KC</v>
      </c>
      <c r="C279" s="7">
        <f>Pts_PA*G279+Pts_PC*H279+Pts_PY*I279+Pts_PTD*J279+Pts_PI*K279+Pts_P2*L279+Pts_RA*M279+Pts_RY*N279+Pts_RTD*O279+Pts_R2*P279+Pts_Res*Q279+Pts_ReY*R279+Pts_ReTD*S279+Pts_Re2*T279+Pts_FL*U279+Pts_FTD*V279</f>
        <v>-1</v>
      </c>
      <c r="D279" s="7" t="s">
        <v>60</v>
      </c>
      <c r="E279" s="10" t="s">
        <v>358</v>
      </c>
      <c r="F279" s="9">
        <v>0.0</v>
      </c>
      <c r="G279" s="10">
        <v>0.0</v>
      </c>
      <c r="H279" s="7">
        <v>0.0</v>
      </c>
      <c r="I279" s="7">
        <v>0.0</v>
      </c>
      <c r="J279" s="7">
        <v>0.0</v>
      </c>
      <c r="K279" s="7">
        <v>0.0</v>
      </c>
      <c r="L279" s="11">
        <v>0.0</v>
      </c>
      <c r="M279" s="10">
        <v>2.0</v>
      </c>
      <c r="N279" s="7">
        <v>-10.0</v>
      </c>
      <c r="O279" s="7">
        <v>0.0</v>
      </c>
      <c r="P279" s="11">
        <v>0.0</v>
      </c>
      <c r="Q279" s="10">
        <v>0.0</v>
      </c>
      <c r="R279" s="7">
        <v>0.0</v>
      </c>
      <c r="S279" s="7">
        <v>0.0</v>
      </c>
      <c r="T279" s="11">
        <v>0.0</v>
      </c>
      <c r="U279" s="10">
        <v>0.0</v>
      </c>
      <c r="V279" s="11">
        <v>0.0</v>
      </c>
    </row>
    <row r="280">
      <c r="A280" s="7" t="str">
        <f t="shared" si="1"/>
        <v>Brock Wright</v>
      </c>
      <c r="B280" s="7" t="str">
        <f>IFERROR(__xludf.DUMMYFUNCTION("INDEX(IFNA(REGEXEXTRACT(D280, ""([^ ]+)$"")))"),"DET")</f>
        <v>DET</v>
      </c>
      <c r="C280" s="7">
        <f>Pts_PA*G280+Pts_PC*H280+Pts_PY*I280+Pts_PTD*J280+Pts_PI*K280+Pts_P2*L280+Pts_RA*M280+Pts_RY*N280+Pts_RTD*O280+Pts_R2*P280+Pts_Res*Q280+Pts_ReY*R280+Pts_ReTD*S280+Pts_Re2*T280+Pts_FL*U280+Pts_FTD*V280</f>
        <v>0.6</v>
      </c>
      <c r="D280" s="7" t="s">
        <v>335</v>
      </c>
      <c r="E280" s="10" t="s">
        <v>355</v>
      </c>
      <c r="F280" s="9">
        <v>0.0</v>
      </c>
      <c r="G280" s="10">
        <v>0.0</v>
      </c>
      <c r="H280" s="7">
        <v>0.0</v>
      </c>
      <c r="I280" s="7">
        <v>0.0</v>
      </c>
      <c r="J280" s="7">
        <v>0.0</v>
      </c>
      <c r="K280" s="7">
        <v>0.0</v>
      </c>
      <c r="L280" s="11">
        <v>0.0</v>
      </c>
      <c r="M280" s="10">
        <v>0.0</v>
      </c>
      <c r="N280" s="7">
        <v>0.0</v>
      </c>
      <c r="O280" s="7">
        <v>0.0</v>
      </c>
      <c r="P280" s="11">
        <v>0.0</v>
      </c>
      <c r="Q280" s="10">
        <v>1.0</v>
      </c>
      <c r="R280" s="7">
        <v>1.0</v>
      </c>
      <c r="S280" s="7">
        <v>0.0</v>
      </c>
      <c r="T280" s="11">
        <v>0.0</v>
      </c>
      <c r="U280" s="10">
        <v>0.0</v>
      </c>
      <c r="V280" s="11">
        <v>0.0</v>
      </c>
    </row>
    <row r="281">
      <c r="A281" s="7"/>
      <c r="B281" s="7"/>
      <c r="C281" s="7"/>
      <c r="D281" s="7"/>
      <c r="E281" s="10"/>
      <c r="F281" s="9"/>
      <c r="G281" s="10"/>
      <c r="H281" s="7"/>
      <c r="I281" s="7"/>
      <c r="J281" s="7"/>
      <c r="K281" s="7"/>
      <c r="L281" s="11"/>
      <c r="M281" s="10"/>
      <c r="N281" s="7"/>
      <c r="O281" s="7"/>
      <c r="P281" s="11"/>
      <c r="Q281" s="10"/>
      <c r="R281" s="7"/>
      <c r="S281" s="7"/>
      <c r="T281" s="11"/>
      <c r="U281" s="10"/>
      <c r="V281" s="11"/>
    </row>
    <row r="282">
      <c r="A282" s="7"/>
      <c r="B282" s="7"/>
      <c r="C282" s="7"/>
      <c r="E282" s="14"/>
      <c r="F282" s="14"/>
      <c r="G282" s="14"/>
      <c r="H282" s="13"/>
      <c r="I282" s="13"/>
      <c r="J282" s="13"/>
      <c r="K282" s="13"/>
      <c r="L282" s="15"/>
      <c r="M282" s="14"/>
      <c r="N282" s="13"/>
      <c r="O282" s="13"/>
      <c r="P282" s="15"/>
      <c r="Q282" s="14"/>
      <c r="R282" s="13"/>
      <c r="S282" s="13"/>
      <c r="T282" s="15"/>
      <c r="U282" s="14"/>
      <c r="V282" s="15"/>
    </row>
    <row r="283">
      <c r="A283" s="7"/>
      <c r="B283" s="7"/>
      <c r="C283" s="7"/>
      <c r="E283" s="14"/>
      <c r="F283" s="14"/>
      <c r="G283" s="14"/>
      <c r="H283" s="13"/>
      <c r="I283" s="13"/>
      <c r="J283" s="13"/>
      <c r="K283" s="13"/>
      <c r="L283" s="15"/>
      <c r="M283" s="14"/>
      <c r="N283" s="13"/>
      <c r="O283" s="13"/>
      <c r="P283" s="15"/>
      <c r="Q283" s="14"/>
      <c r="R283" s="13"/>
      <c r="S283" s="13"/>
      <c r="T283" s="15"/>
      <c r="U283" s="14"/>
      <c r="V283" s="15"/>
    </row>
    <row r="284">
      <c r="A284" s="7"/>
      <c r="B284" s="7"/>
      <c r="C284" s="7"/>
      <c r="E284" s="14"/>
      <c r="F284" s="14"/>
      <c r="G284" s="14"/>
      <c r="H284" s="13"/>
      <c r="I284" s="13"/>
      <c r="J284" s="13"/>
      <c r="K284" s="13"/>
      <c r="L284" s="15"/>
      <c r="M284" s="14"/>
      <c r="N284" s="13"/>
      <c r="O284" s="13"/>
      <c r="P284" s="15"/>
      <c r="Q284" s="14"/>
      <c r="R284" s="13"/>
      <c r="S284" s="13"/>
      <c r="T284" s="15"/>
      <c r="U284" s="14"/>
      <c r="V284" s="15"/>
    </row>
    <row r="285">
      <c r="A285" s="7"/>
      <c r="B285" s="7"/>
      <c r="C285" s="7"/>
      <c r="E285" s="14"/>
      <c r="F285" s="14"/>
      <c r="G285" s="14"/>
      <c r="H285" s="13"/>
      <c r="I285" s="13"/>
      <c r="J285" s="13"/>
      <c r="K285" s="13"/>
      <c r="L285" s="15"/>
      <c r="M285" s="14"/>
      <c r="N285" s="13"/>
      <c r="O285" s="13"/>
      <c r="P285" s="15"/>
      <c r="Q285" s="14"/>
      <c r="R285" s="13"/>
      <c r="S285" s="13"/>
      <c r="T285" s="15"/>
      <c r="U285" s="14"/>
      <c r="V285" s="15"/>
    </row>
    <row r="286">
      <c r="A286" s="7"/>
      <c r="B286" s="7"/>
      <c r="C286" s="7"/>
      <c r="E286" s="14"/>
      <c r="F286" s="14"/>
      <c r="G286" s="14"/>
      <c r="H286" s="13"/>
      <c r="I286" s="13"/>
      <c r="J286" s="13"/>
      <c r="K286" s="13"/>
      <c r="L286" s="15"/>
      <c r="M286" s="14"/>
      <c r="N286" s="13"/>
      <c r="O286" s="13"/>
      <c r="P286" s="15"/>
      <c r="Q286" s="14"/>
      <c r="R286" s="13"/>
      <c r="S286" s="13"/>
      <c r="T286" s="15"/>
      <c r="U286" s="14"/>
      <c r="V286" s="15"/>
    </row>
    <row r="287">
      <c r="A287" s="7"/>
      <c r="B287" s="7"/>
      <c r="C287" s="7"/>
      <c r="E287" s="14"/>
      <c r="F287" s="14"/>
      <c r="G287" s="14"/>
      <c r="H287" s="13"/>
      <c r="I287" s="13"/>
      <c r="J287" s="13"/>
      <c r="K287" s="13"/>
      <c r="L287" s="15"/>
      <c r="M287" s="14"/>
      <c r="N287" s="13"/>
      <c r="O287" s="13"/>
      <c r="P287" s="15"/>
      <c r="Q287" s="14"/>
      <c r="R287" s="13"/>
      <c r="S287" s="13"/>
      <c r="T287" s="15"/>
      <c r="U287" s="14"/>
      <c r="V287" s="15"/>
    </row>
    <row r="288">
      <c r="A288" s="7"/>
      <c r="B288" s="7"/>
      <c r="C288" s="7"/>
      <c r="E288" s="14"/>
      <c r="F288" s="14"/>
      <c r="G288" s="14"/>
      <c r="H288" s="13"/>
      <c r="I288" s="13"/>
      <c r="J288" s="13"/>
      <c r="K288" s="13"/>
      <c r="L288" s="15"/>
      <c r="M288" s="14"/>
      <c r="N288" s="13"/>
      <c r="O288" s="13"/>
      <c r="P288" s="15"/>
      <c r="Q288" s="14"/>
      <c r="R288" s="13"/>
      <c r="S288" s="13"/>
      <c r="T288" s="15"/>
      <c r="U288" s="14"/>
      <c r="V288" s="15"/>
    </row>
    <row r="289">
      <c r="A289" s="7"/>
      <c r="B289" s="7"/>
      <c r="C289" s="7"/>
      <c r="E289" s="14"/>
      <c r="F289" s="14"/>
      <c r="G289" s="14"/>
      <c r="H289" s="13"/>
      <c r="I289" s="13"/>
      <c r="J289" s="13"/>
      <c r="K289" s="13"/>
      <c r="L289" s="15"/>
      <c r="M289" s="14"/>
      <c r="N289" s="13"/>
      <c r="O289" s="13"/>
      <c r="P289" s="15"/>
      <c r="Q289" s="14"/>
      <c r="R289" s="13"/>
      <c r="S289" s="13"/>
      <c r="T289" s="15"/>
      <c r="U289" s="14"/>
      <c r="V289" s="15"/>
    </row>
    <row r="290">
      <c r="A290" s="7"/>
      <c r="B290" s="7"/>
      <c r="C290" s="7"/>
      <c r="D290" s="13"/>
      <c r="E290" s="14"/>
      <c r="F290" s="14"/>
      <c r="G290" s="14"/>
      <c r="H290" s="13"/>
      <c r="I290" s="13"/>
      <c r="J290" s="13"/>
      <c r="K290" s="13"/>
      <c r="L290" s="15"/>
      <c r="M290" s="14"/>
      <c r="N290" s="13"/>
      <c r="O290" s="13"/>
      <c r="P290" s="15"/>
      <c r="Q290" s="14"/>
      <c r="R290" s="13"/>
      <c r="S290" s="13"/>
      <c r="T290" s="15"/>
      <c r="U290" s="14"/>
      <c r="V290" s="15"/>
    </row>
    <row r="291">
      <c r="A291" s="7"/>
      <c r="B291" s="7"/>
      <c r="C291" s="7"/>
      <c r="D291" s="13"/>
      <c r="E291" s="14"/>
      <c r="F291" s="14"/>
      <c r="G291" s="14"/>
      <c r="H291" s="13"/>
      <c r="I291" s="13"/>
      <c r="J291" s="13"/>
      <c r="K291" s="13"/>
      <c r="L291" s="15"/>
      <c r="M291" s="14"/>
      <c r="N291" s="13"/>
      <c r="O291" s="13"/>
      <c r="P291" s="15"/>
      <c r="Q291" s="14"/>
      <c r="R291" s="13"/>
      <c r="S291" s="13"/>
      <c r="T291" s="15"/>
      <c r="U291" s="14"/>
      <c r="V291" s="15"/>
    </row>
    <row r="292">
      <c r="A292" s="7"/>
      <c r="B292" s="7"/>
      <c r="C292" s="7"/>
      <c r="D292" s="13"/>
      <c r="E292" s="14"/>
      <c r="F292" s="14"/>
      <c r="G292" s="14"/>
      <c r="H292" s="13"/>
      <c r="I292" s="13"/>
      <c r="J292" s="13"/>
      <c r="K292" s="13"/>
      <c r="L292" s="15"/>
      <c r="M292" s="14"/>
      <c r="N292" s="13"/>
      <c r="O292" s="13"/>
      <c r="P292" s="15"/>
      <c r="Q292" s="14"/>
      <c r="R292" s="13"/>
      <c r="S292" s="13"/>
      <c r="T292" s="15"/>
      <c r="U292" s="14"/>
      <c r="V292" s="15"/>
    </row>
    <row r="293">
      <c r="A293" s="7"/>
      <c r="B293" s="7"/>
      <c r="C293" s="7"/>
      <c r="D293" s="13"/>
      <c r="E293" s="14"/>
      <c r="F293" s="14"/>
      <c r="G293" s="14"/>
      <c r="H293" s="13"/>
      <c r="I293" s="13"/>
      <c r="J293" s="13"/>
      <c r="K293" s="13"/>
      <c r="L293" s="15"/>
      <c r="M293" s="14"/>
      <c r="N293" s="13"/>
      <c r="O293" s="13"/>
      <c r="P293" s="15"/>
      <c r="Q293" s="14"/>
      <c r="R293" s="13"/>
      <c r="S293" s="13"/>
      <c r="T293" s="15"/>
      <c r="U293" s="14"/>
      <c r="V293" s="15"/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81"/>
  <mergeCells count="4">
    <mergeCell ref="G1:L1"/>
    <mergeCell ref="M1:P1"/>
    <mergeCell ref="Q1:T1"/>
    <mergeCell ref="U1:V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293" si="1">LEFT(D3,LEN(D3)-LEN(B3)-1)</f>
        <v>Kirk Cousins</v>
      </c>
      <c r="B3" s="7" t="str">
        <f>IFERROR(__xludf.DUMMYFUNCTION("INDEX(IFNA(REGEXEXTRACT(D3, ""([^ ]+)$"")))"),"ATL")</f>
        <v>ATL</v>
      </c>
      <c r="C3" s="7">
        <f>Pts_PA*G3+Pts_PC*H3+Pts_PY*I3+Pts_PTD*J3+Pts_PI*K3+Pts_P2*L3+Pts_RA*M3+Pts_RY*N3+Pts_RTD*O3+Pts_R2*P3+Pts_Res*Q3+Pts_ReY*R3+Pts_ReTD*S3+Pts_Re2*T3+Pts_FL*U3+Pts_FTD*V3</f>
        <v>28.64</v>
      </c>
      <c r="D3" s="7" t="s">
        <v>130</v>
      </c>
      <c r="E3" s="10" t="s">
        <v>31</v>
      </c>
      <c r="F3" s="9">
        <v>36.0</v>
      </c>
      <c r="G3" s="10">
        <v>29.0</v>
      </c>
      <c r="H3" s="7">
        <v>23.0</v>
      </c>
      <c r="I3" s="7">
        <v>276.0</v>
      </c>
      <c r="J3" s="7">
        <v>4.0</v>
      </c>
      <c r="K3" s="7">
        <v>0.0</v>
      </c>
      <c r="L3" s="11">
        <v>0.0</v>
      </c>
      <c r="M3" s="10">
        <v>3.0</v>
      </c>
      <c r="N3" s="7">
        <v>16.0</v>
      </c>
      <c r="O3" s="7">
        <v>0.0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Jalen Hurts</v>
      </c>
      <c r="B4" s="7" t="str">
        <f>IFERROR(__xludf.DUMMYFUNCTION("INDEX(IFNA(REGEXEXTRACT(D4, ""([^ ]+)$"")))"),"PHI")</f>
        <v>PHI</v>
      </c>
      <c r="C4" s="7">
        <f>Pts_PA*G4+Pts_PC*H4+Pts_PY*I4+Pts_PTD*J4+Pts_PI*K4+Pts_P2*L4+Pts_RA*M4+Pts_RY*N4+Pts_RTD*O4+Pts_R2*P4+Pts_Res*Q4+Pts_ReY*R4+Pts_ReTD*S4+Pts_Re2*T4+Pts_FL*U4+Pts_FTD*V4</f>
        <v>35.14</v>
      </c>
      <c r="D4" s="7" t="s">
        <v>37</v>
      </c>
      <c r="E4" s="10" t="s">
        <v>59</v>
      </c>
      <c r="F4" s="9">
        <v>36.0</v>
      </c>
      <c r="G4" s="10">
        <v>20.0</v>
      </c>
      <c r="H4" s="7">
        <v>16.0</v>
      </c>
      <c r="I4" s="7">
        <v>236.0</v>
      </c>
      <c r="J4" s="7">
        <v>1.0</v>
      </c>
      <c r="K4" s="7">
        <v>0.0</v>
      </c>
      <c r="L4" s="11">
        <v>0.0</v>
      </c>
      <c r="M4" s="10">
        <v>10.0</v>
      </c>
      <c r="N4" s="7">
        <v>37.0</v>
      </c>
      <c r="O4" s="7">
        <v>3.0</v>
      </c>
      <c r="P4" s="11">
        <v>0.0</v>
      </c>
      <c r="Q4" s="10">
        <v>0.0</v>
      </c>
      <c r="R4" s="7">
        <v>0.0</v>
      </c>
      <c r="S4" s="7">
        <v>0.0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Bo Nix</v>
      </c>
      <c r="B5" s="7" t="str">
        <f>IFERROR(__xludf.DUMMYFUNCTION("INDEX(IFNA(REGEXEXTRACT(D5, ""([^ ]+)$"")))"),"DEN")</f>
        <v>DEN</v>
      </c>
      <c r="C5" s="7">
        <f>Pts_PA*G5+Pts_PC*H5+Pts_PY*I5+Pts_PTD*J5+Pts_PI*K5+Pts_P2*L5+Pts_RA*M5+Pts_RY*N5+Pts_RTD*O5+Pts_R2*P5+Pts_Res*Q5+Pts_ReY*R5+Pts_ReTD*S5+Pts_Re2*T5+Pts_FL*U5+Pts_FTD*V5</f>
        <v>29.76</v>
      </c>
      <c r="D5" s="7" t="s">
        <v>111</v>
      </c>
      <c r="E5" s="10" t="s">
        <v>29</v>
      </c>
      <c r="F5" s="9">
        <v>35.0</v>
      </c>
      <c r="G5" s="10">
        <v>37.0</v>
      </c>
      <c r="H5" s="7">
        <v>28.0</v>
      </c>
      <c r="I5" s="7">
        <v>284.0</v>
      </c>
      <c r="J5" s="7">
        <v>3.0</v>
      </c>
      <c r="K5" s="7">
        <v>0.0</v>
      </c>
      <c r="L5" s="11">
        <v>0.0</v>
      </c>
      <c r="M5" s="10">
        <v>5.0</v>
      </c>
      <c r="N5" s="7">
        <v>4.0</v>
      </c>
      <c r="O5" s="7">
        <v>1.0</v>
      </c>
      <c r="P5" s="11">
        <v>0.0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Matthew Stafford</v>
      </c>
      <c r="B6" s="7" t="str">
        <f>IFERROR(__xludf.DUMMYFUNCTION("INDEX(IFNA(REGEXEXTRACT(D6, ""([^ ]+)$"")))"),"LA")</f>
        <v>LA</v>
      </c>
      <c r="C6" s="7">
        <f>Pts_PA*G6+Pts_PC*H6+Pts_PY*I6+Pts_PTD*J6+Pts_PI*K6+Pts_P2*L6+Pts_RA*M6+Pts_RY*N6+Pts_RTD*O6+Pts_R2*P6+Pts_Res*Q6+Pts_ReY*R6+Pts_ReTD*S6+Pts_Re2*T6+Pts_FL*U6+Pts_FTD*V6</f>
        <v>24.76</v>
      </c>
      <c r="D6" s="7" t="s">
        <v>69</v>
      </c>
      <c r="E6" s="10" t="s">
        <v>155</v>
      </c>
      <c r="F6" s="9">
        <v>33.0</v>
      </c>
      <c r="G6" s="10">
        <v>34.0</v>
      </c>
      <c r="H6" s="7">
        <v>25.0</v>
      </c>
      <c r="I6" s="7">
        <v>279.0</v>
      </c>
      <c r="J6" s="7">
        <v>4.0</v>
      </c>
      <c r="K6" s="7">
        <v>1.0</v>
      </c>
      <c r="L6" s="11">
        <v>0.0</v>
      </c>
      <c r="M6" s="10">
        <v>3.0</v>
      </c>
      <c r="N6" s="7">
        <v>-4.0</v>
      </c>
      <c r="O6" s="7">
        <v>0.0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Jameis Winston</v>
      </c>
      <c r="B7" s="7" t="str">
        <f>IFERROR(__xludf.DUMMYFUNCTION("INDEX(IFNA(REGEXEXTRACT(D7, ""([^ ]+)$"")))"),"CLE")</f>
        <v>CLE</v>
      </c>
      <c r="C7" s="7">
        <f>Pts_PA*G7+Pts_PC*H7+Pts_PY*I7+Pts_PTD*J7+Pts_PI*K7+Pts_P2*L7+Pts_RA*M7+Pts_RY*N7+Pts_RTD*O7+Pts_R2*P7+Pts_Res*Q7+Pts_ReY*R7+Pts_ReTD*S7+Pts_Re2*T7+Pts_FL*U7+Pts_FTD*V7</f>
        <v>23.56</v>
      </c>
      <c r="D7" s="7" t="s">
        <v>416</v>
      </c>
      <c r="E7" s="10" t="s">
        <v>61</v>
      </c>
      <c r="F7" s="9">
        <v>30.0</v>
      </c>
      <c r="G7" s="10">
        <v>41.0</v>
      </c>
      <c r="H7" s="7">
        <v>27.0</v>
      </c>
      <c r="I7" s="7">
        <v>334.0</v>
      </c>
      <c r="J7" s="7">
        <v>3.0</v>
      </c>
      <c r="K7" s="7">
        <v>0.0</v>
      </c>
      <c r="L7" s="11">
        <v>0.0</v>
      </c>
      <c r="M7" s="10">
        <v>2.0</v>
      </c>
      <c r="N7" s="7">
        <v>2.0</v>
      </c>
      <c r="O7" s="7">
        <v>0.0</v>
      </c>
      <c r="P7" s="11">
        <v>0.0</v>
      </c>
      <c r="Q7" s="10">
        <v>0.0</v>
      </c>
      <c r="R7" s="7">
        <v>0.0</v>
      </c>
      <c r="S7" s="7">
        <v>0.0</v>
      </c>
      <c r="T7" s="11">
        <v>0.0</v>
      </c>
      <c r="U7" s="10">
        <v>1.0</v>
      </c>
      <c r="V7" s="11">
        <v>0.0</v>
      </c>
    </row>
    <row r="8">
      <c r="A8" s="7" t="str">
        <f t="shared" si="1"/>
        <v>Trevor Lawrence</v>
      </c>
      <c r="B8" s="7" t="str">
        <f>IFERROR(__xludf.DUMMYFUNCTION("INDEX(IFNA(REGEXEXTRACT(D8, ""([^ ]+)$"")))"),"JAX")</f>
        <v>JAX</v>
      </c>
      <c r="C8" s="7">
        <f>Pts_PA*G8+Pts_PC*H8+Pts_PY*I8+Pts_PTD*J8+Pts_PI*K8+Pts_P2*L8+Pts_RA*M8+Pts_RY*N8+Pts_RTD*O8+Pts_R2*P8+Pts_Res*Q8+Pts_ReY*R8+Pts_ReTD*S8+Pts_Re2*T8+Pts_FL*U8+Pts_FTD*V8</f>
        <v>23.32</v>
      </c>
      <c r="D8" s="7" t="s">
        <v>91</v>
      </c>
      <c r="E8" s="10" t="s">
        <v>23</v>
      </c>
      <c r="F8" s="9">
        <v>28.0</v>
      </c>
      <c r="G8" s="10">
        <v>32.0</v>
      </c>
      <c r="H8" s="7">
        <v>21.0</v>
      </c>
      <c r="I8" s="7">
        <v>308.0</v>
      </c>
      <c r="J8" s="7">
        <v>2.0</v>
      </c>
      <c r="K8" s="7">
        <v>1.0</v>
      </c>
      <c r="L8" s="11">
        <v>0.0</v>
      </c>
      <c r="M8" s="10">
        <v>4.0</v>
      </c>
      <c r="N8" s="7">
        <v>10.0</v>
      </c>
      <c r="O8" s="7">
        <v>1.0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1.0</v>
      </c>
      <c r="V8" s="11">
        <v>0.0</v>
      </c>
    </row>
    <row r="9">
      <c r="A9" s="7" t="str">
        <f t="shared" si="1"/>
        <v>Baker Mayfield</v>
      </c>
      <c r="B9" s="7" t="str">
        <f>IFERROR(__xludf.DUMMYFUNCTION("INDEX(IFNA(REGEXEXTRACT(D9, ""([^ ]+)$"")))"),"TB")</f>
        <v>TB</v>
      </c>
      <c r="C9" s="7">
        <f>Pts_PA*G9+Pts_PC*H9+Pts_PY*I9+Pts_PTD*J9+Pts_PI*K9+Pts_P2*L9+Pts_RA*M9+Pts_RY*N9+Pts_RTD*O9+Pts_R2*P9+Pts_Res*Q9+Pts_ReY*R9+Pts_ReTD*S9+Pts_Re2*T9+Pts_FL*U9+Pts_FTD*V9</f>
        <v>22.3</v>
      </c>
      <c r="D9" s="7" t="s">
        <v>18</v>
      </c>
      <c r="E9" s="10" t="s">
        <v>339</v>
      </c>
      <c r="F9" s="9">
        <v>28.0</v>
      </c>
      <c r="G9" s="10">
        <v>50.0</v>
      </c>
      <c r="H9" s="7">
        <v>37.0</v>
      </c>
      <c r="I9" s="7">
        <v>330.0</v>
      </c>
      <c r="J9" s="7">
        <v>3.0</v>
      </c>
      <c r="K9" s="7">
        <v>2.0</v>
      </c>
      <c r="L9" s="11">
        <v>0.0</v>
      </c>
      <c r="M9" s="10">
        <v>3.0</v>
      </c>
      <c r="N9" s="7">
        <v>11.0</v>
      </c>
      <c r="O9" s="7">
        <v>0.0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Justin Herbert</v>
      </c>
      <c r="B10" s="7" t="str">
        <f>IFERROR(__xludf.DUMMYFUNCTION("INDEX(IFNA(REGEXEXTRACT(D10, ""([^ ]+)$"")))"),"LAC")</f>
        <v>LAC</v>
      </c>
      <c r="C10" s="7">
        <f>Pts_PA*G10+Pts_PC*H10+Pts_PY*I10+Pts_PTD*J10+Pts_PI*K10+Pts_P2*L10+Pts_RA*M10+Pts_RY*N10+Pts_RTD*O10+Pts_R2*P10+Pts_Res*Q10+Pts_ReY*R10+Pts_ReTD*S10+Pts_Re2*T10+Pts_FL*U10+Pts_FTD*V10</f>
        <v>24.06</v>
      </c>
      <c r="D10" s="7" t="s">
        <v>97</v>
      </c>
      <c r="E10" s="10" t="s">
        <v>350</v>
      </c>
      <c r="F10" s="9">
        <v>27.0</v>
      </c>
      <c r="G10" s="10">
        <v>32.0</v>
      </c>
      <c r="H10" s="7">
        <v>20.0</v>
      </c>
      <c r="I10" s="7">
        <v>279.0</v>
      </c>
      <c r="J10" s="7">
        <v>2.0</v>
      </c>
      <c r="K10" s="7">
        <v>0.0</v>
      </c>
      <c r="L10" s="11">
        <v>0.0</v>
      </c>
      <c r="M10" s="10">
        <v>4.0</v>
      </c>
      <c r="N10" s="7">
        <v>49.0</v>
      </c>
      <c r="O10" s="7">
        <v>0.0</v>
      </c>
      <c r="P10" s="11">
        <v>0.0</v>
      </c>
      <c r="Q10" s="10">
        <v>0.0</v>
      </c>
      <c r="R10" s="7">
        <v>0.0</v>
      </c>
      <c r="S10" s="7">
        <v>0.0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Lamar Jackson</v>
      </c>
      <c r="B11" s="7" t="str">
        <f>IFERROR(__xludf.DUMMYFUNCTION("INDEX(IFNA(REGEXEXTRACT(D11, ""([^ ]+)$"")))"),"BAL")</f>
        <v>BAL</v>
      </c>
      <c r="C11" s="7">
        <f>Pts_PA*G11+Pts_PC*H11+Pts_PY*I11+Pts_PTD*J11+Pts_PI*K11+Pts_P2*L11+Pts_RA*M11+Pts_RY*N11+Pts_RTD*O11+Pts_R2*P11+Pts_Res*Q11+Pts_ReY*R11+Pts_ReTD*S11+Pts_Re2*T11+Pts_FL*U11+Pts_FTD*V11</f>
        <v>24.16</v>
      </c>
      <c r="D11" s="7" t="s">
        <v>32</v>
      </c>
      <c r="E11" s="10" t="s">
        <v>85</v>
      </c>
      <c r="F11" s="9">
        <v>27.0</v>
      </c>
      <c r="G11" s="10">
        <v>38.0</v>
      </c>
      <c r="H11" s="7">
        <v>23.0</v>
      </c>
      <c r="I11" s="7">
        <v>289.0</v>
      </c>
      <c r="J11" s="7">
        <v>2.0</v>
      </c>
      <c r="K11" s="7">
        <v>0.0</v>
      </c>
      <c r="L11" s="11">
        <v>0.0</v>
      </c>
      <c r="M11" s="10">
        <v>8.0</v>
      </c>
      <c r="N11" s="7">
        <v>46.0</v>
      </c>
      <c r="O11" s="7">
        <v>0.0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Brock Purdy</v>
      </c>
      <c r="B12" s="7" t="str">
        <f>IFERROR(__xludf.DUMMYFUNCTION("INDEX(IFNA(REGEXEXTRACT(D12, ""([^ ]+)$"")))"),"SF")</f>
        <v>SF</v>
      </c>
      <c r="C12" s="7">
        <f>Pts_PA*G12+Pts_PC*H12+Pts_PY*I12+Pts_PTD*J12+Pts_PI*K12+Pts_P2*L12+Pts_RA*M12+Pts_RY*N12+Pts_RTD*O12+Pts_R2*P12+Pts_Res*Q12+Pts_ReY*R12+Pts_ReTD*S12+Pts_Re2*T12+Pts_FL*U12+Pts_FTD*V12</f>
        <v>26</v>
      </c>
      <c r="D12" s="7" t="s">
        <v>113</v>
      </c>
      <c r="E12" s="10" t="s">
        <v>89</v>
      </c>
      <c r="F12" s="9">
        <v>27.0</v>
      </c>
      <c r="G12" s="10">
        <v>26.0</v>
      </c>
      <c r="H12" s="7">
        <v>18.0</v>
      </c>
      <c r="I12" s="7">
        <v>260.0</v>
      </c>
      <c r="J12" s="7">
        <v>1.0</v>
      </c>
      <c r="K12" s="7">
        <v>0.0</v>
      </c>
      <c r="L12" s="11">
        <v>0.0</v>
      </c>
      <c r="M12" s="10">
        <v>8.0</v>
      </c>
      <c r="N12" s="7">
        <v>56.0</v>
      </c>
      <c r="O12" s="7">
        <v>1.0</v>
      </c>
      <c r="P12" s="11">
        <v>0.0</v>
      </c>
      <c r="Q12" s="10">
        <v>0.0</v>
      </c>
      <c r="R12" s="7">
        <v>0.0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CeeDee Lamb</v>
      </c>
      <c r="B13" s="7" t="str">
        <f>IFERROR(__xludf.DUMMYFUNCTION("INDEX(IFNA(REGEXEXTRACT(D13, ""([^ ]+)$"")))"),"DAL")</f>
        <v>DAL</v>
      </c>
      <c r="C13" s="7">
        <f>Pts_PA*G13+Pts_PC*H13+Pts_PY*I13+Pts_PTD*J13+Pts_PI*K13+Pts_P2*L13+Pts_RA*M13+Pts_RY*N13+Pts_RTD*O13+Pts_R2*P13+Pts_Res*Q13+Pts_ReY*R13+Pts_ReTD*S13+Pts_Re2*T13+Pts_FL*U13+Pts_FTD*V13</f>
        <v>33.1</v>
      </c>
      <c r="D13" s="7" t="s">
        <v>134</v>
      </c>
      <c r="E13" s="10" t="s">
        <v>39</v>
      </c>
      <c r="F13" s="9">
        <v>26.0</v>
      </c>
      <c r="G13" s="10">
        <v>0.0</v>
      </c>
      <c r="H13" s="7">
        <v>0.0</v>
      </c>
      <c r="I13" s="7">
        <v>0.0</v>
      </c>
      <c r="J13" s="7">
        <v>0.0</v>
      </c>
      <c r="K13" s="7">
        <v>0.0</v>
      </c>
      <c r="L13" s="11">
        <v>0.0</v>
      </c>
      <c r="M13" s="10">
        <v>0.0</v>
      </c>
      <c r="N13" s="7">
        <v>0.0</v>
      </c>
      <c r="O13" s="7">
        <v>0.0</v>
      </c>
      <c r="P13" s="11">
        <v>0.0</v>
      </c>
      <c r="Q13" s="10">
        <v>13.0</v>
      </c>
      <c r="R13" s="7">
        <v>146.0</v>
      </c>
      <c r="S13" s="7">
        <v>2.0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James Cook</v>
      </c>
      <c r="B14" s="7" t="str">
        <f>IFERROR(__xludf.DUMMYFUNCTION("INDEX(IFNA(REGEXEXTRACT(D14, ""([^ ]+)$"")))"),"BUF")</f>
        <v>BUF</v>
      </c>
      <c r="C14" s="7">
        <f>Pts_PA*G14+Pts_PC*H14+Pts_PY*I14+Pts_PTD*J14+Pts_PI*K14+Pts_P2*L14+Pts_RA*M14+Pts_RY*N14+Pts_RTD*O14+Pts_R2*P14+Pts_Res*Q14+Pts_ReY*R14+Pts_ReTD*S14+Pts_Re2*T14+Pts_FL*U14+Pts_FTD*V14</f>
        <v>26.8</v>
      </c>
      <c r="D14" s="7" t="s">
        <v>104</v>
      </c>
      <c r="E14" s="10" t="s">
        <v>112</v>
      </c>
      <c r="F14" s="9">
        <v>25.0</v>
      </c>
      <c r="G14" s="10">
        <v>0.0</v>
      </c>
      <c r="H14" s="7">
        <v>0.0</v>
      </c>
      <c r="I14" s="7">
        <v>0.0</v>
      </c>
      <c r="J14" s="7">
        <v>0.0</v>
      </c>
      <c r="K14" s="7">
        <v>0.0</v>
      </c>
      <c r="L14" s="11">
        <v>0.0</v>
      </c>
      <c r="M14" s="10">
        <v>17.0</v>
      </c>
      <c r="N14" s="7">
        <v>111.0</v>
      </c>
      <c r="O14" s="7">
        <v>2.0</v>
      </c>
      <c r="P14" s="11">
        <v>0.0</v>
      </c>
      <c r="Q14" s="10">
        <v>3.0</v>
      </c>
      <c r="R14" s="7">
        <v>22.0</v>
      </c>
      <c r="S14" s="7">
        <v>0.0</v>
      </c>
      <c r="T14" s="11">
        <v>0.0</v>
      </c>
      <c r="U14" s="10">
        <v>0.0</v>
      </c>
      <c r="V14" s="11">
        <v>0.0</v>
      </c>
    </row>
    <row r="15">
      <c r="A15" s="7" t="str">
        <f t="shared" si="1"/>
        <v>Kyler Murray</v>
      </c>
      <c r="B15" s="7" t="str">
        <f>IFERROR(__xludf.DUMMYFUNCTION("INDEX(IFNA(REGEXEXTRACT(D15, ""([^ ]+)$"")))"),"ARI")</f>
        <v>ARI</v>
      </c>
      <c r="C15" s="7">
        <f>Pts_PA*G15+Pts_PC*H15+Pts_PY*I15+Pts_PTD*J15+Pts_PI*K15+Pts_P2*L15+Pts_RA*M15+Pts_RY*N15+Pts_RTD*O15+Pts_R2*P15+Pts_Res*Q15+Pts_ReY*R15+Pts_ReTD*S15+Pts_Re2*T15+Pts_FL*U15+Pts_FTD*V15</f>
        <v>22.18</v>
      </c>
      <c r="D15" s="7" t="s">
        <v>68</v>
      </c>
      <c r="E15" s="10" t="s">
        <v>92</v>
      </c>
      <c r="F15" s="9">
        <v>25.0</v>
      </c>
      <c r="G15" s="10">
        <v>36.0</v>
      </c>
      <c r="H15" s="7">
        <v>26.0</v>
      </c>
      <c r="I15" s="7">
        <v>307.0</v>
      </c>
      <c r="J15" s="7">
        <v>2.0</v>
      </c>
      <c r="K15" s="7">
        <v>0.0</v>
      </c>
      <c r="L15" s="11">
        <v>0.0</v>
      </c>
      <c r="M15" s="10">
        <v>5.0</v>
      </c>
      <c r="N15" s="7">
        <v>19.0</v>
      </c>
      <c r="O15" s="7">
        <v>0.0</v>
      </c>
      <c r="P15" s="11">
        <v>0.0</v>
      </c>
      <c r="Q15" s="10">
        <v>0.0</v>
      </c>
      <c r="R15" s="7">
        <v>0.0</v>
      </c>
      <c r="S15" s="7">
        <v>0.0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Jayden Daniels</v>
      </c>
      <c r="B16" s="7" t="str">
        <f>IFERROR(__xludf.DUMMYFUNCTION("INDEX(IFNA(REGEXEXTRACT(D16, ""([^ ]+)$"")))"),"WAS")</f>
        <v>WAS</v>
      </c>
      <c r="C16" s="7">
        <f>Pts_PA*G16+Pts_PC*H16+Pts_PY*I16+Pts_PTD*J16+Pts_PI*K16+Pts_P2*L16+Pts_RA*M16+Pts_RY*N16+Pts_RTD*O16+Pts_R2*P16+Pts_Res*Q16+Pts_ReY*R16+Pts_ReTD*S16+Pts_Re2*T16+Pts_FL*U16+Pts_FTD*V16</f>
        <v>22.24</v>
      </c>
      <c r="D16" s="7" t="s">
        <v>30</v>
      </c>
      <c r="E16" s="10" t="s">
        <v>343</v>
      </c>
      <c r="F16" s="9">
        <v>24.0</v>
      </c>
      <c r="G16" s="10">
        <v>38.0</v>
      </c>
      <c r="H16" s="7">
        <v>21.0</v>
      </c>
      <c r="I16" s="7">
        <v>326.0</v>
      </c>
      <c r="J16" s="7">
        <v>1.0</v>
      </c>
      <c r="K16" s="7">
        <v>0.0</v>
      </c>
      <c r="L16" s="11">
        <v>0.0</v>
      </c>
      <c r="M16" s="10">
        <v>8.0</v>
      </c>
      <c r="N16" s="7">
        <v>52.0</v>
      </c>
      <c r="O16" s="7">
        <v>0.0</v>
      </c>
      <c r="P16" s="11">
        <v>0.0</v>
      </c>
      <c r="Q16" s="10">
        <v>0.0</v>
      </c>
      <c r="R16" s="7">
        <v>0.0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Josh Jacobs</v>
      </c>
      <c r="B17" s="7" t="str">
        <f>IFERROR(__xludf.DUMMYFUNCTION("INDEX(IFNA(REGEXEXTRACT(D17, ""([^ ]+)$"")))"),"GB")</f>
        <v>GB</v>
      </c>
      <c r="C17" s="7">
        <f>Pts_PA*G17+Pts_PC*H17+Pts_PY*I17+Pts_PTD*J17+Pts_PI*K17+Pts_P2*L17+Pts_RA*M17+Pts_RY*N17+Pts_RTD*O17+Pts_R2*P17+Pts_Res*Q17+Pts_ReY*R17+Pts_ReTD*S17+Pts_Re2*T17+Pts_FL*U17+Pts_FTD*V17</f>
        <v>25</v>
      </c>
      <c r="D17" s="7" t="s">
        <v>109</v>
      </c>
      <c r="E17" s="10" t="s">
        <v>351</v>
      </c>
      <c r="F17" s="9">
        <v>24.0</v>
      </c>
      <c r="G17" s="10">
        <v>0.0</v>
      </c>
      <c r="H17" s="7">
        <v>0.0</v>
      </c>
      <c r="I17" s="7">
        <v>0.0</v>
      </c>
      <c r="J17" s="7">
        <v>0.0</v>
      </c>
      <c r="K17" s="7">
        <v>0.0</v>
      </c>
      <c r="L17" s="11">
        <v>0.0</v>
      </c>
      <c r="M17" s="10">
        <v>25.0</v>
      </c>
      <c r="N17" s="7">
        <v>127.0</v>
      </c>
      <c r="O17" s="7">
        <v>2.0</v>
      </c>
      <c r="P17" s="11">
        <v>0.0</v>
      </c>
      <c r="Q17" s="10">
        <v>1.0</v>
      </c>
      <c r="R17" s="7">
        <v>-2.0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Josh Allen</v>
      </c>
      <c r="B18" s="7" t="str">
        <f>IFERROR(__xludf.DUMMYFUNCTION("INDEX(IFNA(REGEXEXTRACT(D18, ""([^ ]+)$"")))"),"BUF")</f>
        <v>BUF</v>
      </c>
      <c r="C18" s="7">
        <f>Pts_PA*G18+Pts_PC*H18+Pts_PY*I18+Pts_PTD*J18+Pts_PI*K18+Pts_P2*L18+Pts_RA*M18+Pts_RY*N18+Pts_RTD*O18+Pts_R2*P18+Pts_Res*Q18+Pts_ReY*R18+Pts_ReTD*S18+Pts_Re2*T18+Pts_FL*U18+Pts_FTD*V18</f>
        <v>19.82</v>
      </c>
      <c r="D18" s="7" t="s">
        <v>20</v>
      </c>
      <c r="E18" s="10" t="s">
        <v>112</v>
      </c>
      <c r="F18" s="9">
        <v>23.0</v>
      </c>
      <c r="G18" s="10">
        <v>34.0</v>
      </c>
      <c r="H18" s="7">
        <v>24.0</v>
      </c>
      <c r="I18" s="7">
        <v>283.0</v>
      </c>
      <c r="J18" s="7">
        <v>2.0</v>
      </c>
      <c r="K18" s="7">
        <v>1.0</v>
      </c>
      <c r="L18" s="11">
        <v>0.0</v>
      </c>
      <c r="M18" s="10">
        <v>7.0</v>
      </c>
      <c r="N18" s="7">
        <v>25.0</v>
      </c>
      <c r="O18" s="7">
        <v>0.0</v>
      </c>
      <c r="P18" s="11">
        <v>0.0</v>
      </c>
      <c r="Q18" s="10">
        <v>0.0</v>
      </c>
      <c r="R18" s="7">
        <v>0.0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Ladd McConkey</v>
      </c>
      <c r="B19" s="7" t="str">
        <f>IFERROR(__xludf.DUMMYFUNCTION("INDEX(IFNA(REGEXEXTRACT(D19, ""([^ ]+)$"")))"),"LAC")</f>
        <v>LAC</v>
      </c>
      <c r="C19" s="7">
        <f>Pts_PA*G19+Pts_PC*H19+Pts_PY*I19+Pts_PTD*J19+Pts_PI*K19+Pts_P2*L19+Pts_RA*M19+Pts_RY*N19+Pts_RTD*O19+Pts_R2*P19+Pts_Res*Q19+Pts_ReY*R19+Pts_ReTD*S19+Pts_Re2*T19+Pts_FL*U19+Pts_FTD*V19</f>
        <v>26.1</v>
      </c>
      <c r="D19" s="7" t="s">
        <v>126</v>
      </c>
      <c r="E19" s="10" t="s">
        <v>350</v>
      </c>
      <c r="F19" s="9">
        <v>23.0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0.0</v>
      </c>
      <c r="N19" s="7">
        <v>0.0</v>
      </c>
      <c r="O19" s="7">
        <v>0.0</v>
      </c>
      <c r="P19" s="11">
        <v>0.0</v>
      </c>
      <c r="Q19" s="10">
        <v>6.0</v>
      </c>
      <c r="R19" s="7">
        <v>111.0</v>
      </c>
      <c r="S19" s="7">
        <v>2.0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Sam Darnold</v>
      </c>
      <c r="B20" s="7" t="str">
        <f>IFERROR(__xludf.DUMMYFUNCTION("INDEX(IFNA(REGEXEXTRACT(D20, ""([^ ]+)$"")))"),"MIN")</f>
        <v>MIN</v>
      </c>
      <c r="C20" s="7">
        <f>Pts_PA*G20+Pts_PC*H20+Pts_PY*I20+Pts_PTD*J20+Pts_PI*K20+Pts_P2*L20+Pts_RA*M20+Pts_RY*N20+Pts_RTD*O20+Pts_R2*P20+Pts_Res*Q20+Pts_ReY*R20+Pts_ReTD*S20+Pts_Re2*T20+Pts_FL*U20+Pts_FTD*V20</f>
        <v>18.2</v>
      </c>
      <c r="D20" s="7" t="s">
        <v>52</v>
      </c>
      <c r="E20" s="10" t="s">
        <v>419</v>
      </c>
      <c r="F20" s="9">
        <v>21.0</v>
      </c>
      <c r="G20" s="10">
        <v>25.0</v>
      </c>
      <c r="H20" s="7">
        <v>18.0</v>
      </c>
      <c r="I20" s="7">
        <v>240.0</v>
      </c>
      <c r="J20" s="7">
        <v>2.0</v>
      </c>
      <c r="K20" s="7">
        <v>0.0</v>
      </c>
      <c r="L20" s="11">
        <v>0.0</v>
      </c>
      <c r="M20" s="10">
        <v>3.0</v>
      </c>
      <c r="N20" s="7">
        <v>6.0</v>
      </c>
      <c r="O20" s="7">
        <v>0.0</v>
      </c>
      <c r="P20" s="11">
        <v>0.0</v>
      </c>
      <c r="Q20" s="10">
        <v>0.0</v>
      </c>
      <c r="R20" s="7">
        <v>0.0</v>
      </c>
      <c r="S20" s="7">
        <v>0.0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Jared Goff</v>
      </c>
      <c r="B21" s="7" t="str">
        <f>IFERROR(__xludf.DUMMYFUNCTION("INDEX(IFNA(REGEXEXTRACT(D21, ""([^ ]+)$"")))"),"DET")</f>
        <v>DET</v>
      </c>
      <c r="C21" s="7">
        <f>Pts_PA*G21+Pts_PC*H21+Pts_PY*I21+Pts_PTD*J21+Pts_PI*K21+Pts_P2*L21+Pts_RA*M21+Pts_RY*N21+Pts_RTD*O21+Pts_R2*P21+Pts_Res*Q21+Pts_ReY*R21+Pts_ReTD*S21+Pts_Re2*T21+Pts_FL*U21+Pts_FTD*V21</f>
        <v>15.5</v>
      </c>
      <c r="D21" s="7" t="s">
        <v>90</v>
      </c>
      <c r="E21" s="10" t="s">
        <v>157</v>
      </c>
      <c r="F21" s="9">
        <v>21.0</v>
      </c>
      <c r="G21" s="10">
        <v>15.0</v>
      </c>
      <c r="H21" s="7">
        <v>12.0</v>
      </c>
      <c r="I21" s="7">
        <v>85.0</v>
      </c>
      <c r="J21" s="7">
        <v>3.0</v>
      </c>
      <c r="K21" s="7">
        <v>0.0</v>
      </c>
      <c r="L21" s="11">
        <v>0.0</v>
      </c>
      <c r="M21" s="10">
        <v>1.0</v>
      </c>
      <c r="N21" s="7">
        <v>1.0</v>
      </c>
      <c r="O21" s="7">
        <v>0.0</v>
      </c>
      <c r="P21" s="11">
        <v>0.0</v>
      </c>
      <c r="Q21" s="10">
        <v>0.0</v>
      </c>
      <c r="R21" s="7">
        <v>0.0</v>
      </c>
      <c r="S21" s="7">
        <v>0.0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Patrick Mahomes</v>
      </c>
      <c r="B22" s="7" t="str">
        <f>IFERROR(__xludf.DUMMYFUNCTION("INDEX(IFNA(REGEXEXTRACT(D22, ""([^ ]+)$"")))"),"KC")</f>
        <v>KC</v>
      </c>
      <c r="C22" s="7">
        <f>Pts_PA*G22+Pts_PC*H22+Pts_PY*I22+Pts_PTD*J22+Pts_PI*K22+Pts_P2*L22+Pts_RA*M22+Pts_RY*N22+Pts_RTD*O22+Pts_R2*P22+Pts_Res*Q22+Pts_ReY*R22+Pts_ReTD*S22+Pts_Re2*T22+Pts_FL*U22+Pts_FTD*V22</f>
        <v>18.18</v>
      </c>
      <c r="D22" s="7" t="s">
        <v>73</v>
      </c>
      <c r="E22" s="10" t="s">
        <v>420</v>
      </c>
      <c r="F22" s="9">
        <v>21.0</v>
      </c>
      <c r="G22" s="10">
        <v>38.0</v>
      </c>
      <c r="H22" s="7">
        <v>27.0</v>
      </c>
      <c r="I22" s="7">
        <v>262.0</v>
      </c>
      <c r="J22" s="7">
        <v>2.0</v>
      </c>
      <c r="K22" s="7">
        <v>1.0</v>
      </c>
      <c r="L22" s="11">
        <v>0.0</v>
      </c>
      <c r="M22" s="10">
        <v>6.0</v>
      </c>
      <c r="N22" s="7">
        <v>17.0</v>
      </c>
      <c r="O22" s="7">
        <v>0.0</v>
      </c>
      <c r="P22" s="11">
        <v>0.0</v>
      </c>
      <c r="Q22" s="10">
        <v>0.0</v>
      </c>
      <c r="R22" s="7">
        <v>0.0</v>
      </c>
      <c r="S22" s="7">
        <v>0.0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Kyle Pitts</v>
      </c>
      <c r="B23" s="7" t="str">
        <f>IFERROR(__xludf.DUMMYFUNCTION("INDEX(IFNA(REGEXEXTRACT(D23, ""([^ ]+)$"")))"),"ATL")</f>
        <v>ATL</v>
      </c>
      <c r="C23" s="7">
        <f>Pts_PA*G23+Pts_PC*H23+Pts_PY*I23+Pts_PTD*J23+Pts_PI*K23+Pts_P2*L23+Pts_RA*M23+Pts_RY*N23+Pts_RTD*O23+Pts_R2*P23+Pts_Res*Q23+Pts_ReY*R23+Pts_ReTD*S23+Pts_Re2*T23+Pts_FL*U23+Pts_FTD*V23</f>
        <v>23.1</v>
      </c>
      <c r="D23" s="7" t="s">
        <v>137</v>
      </c>
      <c r="E23" s="10" t="s">
        <v>31</v>
      </c>
      <c r="F23" s="9">
        <v>21.0</v>
      </c>
      <c r="G23" s="10">
        <v>0.0</v>
      </c>
      <c r="H23" s="7">
        <v>0.0</v>
      </c>
      <c r="I23" s="7">
        <v>0.0</v>
      </c>
      <c r="J23" s="7">
        <v>0.0</v>
      </c>
      <c r="K23" s="7">
        <v>0.0</v>
      </c>
      <c r="L23" s="11">
        <v>0.0</v>
      </c>
      <c r="M23" s="10">
        <v>0.0</v>
      </c>
      <c r="N23" s="7">
        <v>0.0</v>
      </c>
      <c r="O23" s="7">
        <v>0.0</v>
      </c>
      <c r="P23" s="11">
        <v>0.0</v>
      </c>
      <c r="Q23" s="10">
        <v>4.0</v>
      </c>
      <c r="R23" s="7">
        <v>91.0</v>
      </c>
      <c r="S23" s="7">
        <v>2.0</v>
      </c>
      <c r="T23" s="11">
        <v>0.0</v>
      </c>
      <c r="U23" s="10">
        <v>0.0</v>
      </c>
      <c r="V23" s="11">
        <v>0.0</v>
      </c>
    </row>
    <row r="24">
      <c r="A24" s="7" t="str">
        <f t="shared" si="1"/>
        <v>Aaron Rodgers</v>
      </c>
      <c r="B24" s="7" t="str">
        <f>IFERROR(__xludf.DUMMYFUNCTION("INDEX(IFNA(REGEXEXTRACT(D24, ""([^ ]+)$"")))"),"NYJ")</f>
        <v>NYJ</v>
      </c>
      <c r="C24" s="7">
        <f>Pts_PA*G24+Pts_PC*H24+Pts_PY*I24+Pts_PTD*J24+Pts_PI*K24+Pts_P2*L24+Pts_RA*M24+Pts_RY*N24+Pts_RTD*O24+Pts_R2*P24+Pts_Res*Q24+Pts_ReY*R24+Pts_ReTD*S24+Pts_Re2*T24+Pts_FL*U24+Pts_FTD*V24</f>
        <v>17.32</v>
      </c>
      <c r="D24" s="7" t="s">
        <v>117</v>
      </c>
      <c r="E24" s="10" t="s">
        <v>346</v>
      </c>
      <c r="F24" s="9">
        <v>21.0</v>
      </c>
      <c r="G24" s="10">
        <v>28.0</v>
      </c>
      <c r="H24" s="7">
        <v>17.0</v>
      </c>
      <c r="I24" s="7">
        <v>233.0</v>
      </c>
      <c r="J24" s="7">
        <v>2.0</v>
      </c>
      <c r="K24" s="7">
        <v>0.0</v>
      </c>
      <c r="L24" s="11">
        <v>0.0</v>
      </c>
      <c r="M24" s="10">
        <v>0.0</v>
      </c>
      <c r="N24" s="7">
        <v>0.0</v>
      </c>
      <c r="O24" s="7">
        <v>0.0</v>
      </c>
      <c r="P24" s="11">
        <v>0.0</v>
      </c>
      <c r="Q24" s="10">
        <v>0.0</v>
      </c>
      <c r="R24" s="7">
        <v>0.0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Cedric Tillman</v>
      </c>
      <c r="B25" s="7" t="str">
        <f>IFERROR(__xludf.DUMMYFUNCTION("INDEX(IFNA(REGEXEXTRACT(D25, ""([^ ]+)$"")))"),"CLE")</f>
        <v>CLE</v>
      </c>
      <c r="C25" s="7">
        <f>Pts_PA*G25+Pts_PC*H25+Pts_PY*I25+Pts_PTD*J25+Pts_PI*K25+Pts_P2*L25+Pts_RA*M25+Pts_RY*N25+Pts_RTD*O25+Pts_R2*P25+Pts_Res*Q25+Pts_ReY*R25+Pts_ReTD*S25+Pts_Re2*T25+Pts_FL*U25+Pts_FTD*V25</f>
        <v>25.4</v>
      </c>
      <c r="D25" s="7" t="s">
        <v>325</v>
      </c>
      <c r="E25" s="10" t="s">
        <v>61</v>
      </c>
      <c r="F25" s="9">
        <v>21.0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0.0</v>
      </c>
      <c r="N25" s="7">
        <v>0.0</v>
      </c>
      <c r="O25" s="7">
        <v>0.0</v>
      </c>
      <c r="P25" s="11">
        <v>0.0</v>
      </c>
      <c r="Q25" s="10">
        <v>7.0</v>
      </c>
      <c r="R25" s="7">
        <v>99.0</v>
      </c>
      <c r="S25" s="7">
        <v>2.0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De'Von Achane</v>
      </c>
      <c r="B26" s="7" t="str">
        <f>IFERROR(__xludf.DUMMYFUNCTION("INDEX(IFNA(REGEXEXTRACT(D26, ""([^ ]+)$"")))"),"MIA")</f>
        <v>MIA</v>
      </c>
      <c r="C26" s="7">
        <f>Pts_PA*G26+Pts_PC*H26+Pts_PY*I26+Pts_PTD*J26+Pts_PI*K26+Pts_P2*L26+Pts_RA*M26+Pts_RY*N26+Pts_RTD*O26+Pts_R2*P26+Pts_Res*Q26+Pts_ReY*R26+Pts_ReTD*S26+Pts_Re2*T26+Pts_FL*U26+Pts_FTD*V26</f>
        <v>23.7</v>
      </c>
      <c r="D26" s="7" t="s">
        <v>71</v>
      </c>
      <c r="E26" s="10" t="s">
        <v>21</v>
      </c>
      <c r="F26" s="9">
        <v>20.0</v>
      </c>
      <c r="G26" s="10">
        <v>0.0</v>
      </c>
      <c r="H26" s="7">
        <v>0.0</v>
      </c>
      <c r="I26" s="7">
        <v>0.0</v>
      </c>
      <c r="J26" s="7">
        <v>0.0</v>
      </c>
      <c r="K26" s="7">
        <v>0.0</v>
      </c>
      <c r="L26" s="11">
        <v>0.0</v>
      </c>
      <c r="M26" s="10">
        <v>10.0</v>
      </c>
      <c r="N26" s="7">
        <v>97.0</v>
      </c>
      <c r="O26" s="7">
        <v>0.0</v>
      </c>
      <c r="P26" s="11">
        <v>0.0</v>
      </c>
      <c r="Q26" s="10">
        <v>6.0</v>
      </c>
      <c r="R26" s="7">
        <v>50.0</v>
      </c>
      <c r="S26" s="7">
        <v>1.0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Cade Otton</v>
      </c>
      <c r="B27" s="7" t="str">
        <f>IFERROR(__xludf.DUMMYFUNCTION("INDEX(IFNA(REGEXEXTRACT(D27, ""([^ ]+)$"")))"),"TB")</f>
        <v>TB</v>
      </c>
      <c r="C27" s="7">
        <f>Pts_PA*G27+Pts_PC*H27+Pts_PY*I27+Pts_PTD*J27+Pts_PI*K27+Pts_P2*L27+Pts_RA*M27+Pts_RY*N27+Pts_RTD*O27+Pts_R2*P27+Pts_Res*Q27+Pts_ReY*R27+Pts_ReTD*S27+Pts_Re2*T27+Pts_FL*U27+Pts_FTD*V27</f>
        <v>24.6</v>
      </c>
      <c r="D27" s="7" t="s">
        <v>317</v>
      </c>
      <c r="E27" s="10" t="s">
        <v>339</v>
      </c>
      <c r="F27" s="9">
        <v>20.0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0.0</v>
      </c>
      <c r="N27" s="7">
        <v>0.0</v>
      </c>
      <c r="O27" s="7">
        <v>0.0</v>
      </c>
      <c r="P27" s="11">
        <v>0.0</v>
      </c>
      <c r="Q27" s="10">
        <v>9.0</v>
      </c>
      <c r="R27" s="7">
        <v>81.0</v>
      </c>
      <c r="S27" s="7">
        <v>2.0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Mason Rudolph</v>
      </c>
      <c r="B28" s="7" t="str">
        <f>IFERROR(__xludf.DUMMYFUNCTION("INDEX(IFNA(REGEXEXTRACT(D28, ""([^ ]+)$"")))"),"TEN")</f>
        <v>TEN</v>
      </c>
      <c r="C28" s="7">
        <f>Pts_PA*G28+Pts_PC*H28+Pts_PY*I28+Pts_PTD*J28+Pts_PI*K28+Pts_P2*L28+Pts_RA*M28+Pts_RY*N28+Pts_RTD*O28+Pts_R2*P28+Pts_Res*Q28+Pts_ReY*R28+Pts_ReTD*S28+Pts_Re2*T28+Pts_FL*U28+Pts_FTD*V28</f>
        <v>19.54</v>
      </c>
      <c r="D28" s="7" t="s">
        <v>470</v>
      </c>
      <c r="E28" s="10" t="s">
        <v>56</v>
      </c>
      <c r="F28" s="9">
        <v>20.0</v>
      </c>
      <c r="G28" s="10">
        <v>38.0</v>
      </c>
      <c r="H28" s="7">
        <v>22.0</v>
      </c>
      <c r="I28" s="7">
        <v>266.0</v>
      </c>
      <c r="J28" s="7">
        <v>1.0</v>
      </c>
      <c r="K28" s="7">
        <v>2.0</v>
      </c>
      <c r="L28" s="11">
        <v>0.0</v>
      </c>
      <c r="M28" s="10">
        <v>4.0</v>
      </c>
      <c r="N28" s="7">
        <v>29.0</v>
      </c>
      <c r="O28" s="7">
        <v>1.0</v>
      </c>
      <c r="P28" s="11">
        <v>0.0</v>
      </c>
      <c r="Q28" s="10">
        <v>0.0</v>
      </c>
      <c r="R28" s="7">
        <v>0.0</v>
      </c>
      <c r="S28" s="7">
        <v>0.0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Tyrone Tracy</v>
      </c>
      <c r="B29" s="7" t="str">
        <f>IFERROR(__xludf.DUMMYFUNCTION("INDEX(IFNA(REGEXEXTRACT(D29, ""([^ ]+)$"")))"),"NYG")</f>
        <v>NYG</v>
      </c>
      <c r="C29" s="7">
        <f>Pts_PA*G29+Pts_PC*H29+Pts_PY*I29+Pts_PTD*J29+Pts_PI*K29+Pts_P2*L29+Pts_RA*M29+Pts_RY*N29+Pts_RTD*O29+Pts_R2*P29+Pts_Res*Q29+Pts_ReY*R29+Pts_ReTD*S29+Pts_Re2*T29+Pts_FL*U29+Pts_FTD*V29</f>
        <v>22</v>
      </c>
      <c r="D29" s="7" t="s">
        <v>327</v>
      </c>
      <c r="E29" s="10" t="s">
        <v>425</v>
      </c>
      <c r="F29" s="9">
        <v>20.0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20.0</v>
      </c>
      <c r="N29" s="7">
        <v>145.0</v>
      </c>
      <c r="O29" s="7">
        <v>1.0</v>
      </c>
      <c r="P29" s="11">
        <v>0.0</v>
      </c>
      <c r="Q29" s="10">
        <v>2.0</v>
      </c>
      <c r="R29" s="7">
        <v>5.0</v>
      </c>
      <c r="S29" s="7">
        <v>0.0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Gardner Minshew</v>
      </c>
      <c r="B30" s="7" t="str">
        <f>IFERROR(__xludf.DUMMYFUNCTION("INDEX(IFNA(REGEXEXTRACT(D30, ""([^ ]+)$"")))"),"LV")</f>
        <v>LV</v>
      </c>
      <c r="C30" s="7">
        <f>Pts_PA*G30+Pts_PC*H30+Pts_PY*I30+Pts_PTD*J30+Pts_PI*K30+Pts_P2*L30+Pts_RA*M30+Pts_RY*N30+Pts_RTD*O30+Pts_R2*P30+Pts_Res*Q30+Pts_ReY*R30+Pts_ReTD*S30+Pts_Re2*T30+Pts_FL*U30+Pts_FTD*V30</f>
        <v>14.96</v>
      </c>
      <c r="D30" s="7" t="s">
        <v>81</v>
      </c>
      <c r="E30" s="10" t="s">
        <v>424</v>
      </c>
      <c r="F30" s="9">
        <v>19.0</v>
      </c>
      <c r="G30" s="10">
        <v>30.0</v>
      </c>
      <c r="H30" s="7">
        <v>24.0</v>
      </c>
      <c r="I30" s="7">
        <v>209.0</v>
      </c>
      <c r="J30" s="7">
        <v>2.0</v>
      </c>
      <c r="K30" s="7">
        <v>0.0</v>
      </c>
      <c r="L30" s="11">
        <v>0.0</v>
      </c>
      <c r="M30" s="10">
        <v>2.0</v>
      </c>
      <c r="N30" s="7">
        <v>6.0</v>
      </c>
      <c r="O30" s="7">
        <v>0.0</v>
      </c>
      <c r="P30" s="11">
        <v>0.0</v>
      </c>
      <c r="Q30" s="10">
        <v>0.0</v>
      </c>
      <c r="R30" s="7">
        <v>0.0</v>
      </c>
      <c r="S30" s="7">
        <v>0.0</v>
      </c>
      <c r="T30" s="11">
        <v>0.0</v>
      </c>
      <c r="U30" s="10">
        <v>1.0</v>
      </c>
      <c r="V30" s="11">
        <v>0.0</v>
      </c>
    </row>
    <row r="31">
      <c r="A31" s="7" t="str">
        <f t="shared" si="1"/>
        <v>Joe Mixon</v>
      </c>
      <c r="B31" s="7" t="str">
        <f>IFERROR(__xludf.DUMMYFUNCTION("INDEX(IFNA(REGEXEXTRACT(D31, ""([^ ]+)$"")))"),"HOU")</f>
        <v>HOU</v>
      </c>
      <c r="C31" s="7">
        <f>Pts_PA*G31+Pts_PC*H31+Pts_PY*I31+Pts_PTD*J31+Pts_PI*K31+Pts_P2*L31+Pts_RA*M31+Pts_RY*N31+Pts_RTD*O31+Pts_R2*P31+Pts_Res*Q31+Pts_ReY*R31+Pts_ReTD*S31+Pts_Re2*T31+Pts_FL*U31+Pts_FTD*V31</f>
        <v>21.4</v>
      </c>
      <c r="D31" s="7" t="s">
        <v>34</v>
      </c>
      <c r="E31" s="10" t="s">
        <v>352</v>
      </c>
      <c r="F31" s="9">
        <v>19.0</v>
      </c>
      <c r="G31" s="10">
        <v>0.0</v>
      </c>
      <c r="H31" s="7">
        <v>0.0</v>
      </c>
      <c r="I31" s="7">
        <v>0.0</v>
      </c>
      <c r="J31" s="7">
        <v>0.0</v>
      </c>
      <c r="K31" s="7">
        <v>0.0</v>
      </c>
      <c r="L31" s="11">
        <v>0.0</v>
      </c>
      <c r="M31" s="10">
        <v>25.0</v>
      </c>
      <c r="N31" s="7">
        <v>102.0</v>
      </c>
      <c r="O31" s="7">
        <v>1.0</v>
      </c>
      <c r="P31" s="11">
        <v>0.0</v>
      </c>
      <c r="Q31" s="10">
        <v>4.0</v>
      </c>
      <c r="R31" s="7">
        <v>32.0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Rhamondre Stevenson</v>
      </c>
      <c r="B32" s="7" t="str">
        <f>IFERROR(__xludf.DUMMYFUNCTION("INDEX(IFNA(REGEXEXTRACT(D32, ""([^ ]+)$"")))"),"NE")</f>
        <v>NE</v>
      </c>
      <c r="C32" s="7">
        <f>Pts_PA*G32+Pts_PC*H32+Pts_PY*I32+Pts_PTD*J32+Pts_PI*K32+Pts_P2*L32+Pts_RA*M32+Pts_RY*N32+Pts_RTD*O32+Pts_R2*P32+Pts_Res*Q32+Pts_ReY*R32+Pts_ReTD*S32+Pts_Re2*T32+Pts_FL*U32+Pts_FTD*V32</f>
        <v>22</v>
      </c>
      <c r="D32" s="7" t="s">
        <v>58</v>
      </c>
      <c r="E32" s="10" t="s">
        <v>42</v>
      </c>
      <c r="F32" s="9">
        <v>19.0</v>
      </c>
      <c r="G32" s="10">
        <v>0.0</v>
      </c>
      <c r="H32" s="7">
        <v>0.0</v>
      </c>
      <c r="I32" s="7">
        <v>0.0</v>
      </c>
      <c r="J32" s="7">
        <v>0.0</v>
      </c>
      <c r="K32" s="7">
        <v>0.0</v>
      </c>
      <c r="L32" s="11">
        <v>0.0</v>
      </c>
      <c r="M32" s="10">
        <v>20.0</v>
      </c>
      <c r="N32" s="7">
        <v>48.0</v>
      </c>
      <c r="O32" s="7">
        <v>2.0</v>
      </c>
      <c r="P32" s="11">
        <v>0.0</v>
      </c>
      <c r="Q32" s="10">
        <v>3.0</v>
      </c>
      <c r="R32" s="7">
        <v>17.0</v>
      </c>
      <c r="S32" s="7">
        <v>0.0</v>
      </c>
      <c r="T32" s="11">
        <v>1.0</v>
      </c>
      <c r="U32" s="10">
        <v>0.0</v>
      </c>
      <c r="V32" s="11">
        <v>0.0</v>
      </c>
    </row>
    <row r="33">
      <c r="A33" s="7" t="str">
        <f t="shared" si="1"/>
        <v>Jahmyr Gibbs</v>
      </c>
      <c r="B33" s="7" t="str">
        <f>IFERROR(__xludf.DUMMYFUNCTION("INDEX(IFNA(REGEXEXTRACT(D33, ""([^ ]+)$"")))"),"DET")</f>
        <v>DET</v>
      </c>
      <c r="C33" s="7">
        <f>Pts_PA*G33+Pts_PC*H33+Pts_PY*I33+Pts_PTD*J33+Pts_PI*K33+Pts_P2*L33+Pts_RA*M33+Pts_RY*N33+Pts_RTD*O33+Pts_R2*P33+Pts_Res*Q33+Pts_ReY*R33+Pts_ReTD*S33+Pts_Re2*T33+Pts_FL*U33+Pts_FTD*V33</f>
        <v>19.8</v>
      </c>
      <c r="D33" s="7" t="s">
        <v>79</v>
      </c>
      <c r="E33" s="10" t="s">
        <v>157</v>
      </c>
      <c r="F33" s="9">
        <v>18.0</v>
      </c>
      <c r="G33" s="10">
        <v>0.0</v>
      </c>
      <c r="H33" s="7">
        <v>0.0</v>
      </c>
      <c r="I33" s="7">
        <v>0.0</v>
      </c>
      <c r="J33" s="7">
        <v>0.0</v>
      </c>
      <c r="K33" s="7">
        <v>0.0</v>
      </c>
      <c r="L33" s="11">
        <v>0.0</v>
      </c>
      <c r="M33" s="10">
        <v>11.0</v>
      </c>
      <c r="N33" s="7">
        <v>127.0</v>
      </c>
      <c r="O33" s="7">
        <v>1.0</v>
      </c>
      <c r="P33" s="11">
        <v>0.0</v>
      </c>
      <c r="Q33" s="10">
        <v>1.0</v>
      </c>
      <c r="R33" s="7">
        <v>6.0</v>
      </c>
      <c r="S33" s="7">
        <v>0.0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George Kittle</v>
      </c>
      <c r="B34" s="7" t="str">
        <f>IFERROR(__xludf.DUMMYFUNCTION("INDEX(IFNA(REGEXEXTRACT(D34, ""([^ ]+)$"")))"),"SF")</f>
        <v>SF</v>
      </c>
      <c r="C34" s="7">
        <f>Pts_PA*G34+Pts_PC*H34+Pts_PY*I34+Pts_PTD*J34+Pts_PI*K34+Pts_P2*L34+Pts_RA*M34+Pts_RY*N34+Pts_RTD*O34+Pts_R2*P34+Pts_Res*Q34+Pts_ReY*R34+Pts_ReTD*S34+Pts_Re2*T34+Pts_FL*U34+Pts_FTD*V34</f>
        <v>21.8</v>
      </c>
      <c r="D34" s="7" t="s">
        <v>175</v>
      </c>
      <c r="E34" s="10" t="s">
        <v>89</v>
      </c>
      <c r="F34" s="9">
        <v>18.0</v>
      </c>
      <c r="G34" s="10">
        <v>0.0</v>
      </c>
      <c r="H34" s="7">
        <v>0.0</v>
      </c>
      <c r="I34" s="7">
        <v>0.0</v>
      </c>
      <c r="J34" s="7">
        <v>0.0</v>
      </c>
      <c r="K34" s="7">
        <v>0.0</v>
      </c>
      <c r="L34" s="11">
        <v>0.0</v>
      </c>
      <c r="M34" s="10">
        <v>0.0</v>
      </c>
      <c r="N34" s="7">
        <v>0.0</v>
      </c>
      <c r="O34" s="7">
        <v>0.0</v>
      </c>
      <c r="P34" s="11">
        <v>0.0</v>
      </c>
      <c r="Q34" s="10">
        <v>6.0</v>
      </c>
      <c r="R34" s="7">
        <v>128.0</v>
      </c>
      <c r="S34" s="7">
        <v>1.0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D'Andre Swift</v>
      </c>
      <c r="B35" s="7" t="str">
        <f>IFERROR(__xludf.DUMMYFUNCTION("INDEX(IFNA(REGEXEXTRACT(D35, ""([^ ]+)$"")))"),"CHI")</f>
        <v>CHI</v>
      </c>
      <c r="C35" s="7">
        <f>Pts_PA*G35+Pts_PC*H35+Pts_PY*I35+Pts_PTD*J35+Pts_PI*K35+Pts_P2*L35+Pts_RA*M35+Pts_RY*N35+Pts_RTD*O35+Pts_R2*P35+Pts_Res*Q35+Pts_ReY*R35+Pts_ReTD*S35+Pts_Re2*T35+Pts_FL*U35+Pts_FTD*V35</f>
        <v>18.9</v>
      </c>
      <c r="D35" s="7" t="s">
        <v>170</v>
      </c>
      <c r="E35" s="10" t="s">
        <v>341</v>
      </c>
      <c r="F35" s="9">
        <v>18.0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18.0</v>
      </c>
      <c r="N35" s="7">
        <v>129.0</v>
      </c>
      <c r="O35" s="7">
        <v>1.0</v>
      </c>
      <c r="P35" s="11">
        <v>0.0</v>
      </c>
      <c r="Q35" s="10">
        <v>0.0</v>
      </c>
      <c r="R35" s="7">
        <v>0.0</v>
      </c>
      <c r="S35" s="7">
        <v>0.0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Josh Downs</v>
      </c>
      <c r="B36" s="7" t="str">
        <f>IFERROR(__xludf.DUMMYFUNCTION("INDEX(IFNA(REGEXEXTRACT(D36, ""([^ ]+)$"")))"),"IND")</f>
        <v>IND</v>
      </c>
      <c r="C36" s="7">
        <f>Pts_PA*G36+Pts_PC*H36+Pts_PY*I36+Pts_PTD*J36+Pts_PI*K36+Pts_P2*L36+Pts_RA*M36+Pts_RY*N36+Pts_RTD*O36+Pts_R2*P36+Pts_Res*Q36+Pts_ReY*R36+Pts_ReTD*S36+Pts_Re2*T36+Pts_FL*U36+Pts_FTD*V36</f>
        <v>20.2</v>
      </c>
      <c r="D36" s="7" t="s">
        <v>435</v>
      </c>
      <c r="E36" s="10" t="s">
        <v>362</v>
      </c>
      <c r="F36" s="9">
        <v>17.0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0.0</v>
      </c>
      <c r="N36" s="7">
        <v>13.0</v>
      </c>
      <c r="O36" s="7">
        <v>0.0</v>
      </c>
      <c r="P36" s="11">
        <v>0.0</v>
      </c>
      <c r="Q36" s="10">
        <v>4.0</v>
      </c>
      <c r="R36" s="7">
        <v>109.0</v>
      </c>
      <c r="S36" s="7">
        <v>1.0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Marvin Harrison</v>
      </c>
      <c r="B37" s="7" t="str">
        <f>IFERROR(__xludf.DUMMYFUNCTION("INDEX(IFNA(REGEXEXTRACT(D37, ""([^ ]+)$"")))"),"ARI")</f>
        <v>ARI</v>
      </c>
      <c r="C37" s="7">
        <f>Pts_PA*G37+Pts_PC*H37+Pts_PY*I37+Pts_PTD*J37+Pts_PI*K37+Pts_P2*L37+Pts_RA*M37+Pts_RY*N37+Pts_RTD*O37+Pts_R2*P37+Pts_Res*Q37+Pts_ReY*R37+Pts_ReTD*S37+Pts_Re2*T37+Pts_FL*U37+Pts_FTD*V37</f>
        <v>20.1</v>
      </c>
      <c r="D37" s="7" t="s">
        <v>299</v>
      </c>
      <c r="E37" s="10" t="s">
        <v>92</v>
      </c>
      <c r="F37" s="9">
        <v>17.0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0.0</v>
      </c>
      <c r="N37" s="7">
        <v>0.0</v>
      </c>
      <c r="O37" s="7">
        <v>0.0</v>
      </c>
      <c r="P37" s="11">
        <v>0.0</v>
      </c>
      <c r="Q37" s="10">
        <v>6.0</v>
      </c>
      <c r="R37" s="7">
        <v>111.0</v>
      </c>
      <c r="S37" s="7">
        <v>1.0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Dak Prescott</v>
      </c>
      <c r="B38" s="7" t="str">
        <f>IFERROR(__xludf.DUMMYFUNCTION("INDEX(IFNA(REGEXEXTRACT(D38, ""([^ ]+)$"")))"),"DAL")</f>
        <v>DAL</v>
      </c>
      <c r="C38" s="7">
        <f>Pts_PA*G38+Pts_PC*H38+Pts_PY*I38+Pts_PTD*J38+Pts_PI*K38+Pts_P2*L38+Pts_RA*M38+Pts_RY*N38+Pts_RTD*O38+Pts_R2*P38+Pts_Res*Q38+Pts_ReY*R38+Pts_ReTD*S38+Pts_Re2*T38+Pts_FL*U38+Pts_FTD*V38</f>
        <v>13.62</v>
      </c>
      <c r="D38" s="7" t="s">
        <v>84</v>
      </c>
      <c r="E38" s="10" t="s">
        <v>39</v>
      </c>
      <c r="F38" s="9">
        <v>17.0</v>
      </c>
      <c r="G38" s="10">
        <v>38.0</v>
      </c>
      <c r="H38" s="7">
        <v>25.0</v>
      </c>
      <c r="I38" s="7">
        <v>243.0</v>
      </c>
      <c r="J38" s="7">
        <v>2.0</v>
      </c>
      <c r="K38" s="7">
        <v>2.0</v>
      </c>
      <c r="L38" s="11">
        <v>0.0</v>
      </c>
      <c r="M38" s="10">
        <v>1.0</v>
      </c>
      <c r="N38" s="7">
        <v>-1.0</v>
      </c>
      <c r="O38" s="7">
        <v>0.0</v>
      </c>
      <c r="P38" s="11">
        <v>0.0</v>
      </c>
      <c r="Q38" s="10">
        <v>0.0</v>
      </c>
      <c r="R38" s="7">
        <v>0.0</v>
      </c>
      <c r="S38" s="7">
        <v>0.0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Jonathan Taylor</v>
      </c>
      <c r="B39" s="7" t="str">
        <f>IFERROR(__xludf.DUMMYFUNCTION("INDEX(IFNA(REGEXEXTRACT(D39, ""([^ ]+)$"")))"),"IND")</f>
        <v>IND</v>
      </c>
      <c r="C39" s="7">
        <f>Pts_PA*G39+Pts_PC*H39+Pts_PY*I39+Pts_PTD*J39+Pts_PI*K39+Pts_P2*L39+Pts_RA*M39+Pts_RY*N39+Pts_RTD*O39+Pts_R2*P39+Pts_Res*Q39+Pts_ReY*R39+Pts_ReTD*S39+Pts_Re2*T39+Pts_FL*U39+Pts_FTD*V39</f>
        <v>18.2</v>
      </c>
      <c r="D39" s="7" t="s">
        <v>119</v>
      </c>
      <c r="E39" s="10" t="s">
        <v>362</v>
      </c>
      <c r="F39" s="9">
        <v>17.0</v>
      </c>
      <c r="G39" s="10">
        <v>0.0</v>
      </c>
      <c r="H39" s="7">
        <v>0.0</v>
      </c>
      <c r="I39" s="7">
        <v>0.0</v>
      </c>
      <c r="J39" s="7">
        <v>0.0</v>
      </c>
      <c r="K39" s="7">
        <v>0.0</v>
      </c>
      <c r="L39" s="11">
        <v>0.0</v>
      </c>
      <c r="M39" s="10">
        <v>20.0</v>
      </c>
      <c r="N39" s="7">
        <v>105.0</v>
      </c>
      <c r="O39" s="7">
        <v>1.0</v>
      </c>
      <c r="P39" s="11">
        <v>0.0</v>
      </c>
      <c r="Q39" s="10">
        <v>1.0</v>
      </c>
      <c r="R39" s="7">
        <v>12.0</v>
      </c>
      <c r="S39" s="7">
        <v>0.0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Bijan Robinson</v>
      </c>
      <c r="B40" s="7" t="str">
        <f>IFERROR(__xludf.DUMMYFUNCTION("INDEX(IFNA(REGEXEXTRACT(D40, ""([^ ]+)$"")))"),"ATL")</f>
        <v>ATL</v>
      </c>
      <c r="C40" s="7">
        <f>Pts_PA*G40+Pts_PC*H40+Pts_PY*I40+Pts_PTD*J40+Pts_PI*K40+Pts_P2*L40+Pts_RA*M40+Pts_RY*N40+Pts_RTD*O40+Pts_R2*P40+Pts_Res*Q40+Pts_ReY*R40+Pts_ReTD*S40+Pts_Re2*T40+Pts_FL*U40+Pts_FTD*V40</f>
        <v>20.1</v>
      </c>
      <c r="D40" s="7" t="s">
        <v>115</v>
      </c>
      <c r="E40" s="10" t="s">
        <v>31</v>
      </c>
      <c r="F40" s="9">
        <v>16.0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13.0</v>
      </c>
      <c r="N40" s="7">
        <v>63.0</v>
      </c>
      <c r="O40" s="7">
        <v>0.0</v>
      </c>
      <c r="P40" s="11">
        <v>0.0</v>
      </c>
      <c r="Q40" s="10">
        <v>7.0</v>
      </c>
      <c r="R40" s="7">
        <v>43.0</v>
      </c>
      <c r="S40" s="7">
        <v>1.0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C.J. Stroud</v>
      </c>
      <c r="B41" s="7" t="str">
        <f>IFERROR(__xludf.DUMMYFUNCTION("INDEX(IFNA(REGEXEXTRACT(D41, ""([^ ]+)$"")))"),"HOU")</f>
        <v>HOU</v>
      </c>
      <c r="C41" s="7">
        <f>Pts_PA*G41+Pts_PC*H41+Pts_PY*I41+Pts_PTD*J41+Pts_PI*K41+Pts_P2*L41+Pts_RA*M41+Pts_RY*N41+Pts_RTD*O41+Pts_R2*P41+Pts_Res*Q41+Pts_ReY*R41+Pts_ReTD*S41+Pts_Re2*T41+Pts_FL*U41+Pts_FTD*V41</f>
        <v>12.4</v>
      </c>
      <c r="D41" s="7" t="s">
        <v>36</v>
      </c>
      <c r="E41" s="10" t="s">
        <v>352</v>
      </c>
      <c r="F41" s="9">
        <v>16.0</v>
      </c>
      <c r="G41" s="10">
        <v>37.0</v>
      </c>
      <c r="H41" s="7">
        <v>25.0</v>
      </c>
      <c r="I41" s="7">
        <v>285.0</v>
      </c>
      <c r="J41" s="7">
        <v>1.0</v>
      </c>
      <c r="K41" s="7">
        <v>0.0</v>
      </c>
      <c r="L41" s="11">
        <v>0.0</v>
      </c>
      <c r="M41" s="10">
        <v>1.0</v>
      </c>
      <c r="N41" s="7">
        <v>-10.0</v>
      </c>
      <c r="O41" s="7">
        <v>0.0</v>
      </c>
      <c r="P41" s="11">
        <v>0.0</v>
      </c>
      <c r="Q41" s="10">
        <v>0.0</v>
      </c>
      <c r="R41" s="7">
        <v>0.0</v>
      </c>
      <c r="S41" s="7">
        <v>0.0</v>
      </c>
      <c r="T41" s="11">
        <v>0.0</v>
      </c>
      <c r="U41" s="10">
        <v>1.0</v>
      </c>
      <c r="V41" s="11">
        <v>0.0</v>
      </c>
    </row>
    <row r="42">
      <c r="A42" s="7" t="str">
        <f t="shared" si="1"/>
        <v>Tua Tagovailoa</v>
      </c>
      <c r="B42" s="7" t="str">
        <f>IFERROR(__xludf.DUMMYFUNCTION("INDEX(IFNA(REGEXEXTRACT(D42, ""([^ ]+)$"")))"),"MIA")</f>
        <v>MIA</v>
      </c>
      <c r="C42" s="7">
        <f>Pts_PA*G42+Pts_PC*H42+Pts_PY*I42+Pts_PTD*J42+Pts_PI*K42+Pts_P2*L42+Pts_RA*M42+Pts_RY*N42+Pts_RTD*O42+Pts_R2*P42+Pts_Res*Q42+Pts_ReY*R42+Pts_ReTD*S42+Pts_Re2*T42+Pts_FL*U42+Pts_FTD*V42</f>
        <v>14.66</v>
      </c>
      <c r="D42" s="7" t="s">
        <v>43</v>
      </c>
      <c r="E42" s="10" t="s">
        <v>21</v>
      </c>
      <c r="F42" s="9">
        <v>16.0</v>
      </c>
      <c r="G42" s="10">
        <v>38.0</v>
      </c>
      <c r="H42" s="7">
        <v>28.0</v>
      </c>
      <c r="I42" s="7">
        <v>234.0</v>
      </c>
      <c r="J42" s="7">
        <v>1.0</v>
      </c>
      <c r="K42" s="7">
        <v>0.0</v>
      </c>
      <c r="L42" s="11">
        <v>0.0</v>
      </c>
      <c r="M42" s="10">
        <v>3.0</v>
      </c>
      <c r="N42" s="7">
        <v>13.0</v>
      </c>
      <c r="O42" s="7">
        <v>0.0</v>
      </c>
      <c r="P42" s="11">
        <v>0.0</v>
      </c>
      <c r="Q42" s="10">
        <v>0.0</v>
      </c>
      <c r="R42" s="7">
        <v>0.0</v>
      </c>
      <c r="S42" s="7">
        <v>0.0</v>
      </c>
      <c r="T42" s="11">
        <v>0.0</v>
      </c>
      <c r="U42" s="10">
        <v>0.0</v>
      </c>
      <c r="V42" s="11">
        <v>0.0</v>
      </c>
    </row>
    <row r="43">
      <c r="A43" s="7" t="str">
        <f t="shared" si="1"/>
        <v>Kyren Williams</v>
      </c>
      <c r="B43" s="7" t="str">
        <f>IFERROR(__xludf.DUMMYFUNCTION("INDEX(IFNA(REGEXEXTRACT(D43, ""([^ ]+)$"")))"),"LA")</f>
        <v>LA</v>
      </c>
      <c r="C43" s="7">
        <f>Pts_PA*G43+Pts_PC*H43+Pts_PY*I43+Pts_PTD*J43+Pts_PI*K43+Pts_P2*L43+Pts_RA*M43+Pts_RY*N43+Pts_RTD*O43+Pts_R2*P43+Pts_Res*Q43+Pts_ReY*R43+Pts_ReTD*S43+Pts_Re2*T43+Pts_FL*U43+Pts_FTD*V43</f>
        <v>20.1</v>
      </c>
      <c r="D43" s="7" t="s">
        <v>103</v>
      </c>
      <c r="E43" s="10" t="s">
        <v>155</v>
      </c>
      <c r="F43" s="9">
        <v>16.0</v>
      </c>
      <c r="G43" s="10">
        <v>0.0</v>
      </c>
      <c r="H43" s="7">
        <v>0.0</v>
      </c>
      <c r="I43" s="7">
        <v>0.0</v>
      </c>
      <c r="J43" s="7">
        <v>0.0</v>
      </c>
      <c r="K43" s="7">
        <v>0.0</v>
      </c>
      <c r="L43" s="11">
        <v>0.0</v>
      </c>
      <c r="M43" s="10">
        <v>23.0</v>
      </c>
      <c r="N43" s="7">
        <v>97.0</v>
      </c>
      <c r="O43" s="7">
        <v>0.0</v>
      </c>
      <c r="P43" s="11">
        <v>0.0</v>
      </c>
      <c r="Q43" s="10">
        <v>5.0</v>
      </c>
      <c r="R43" s="7">
        <v>19.0</v>
      </c>
      <c r="S43" s="7">
        <v>1.0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Russell Wilson</v>
      </c>
      <c r="B44" s="7" t="str">
        <f>IFERROR(__xludf.DUMMYFUNCTION("INDEX(IFNA(REGEXEXTRACT(D44, ""([^ ]+)$"")))"),"PIT")</f>
        <v>PIT</v>
      </c>
      <c r="C44" s="7">
        <f>Pts_PA*G44+Pts_PC*H44+Pts_PY*I44+Pts_PTD*J44+Pts_PI*K44+Pts_P2*L44+Pts_RA*M44+Pts_RY*N44+Pts_RTD*O44+Pts_R2*P44+Pts_Res*Q44+Pts_ReY*R44+Pts_ReTD*S44+Pts_Re2*T44+Pts_FL*U44+Pts_FTD*V44</f>
        <v>13.82</v>
      </c>
      <c r="D44" s="7" t="s">
        <v>521</v>
      </c>
      <c r="E44" s="10" t="s">
        <v>354</v>
      </c>
      <c r="F44" s="9">
        <v>16.0</v>
      </c>
      <c r="G44" s="10">
        <v>28.0</v>
      </c>
      <c r="H44" s="7">
        <v>20.0</v>
      </c>
      <c r="I44" s="7">
        <v>278.0</v>
      </c>
      <c r="J44" s="7">
        <v>1.0</v>
      </c>
      <c r="K44" s="7">
        <v>0.0</v>
      </c>
      <c r="L44" s="11">
        <v>0.0</v>
      </c>
      <c r="M44" s="10">
        <v>3.0</v>
      </c>
      <c r="N44" s="7">
        <v>7.0</v>
      </c>
      <c r="O44" s="7">
        <v>0.0</v>
      </c>
      <c r="P44" s="11">
        <v>0.0</v>
      </c>
      <c r="Q44" s="10">
        <v>0.0</v>
      </c>
      <c r="R44" s="7">
        <v>0.0</v>
      </c>
      <c r="S44" s="7">
        <v>0.0</v>
      </c>
      <c r="T44" s="11">
        <v>0.0</v>
      </c>
      <c r="U44" s="10">
        <v>1.0</v>
      </c>
      <c r="V44" s="11">
        <v>0.0</v>
      </c>
    </row>
    <row r="45">
      <c r="A45" s="7" t="str">
        <f t="shared" si="1"/>
        <v>Bryce Young</v>
      </c>
      <c r="B45" s="7" t="str">
        <f>IFERROR(__xludf.DUMMYFUNCTION("INDEX(IFNA(REGEXEXTRACT(D45, ""([^ ]+)$"")))"),"CAR")</f>
        <v>CAR</v>
      </c>
      <c r="C45" s="7">
        <f>Pts_PA*G45+Pts_PC*H45+Pts_PY*I45+Pts_PTD*J45+Pts_PI*K45+Pts_P2*L45+Pts_RA*M45+Pts_RY*N45+Pts_RTD*O45+Pts_R2*P45+Pts_Res*Q45+Pts_ReY*R45+Pts_ReTD*S45+Pts_Re2*T45+Pts_FL*U45+Pts_FTD*V45</f>
        <v>13.56</v>
      </c>
      <c r="D45" s="7" t="s">
        <v>128</v>
      </c>
      <c r="E45" s="10" t="s">
        <v>356</v>
      </c>
      <c r="F45" s="9">
        <v>16.0</v>
      </c>
      <c r="G45" s="10">
        <v>37.0</v>
      </c>
      <c r="H45" s="7">
        <v>24.0</v>
      </c>
      <c r="I45" s="7">
        <v>224.0</v>
      </c>
      <c r="J45" s="7">
        <v>2.0</v>
      </c>
      <c r="K45" s="7">
        <v>2.0</v>
      </c>
      <c r="L45" s="11">
        <v>0.0</v>
      </c>
      <c r="M45" s="10">
        <v>3.0</v>
      </c>
      <c r="N45" s="7">
        <v>6.0</v>
      </c>
      <c r="O45" s="7">
        <v>0.0</v>
      </c>
      <c r="P45" s="11">
        <v>0.0</v>
      </c>
      <c r="Q45" s="10">
        <v>0.0</v>
      </c>
      <c r="R45" s="7">
        <v>0.0</v>
      </c>
      <c r="S45" s="7">
        <v>0.0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Isaac Guerendo</v>
      </c>
      <c r="B46" s="7" t="str">
        <f>IFERROR(__xludf.DUMMYFUNCTION("INDEX(IFNA(REGEXEXTRACT(D46, ""([^ ]+)$"")))"),"SF")</f>
        <v>SF</v>
      </c>
      <c r="C46" s="7">
        <f>Pts_PA*G46+Pts_PC*H46+Pts_PY*I46+Pts_PTD*J46+Pts_PI*K46+Pts_P2*L46+Pts_RA*M46+Pts_RY*N46+Pts_RTD*O46+Pts_R2*P46+Pts_Res*Q46+Pts_ReY*R46+Pts_ReTD*S46+Pts_Re2*T46+Pts_FL*U46+Pts_FTD*V46</f>
        <v>17.7</v>
      </c>
      <c r="D46" s="7" t="s">
        <v>406</v>
      </c>
      <c r="E46" s="10" t="s">
        <v>89</v>
      </c>
      <c r="F46" s="9">
        <v>15.0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14.0</v>
      </c>
      <c r="N46" s="7">
        <v>85.0</v>
      </c>
      <c r="O46" s="7">
        <v>1.0</v>
      </c>
      <c r="P46" s="11">
        <v>0.0</v>
      </c>
      <c r="Q46" s="10">
        <v>3.0</v>
      </c>
      <c r="R46" s="7">
        <v>17.0</v>
      </c>
      <c r="S46" s="7">
        <v>0.0</v>
      </c>
      <c r="T46" s="11">
        <v>0.0</v>
      </c>
      <c r="U46" s="10">
        <v>0.0</v>
      </c>
      <c r="V46" s="11">
        <v>0.0</v>
      </c>
    </row>
    <row r="47">
      <c r="A47" s="7" t="str">
        <f t="shared" si="1"/>
        <v>Travis Kelce</v>
      </c>
      <c r="B47" s="7" t="str">
        <f>IFERROR(__xludf.DUMMYFUNCTION("INDEX(IFNA(REGEXEXTRACT(D47, ""([^ ]+)$"")))"),"KC")</f>
        <v>KC</v>
      </c>
      <c r="C47" s="7">
        <f>Pts_PA*G47+Pts_PC*H47+Pts_PY*I47+Pts_PTD*J47+Pts_PI*K47+Pts_P2*L47+Pts_RA*M47+Pts_RY*N47+Pts_RTD*O47+Pts_R2*P47+Pts_Res*Q47+Pts_ReY*R47+Pts_ReTD*S47+Pts_Re2*T47+Pts_FL*U47+Pts_FTD*V47</f>
        <v>20</v>
      </c>
      <c r="D47" s="7" t="s">
        <v>193</v>
      </c>
      <c r="E47" s="10" t="s">
        <v>420</v>
      </c>
      <c r="F47" s="9">
        <v>15.0</v>
      </c>
      <c r="G47" s="10">
        <v>0.0</v>
      </c>
      <c r="H47" s="7">
        <v>0.0</v>
      </c>
      <c r="I47" s="7">
        <v>0.0</v>
      </c>
      <c r="J47" s="7">
        <v>0.0</v>
      </c>
      <c r="K47" s="7">
        <v>0.0</v>
      </c>
      <c r="L47" s="11">
        <v>0.0</v>
      </c>
      <c r="M47" s="10">
        <v>0.0</v>
      </c>
      <c r="N47" s="7">
        <v>0.0</v>
      </c>
      <c r="O47" s="7">
        <v>0.0</v>
      </c>
      <c r="P47" s="11">
        <v>0.0</v>
      </c>
      <c r="Q47" s="10">
        <v>10.0</v>
      </c>
      <c r="R47" s="7">
        <v>90.0</v>
      </c>
      <c r="S47" s="7">
        <v>1.0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David Montgomery</v>
      </c>
      <c r="B48" s="7" t="str">
        <f>IFERROR(__xludf.DUMMYFUNCTION("INDEX(IFNA(REGEXEXTRACT(D48, ""([^ ]+)$"")))"),"DET")</f>
        <v>DET</v>
      </c>
      <c r="C48" s="7">
        <f>Pts_PA*G48+Pts_PC*H48+Pts_PY*I48+Pts_PTD*J48+Pts_PI*K48+Pts_P2*L48+Pts_RA*M48+Pts_RY*N48+Pts_RTD*O48+Pts_R2*P48+Pts_Res*Q48+Pts_ReY*R48+Pts_ReTD*S48+Pts_Re2*T48+Pts_FL*U48+Pts_FTD*V48</f>
        <v>14.42</v>
      </c>
      <c r="D48" s="7" t="s">
        <v>74</v>
      </c>
      <c r="E48" s="10" t="s">
        <v>157</v>
      </c>
      <c r="F48" s="9">
        <v>15.0</v>
      </c>
      <c r="G48" s="10">
        <v>1.0</v>
      </c>
      <c r="H48" s="7">
        <v>1.0</v>
      </c>
      <c r="I48" s="7">
        <v>3.0</v>
      </c>
      <c r="J48" s="7">
        <v>1.0</v>
      </c>
      <c r="K48" s="7">
        <v>0.0</v>
      </c>
      <c r="L48" s="11">
        <v>0.0</v>
      </c>
      <c r="M48" s="10">
        <v>9.0</v>
      </c>
      <c r="N48" s="7">
        <v>33.0</v>
      </c>
      <c r="O48" s="7">
        <v>1.0</v>
      </c>
      <c r="P48" s="11">
        <v>0.0</v>
      </c>
      <c r="Q48" s="10">
        <v>1.0</v>
      </c>
      <c r="R48" s="7">
        <v>5.0</v>
      </c>
      <c r="S48" s="7">
        <v>0.0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Demarcus Robinson</v>
      </c>
      <c r="B49" s="7" t="str">
        <f>IFERROR(__xludf.DUMMYFUNCTION("INDEX(IFNA(REGEXEXTRACT(D49, ""([^ ]+)$"")))"),"LA")</f>
        <v>LA</v>
      </c>
      <c r="C49" s="7">
        <f>Pts_PA*G49+Pts_PC*H49+Pts_PY*I49+Pts_PTD*J49+Pts_PI*K49+Pts_P2*L49+Pts_RA*M49+Pts_RY*N49+Pts_RTD*O49+Pts_R2*P49+Pts_Res*Q49+Pts_ReY*R49+Pts_ReTD*S49+Pts_Re2*T49+Pts_FL*U49+Pts_FTD*V49</f>
        <v>16.5</v>
      </c>
      <c r="D49" s="7" t="s">
        <v>181</v>
      </c>
      <c r="E49" s="10" t="s">
        <v>155</v>
      </c>
      <c r="F49" s="9">
        <v>15.0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0.0</v>
      </c>
      <c r="N49" s="7">
        <v>0.0</v>
      </c>
      <c r="O49" s="7">
        <v>0.0</v>
      </c>
      <c r="P49" s="11">
        <v>0.0</v>
      </c>
      <c r="Q49" s="10">
        <v>2.0</v>
      </c>
      <c r="R49" s="7">
        <v>35.0</v>
      </c>
      <c r="S49" s="7">
        <v>2.0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Joe Burrow</v>
      </c>
      <c r="B50" s="7" t="str">
        <f>IFERROR(__xludf.DUMMYFUNCTION("INDEX(IFNA(REGEXEXTRACT(D50, ""([^ ]+)$"")))"),"CIN")</f>
        <v>CIN</v>
      </c>
      <c r="C50" s="7">
        <f>Pts_PA*G50+Pts_PC*H50+Pts_PY*I50+Pts_PTD*J50+Pts_PI*K50+Pts_P2*L50+Pts_RA*M50+Pts_RY*N50+Pts_RTD*O50+Pts_R2*P50+Pts_Res*Q50+Pts_ReY*R50+Pts_ReTD*S50+Pts_Re2*T50+Pts_FL*U50+Pts_FTD*V50</f>
        <v>12.86</v>
      </c>
      <c r="D50" s="7" t="s">
        <v>141</v>
      </c>
      <c r="E50" s="10" t="s">
        <v>423</v>
      </c>
      <c r="F50" s="9">
        <v>14.0</v>
      </c>
      <c r="G50" s="10">
        <v>37.0</v>
      </c>
      <c r="H50" s="7">
        <v>26.0</v>
      </c>
      <c r="I50" s="7">
        <v>234.0</v>
      </c>
      <c r="J50" s="7">
        <v>1.0</v>
      </c>
      <c r="K50" s="7">
        <v>1.0</v>
      </c>
      <c r="L50" s="11">
        <v>0.0</v>
      </c>
      <c r="M50" s="10">
        <v>3.0</v>
      </c>
      <c r="N50" s="7">
        <v>15.0</v>
      </c>
      <c r="O50" s="7">
        <v>0.0</v>
      </c>
      <c r="P50" s="11">
        <v>0.0</v>
      </c>
      <c r="Q50" s="10">
        <v>0.0</v>
      </c>
      <c r="R50" s="7">
        <v>0.0</v>
      </c>
      <c r="S50" s="7">
        <v>0.0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Darnell Mooney</v>
      </c>
      <c r="B51" s="7" t="str">
        <f>IFERROR(__xludf.DUMMYFUNCTION("INDEX(IFNA(REGEXEXTRACT(D51, ""([^ ]+)$"")))"),"ATL")</f>
        <v>ATL</v>
      </c>
      <c r="C51" s="7">
        <f>Pts_PA*G51+Pts_PC*H51+Pts_PY*I51+Pts_PTD*J51+Pts_PI*K51+Pts_P2*L51+Pts_RA*M51+Pts_RY*N51+Pts_RTD*O51+Pts_R2*P51+Pts_Res*Q51+Pts_ReY*R51+Pts_ReTD*S51+Pts_Re2*T51+Pts_FL*U51+Pts_FTD*V51</f>
        <v>16.6</v>
      </c>
      <c r="D51" s="7" t="s">
        <v>257</v>
      </c>
      <c r="E51" s="10" t="s">
        <v>31</v>
      </c>
      <c r="F51" s="9">
        <v>14.0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0.0</v>
      </c>
      <c r="N51" s="7">
        <v>0.0</v>
      </c>
      <c r="O51" s="7">
        <v>0.0</v>
      </c>
      <c r="P51" s="11">
        <v>0.0</v>
      </c>
      <c r="Q51" s="10">
        <v>4.0</v>
      </c>
      <c r="R51" s="7">
        <v>86.0</v>
      </c>
      <c r="S51" s="7">
        <v>1.0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Raheem Mostert</v>
      </c>
      <c r="B52" s="7" t="str">
        <f>IFERROR(__xludf.DUMMYFUNCTION("INDEX(IFNA(REGEXEXTRACT(D52, ""([^ ]+)$"")))"),"MIA")</f>
        <v>MIA</v>
      </c>
      <c r="C52" s="7">
        <f>Pts_PA*G52+Pts_PC*H52+Pts_PY*I52+Pts_PTD*J52+Pts_PI*K52+Pts_P2*L52+Pts_RA*M52+Pts_RY*N52+Pts_RTD*O52+Pts_R2*P52+Pts_Res*Q52+Pts_ReY*R52+Pts_ReTD*S52+Pts_Re2*T52+Pts_FL*U52+Pts_FTD*V52</f>
        <v>15.5</v>
      </c>
      <c r="D52" s="7" t="s">
        <v>259</v>
      </c>
      <c r="E52" s="10" t="s">
        <v>21</v>
      </c>
      <c r="F52" s="9">
        <v>14.0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9.0</v>
      </c>
      <c r="N52" s="7">
        <v>19.0</v>
      </c>
      <c r="O52" s="7">
        <v>2.0</v>
      </c>
      <c r="P52" s="11">
        <v>0.0</v>
      </c>
      <c r="Q52" s="10">
        <v>1.0</v>
      </c>
      <c r="R52" s="7">
        <v>11.0</v>
      </c>
      <c r="S52" s="7">
        <v>0.0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Anthony Richardson</v>
      </c>
      <c r="B53" s="7" t="str">
        <f>IFERROR(__xludf.DUMMYFUNCTION("INDEX(IFNA(REGEXEXTRACT(D53, ""([^ ]+)$"")))"),"IND")</f>
        <v>IND</v>
      </c>
      <c r="C53" s="7">
        <f>Pts_PA*G53+Pts_PC*H53+Pts_PY*I53+Pts_PTD*J53+Pts_PI*K53+Pts_P2*L53+Pts_RA*M53+Pts_RY*N53+Pts_RTD*O53+Pts_R2*P53+Pts_Res*Q53+Pts_ReY*R53+Pts_ReTD*S53+Pts_Re2*T53+Pts_FL*U53+Pts_FTD*V53</f>
        <v>11.5</v>
      </c>
      <c r="D53" s="7" t="s">
        <v>24</v>
      </c>
      <c r="E53" s="10" t="s">
        <v>362</v>
      </c>
      <c r="F53" s="9">
        <v>14.0</v>
      </c>
      <c r="G53" s="10">
        <v>32.0</v>
      </c>
      <c r="H53" s="7">
        <v>10.0</v>
      </c>
      <c r="I53" s="7">
        <v>175.0</v>
      </c>
      <c r="J53" s="7">
        <v>1.0</v>
      </c>
      <c r="K53" s="7">
        <v>1.0</v>
      </c>
      <c r="L53" s="11">
        <v>0.0</v>
      </c>
      <c r="M53" s="10">
        <v>6.0</v>
      </c>
      <c r="N53" s="7">
        <v>45.0</v>
      </c>
      <c r="O53" s="7">
        <v>0.0</v>
      </c>
      <c r="P53" s="11">
        <v>0.0</v>
      </c>
      <c r="Q53" s="10">
        <v>0.0</v>
      </c>
      <c r="R53" s="7">
        <v>0.0</v>
      </c>
      <c r="S53" s="7">
        <v>0.0</v>
      </c>
      <c r="T53" s="11">
        <v>0.0</v>
      </c>
      <c r="U53" s="10">
        <v>1.0</v>
      </c>
      <c r="V53" s="11">
        <v>0.0</v>
      </c>
    </row>
    <row r="54">
      <c r="A54" s="7" t="str">
        <f t="shared" si="1"/>
        <v>DeVonta Smith</v>
      </c>
      <c r="B54" s="7" t="str">
        <f>IFERROR(__xludf.DUMMYFUNCTION("INDEX(IFNA(REGEXEXTRACT(D54, ""([^ ]+)$"")))"),"PHI")</f>
        <v>PHI</v>
      </c>
      <c r="C54" s="7">
        <f>Pts_PA*G54+Pts_PC*H54+Pts_PY*I54+Pts_PTD*J54+Pts_PI*K54+Pts_P2*L54+Pts_RA*M54+Pts_RY*N54+Pts_RTD*O54+Pts_R2*P54+Pts_Res*Q54+Pts_ReY*R54+Pts_ReTD*S54+Pts_Re2*T54+Pts_FL*U54+Pts_FTD*V54</f>
        <v>17.5</v>
      </c>
      <c r="D54" s="7" t="s">
        <v>138</v>
      </c>
      <c r="E54" s="10" t="s">
        <v>59</v>
      </c>
      <c r="F54" s="9">
        <v>14.0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0.0</v>
      </c>
      <c r="N54" s="7">
        <v>0.0</v>
      </c>
      <c r="O54" s="7">
        <v>0.0</v>
      </c>
      <c r="P54" s="11">
        <v>0.0</v>
      </c>
      <c r="Q54" s="10">
        <v>6.0</v>
      </c>
      <c r="R54" s="7">
        <v>85.0</v>
      </c>
      <c r="S54" s="7">
        <v>1.0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Adam Trautman</v>
      </c>
      <c r="B55" s="7" t="str">
        <f>IFERROR(__xludf.DUMMYFUNCTION("INDEX(IFNA(REGEXEXTRACT(D55, ""([^ ]+)$"")))"),"DEN")</f>
        <v>DEN</v>
      </c>
      <c r="C55" s="7">
        <f>Pts_PA*G55+Pts_PC*H55+Pts_PY*I55+Pts_PTD*J55+Pts_PI*K55+Pts_P2*L55+Pts_RA*M55+Pts_RY*N55+Pts_RTD*O55+Pts_R2*P55+Pts_Res*Q55+Pts_ReY*R55+Pts_ReTD*S55+Pts_Re2*T55+Pts_FL*U55+Pts_FTD*V55</f>
        <v>16.5</v>
      </c>
      <c r="D55" s="7" t="s">
        <v>445</v>
      </c>
      <c r="E55" s="10" t="s">
        <v>29</v>
      </c>
      <c r="F55" s="9">
        <v>14.0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0.0</v>
      </c>
      <c r="N55" s="7">
        <v>0.0</v>
      </c>
      <c r="O55" s="7">
        <v>0.0</v>
      </c>
      <c r="P55" s="11">
        <v>0.0</v>
      </c>
      <c r="Q55" s="10">
        <v>4.0</v>
      </c>
      <c r="R55" s="7">
        <v>85.0</v>
      </c>
      <c r="S55" s="7">
        <v>1.0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Noah Brown</v>
      </c>
      <c r="B56" s="7" t="str">
        <f>IFERROR(__xludf.DUMMYFUNCTION("INDEX(IFNA(REGEXEXTRACT(D56, ""([^ ]+)$"")))"),"WAS")</f>
        <v>WAS</v>
      </c>
      <c r="C56" s="7">
        <f>Pts_PA*G56+Pts_PC*H56+Pts_PY*I56+Pts_PTD*J56+Pts_PI*K56+Pts_P2*L56+Pts_RA*M56+Pts_RY*N56+Pts_RTD*O56+Pts_R2*P56+Pts_Res*Q56+Pts_ReY*R56+Pts_ReTD*S56+Pts_Re2*T56+Pts_FL*U56+Pts_FTD*V56</f>
        <v>14.8</v>
      </c>
      <c r="D56" s="7" t="s">
        <v>364</v>
      </c>
      <c r="E56" s="10" t="s">
        <v>343</v>
      </c>
      <c r="F56" s="9">
        <v>13.0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0.0</v>
      </c>
      <c r="N56" s="7">
        <v>0.0</v>
      </c>
      <c r="O56" s="7">
        <v>0.0</v>
      </c>
      <c r="P56" s="11">
        <v>0.0</v>
      </c>
      <c r="Q56" s="10">
        <v>3.0</v>
      </c>
      <c r="R56" s="7">
        <v>73.0</v>
      </c>
      <c r="S56" s="7">
        <v>1.0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Jalen Coker</v>
      </c>
      <c r="B57" s="7" t="str">
        <f>IFERROR(__xludf.DUMMYFUNCTION("INDEX(IFNA(REGEXEXTRACT(D57, ""([^ ]+)$"")))"),"CAR")</f>
        <v>CAR</v>
      </c>
      <c r="C57" s="7">
        <f>Pts_PA*G57+Pts_PC*H57+Pts_PY*I57+Pts_PTD*J57+Pts_PI*K57+Pts_P2*L57+Pts_RA*M57+Pts_RY*N57+Pts_RTD*O57+Pts_R2*P57+Pts_Res*Q57+Pts_ReY*R57+Pts_ReTD*S57+Pts_Re2*T57+Pts_FL*U57+Pts_FTD*V57</f>
        <v>15.8</v>
      </c>
      <c r="D57" s="7" t="s">
        <v>484</v>
      </c>
      <c r="E57" s="10" t="s">
        <v>356</v>
      </c>
      <c r="F57" s="9">
        <v>13.0</v>
      </c>
      <c r="G57" s="10">
        <v>0.0</v>
      </c>
      <c r="H57" s="7">
        <v>0.0</v>
      </c>
      <c r="I57" s="7">
        <v>0.0</v>
      </c>
      <c r="J57" s="7">
        <v>0.0</v>
      </c>
      <c r="K57" s="7">
        <v>0.0</v>
      </c>
      <c r="L57" s="11">
        <v>0.0</v>
      </c>
      <c r="M57" s="10">
        <v>0.0</v>
      </c>
      <c r="N57" s="7">
        <v>0.0</v>
      </c>
      <c r="O57" s="7">
        <v>0.0</v>
      </c>
      <c r="P57" s="11">
        <v>0.0</v>
      </c>
      <c r="Q57" s="10">
        <v>4.0</v>
      </c>
      <c r="R57" s="7">
        <v>78.0</v>
      </c>
      <c r="S57" s="7">
        <v>1.0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Keon Coleman</v>
      </c>
      <c r="B58" s="7" t="str">
        <f>IFERROR(__xludf.DUMMYFUNCTION("INDEX(IFNA(REGEXEXTRACT(D58, ""([^ ]+)$"")))"),"BUF")</f>
        <v>BUF</v>
      </c>
      <c r="C58" s="7">
        <f>Pts_PA*G58+Pts_PC*H58+Pts_PY*I58+Pts_PTD*J58+Pts_PI*K58+Pts_P2*L58+Pts_RA*M58+Pts_RY*N58+Pts_RTD*O58+Pts_R2*P58+Pts_Res*Q58+Pts_ReY*R58+Pts_ReTD*S58+Pts_Re2*T58+Pts_FL*U58+Pts_FTD*V58</f>
        <v>15.5</v>
      </c>
      <c r="D58" s="7" t="s">
        <v>163</v>
      </c>
      <c r="E58" s="10" t="s">
        <v>112</v>
      </c>
      <c r="F58" s="9">
        <v>13.0</v>
      </c>
      <c r="G58" s="10">
        <v>0.0</v>
      </c>
      <c r="H58" s="7">
        <v>0.0</v>
      </c>
      <c r="I58" s="7">
        <v>0.0</v>
      </c>
      <c r="J58" s="7">
        <v>0.0</v>
      </c>
      <c r="K58" s="7">
        <v>0.0</v>
      </c>
      <c r="L58" s="11">
        <v>0.0</v>
      </c>
      <c r="M58" s="10">
        <v>0.0</v>
      </c>
      <c r="N58" s="7">
        <v>0.0</v>
      </c>
      <c r="O58" s="7">
        <v>0.0</v>
      </c>
      <c r="P58" s="11">
        <v>0.0</v>
      </c>
      <c r="Q58" s="10">
        <v>5.0</v>
      </c>
      <c r="R58" s="7">
        <v>70.0</v>
      </c>
      <c r="S58" s="7">
        <v>1.0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Derrick Henry</v>
      </c>
      <c r="B59" s="7" t="str">
        <f>IFERROR(__xludf.DUMMYFUNCTION("INDEX(IFNA(REGEXEXTRACT(D59, ""([^ ]+)$"")))"),"BAL")</f>
        <v>BAL</v>
      </c>
      <c r="C59" s="7">
        <f>Pts_PA*G59+Pts_PC*H59+Pts_PY*I59+Pts_PTD*J59+Pts_PI*K59+Pts_P2*L59+Pts_RA*M59+Pts_RY*N59+Pts_RTD*O59+Pts_R2*P59+Pts_Res*Q59+Pts_ReY*R59+Pts_ReTD*S59+Pts_Re2*T59+Pts_FL*U59+Pts_FTD*V59</f>
        <v>14.2</v>
      </c>
      <c r="D59" s="7" t="s">
        <v>108</v>
      </c>
      <c r="E59" s="10" t="s">
        <v>85</v>
      </c>
      <c r="F59" s="9">
        <v>13.0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11.0</v>
      </c>
      <c r="N59" s="7">
        <v>73.0</v>
      </c>
      <c r="O59" s="7">
        <v>1.0</v>
      </c>
      <c r="P59" s="11">
        <v>0.0</v>
      </c>
      <c r="Q59" s="10">
        <v>1.0</v>
      </c>
      <c r="R59" s="7">
        <v>4.0</v>
      </c>
      <c r="S59" s="7">
        <v>0.0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Tucker Kraft</v>
      </c>
      <c r="B60" s="7" t="str">
        <f>IFERROR(__xludf.DUMMYFUNCTION("INDEX(IFNA(REGEXEXTRACT(D60, ""([^ ]+)$"")))"),"GB")</f>
        <v>GB</v>
      </c>
      <c r="C60" s="7">
        <f>Pts_PA*G60+Pts_PC*H60+Pts_PY*I60+Pts_PTD*J60+Pts_PI*K60+Pts_P2*L60+Pts_RA*M60+Pts_RY*N60+Pts_RTD*O60+Pts_R2*P60+Pts_Res*Q60+Pts_ReY*R60+Pts_ReTD*S60+Pts_Re2*T60+Pts_FL*U60+Pts_FTD*V60</f>
        <v>15.3</v>
      </c>
      <c r="D60" s="7" t="s">
        <v>195</v>
      </c>
      <c r="E60" s="10" t="s">
        <v>351</v>
      </c>
      <c r="F60" s="9">
        <v>13.0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0.0</v>
      </c>
      <c r="N60" s="7">
        <v>0.0</v>
      </c>
      <c r="O60" s="7">
        <v>0.0</v>
      </c>
      <c r="P60" s="11">
        <v>0.0</v>
      </c>
      <c r="Q60" s="10">
        <v>3.0</v>
      </c>
      <c r="R60" s="7">
        <v>78.0</v>
      </c>
      <c r="S60" s="7">
        <v>1.0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Calvin Ridley</v>
      </c>
      <c r="B61" s="7" t="str">
        <f>IFERROR(__xludf.DUMMYFUNCTION("INDEX(IFNA(REGEXEXTRACT(D61, ""([^ ]+)$"")))"),"TEN")</f>
        <v>TEN</v>
      </c>
      <c r="C61" s="7">
        <f>Pts_PA*G61+Pts_PC*H61+Pts_PY*I61+Pts_PTD*J61+Pts_PI*K61+Pts_P2*L61+Pts_RA*M61+Pts_RY*N61+Pts_RTD*O61+Pts_R2*P61+Pts_Res*Q61+Pts_ReY*R61+Pts_ReTD*S61+Pts_Re2*T61+Pts_FL*U61+Pts_FTD*V61</f>
        <v>17.6</v>
      </c>
      <c r="D61" s="7" t="s">
        <v>168</v>
      </c>
      <c r="E61" s="10" t="s">
        <v>56</v>
      </c>
      <c r="F61" s="9">
        <v>13.0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1.0</v>
      </c>
      <c r="N61" s="7">
        <v>3.0</v>
      </c>
      <c r="O61" s="7">
        <v>0.0</v>
      </c>
      <c r="P61" s="11">
        <v>0.0</v>
      </c>
      <c r="Q61" s="10">
        <v>10.0</v>
      </c>
      <c r="R61" s="7">
        <v>143.0</v>
      </c>
      <c r="S61" s="7">
        <v>0.0</v>
      </c>
      <c r="T61" s="11">
        <v>0.0</v>
      </c>
      <c r="U61" s="10">
        <v>1.0</v>
      </c>
      <c r="V61" s="11">
        <v>0.0</v>
      </c>
    </row>
    <row r="62">
      <c r="A62" s="7" t="str">
        <f t="shared" si="1"/>
        <v>James Conner</v>
      </c>
      <c r="B62" s="7" t="str">
        <f>IFERROR(__xludf.DUMMYFUNCTION("INDEX(IFNA(REGEXEXTRACT(D62, ""([^ ]+)$"")))"),"ARI")</f>
        <v>ARI</v>
      </c>
      <c r="C62" s="7">
        <f>Pts_PA*G62+Pts_PC*H62+Pts_PY*I62+Pts_PTD*J62+Pts_PI*K62+Pts_P2*L62+Pts_RA*M62+Pts_RY*N62+Pts_RTD*O62+Pts_R2*P62+Pts_Res*Q62+Pts_ReY*R62+Pts_ReTD*S62+Pts_Re2*T62+Pts_FL*U62+Pts_FTD*V62</f>
        <v>13.9</v>
      </c>
      <c r="D62" s="7" t="s">
        <v>64</v>
      </c>
      <c r="E62" s="10" t="s">
        <v>92</v>
      </c>
      <c r="F62" s="9">
        <v>12.0</v>
      </c>
      <c r="G62" s="10">
        <v>0.0</v>
      </c>
      <c r="H62" s="7">
        <v>0.0</v>
      </c>
      <c r="I62" s="7">
        <v>0.0</v>
      </c>
      <c r="J62" s="7">
        <v>0.0</v>
      </c>
      <c r="K62" s="7">
        <v>0.0</v>
      </c>
      <c r="L62" s="11">
        <v>0.0</v>
      </c>
      <c r="M62" s="10">
        <v>20.0</v>
      </c>
      <c r="N62" s="7">
        <v>53.0</v>
      </c>
      <c r="O62" s="7">
        <v>1.0</v>
      </c>
      <c r="P62" s="11">
        <v>0.0</v>
      </c>
      <c r="Q62" s="10">
        <v>2.0</v>
      </c>
      <c r="R62" s="7">
        <v>16.0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J.K. Dobbins</v>
      </c>
      <c r="B63" s="7" t="str">
        <f>IFERROR(__xludf.DUMMYFUNCTION("INDEX(IFNA(REGEXEXTRACT(D63, ""([^ ]+)$"")))"),"LAC")</f>
        <v>LAC</v>
      </c>
      <c r="C63" s="7">
        <f>Pts_PA*G63+Pts_PC*H63+Pts_PY*I63+Pts_PTD*J63+Pts_PI*K63+Pts_P2*L63+Pts_RA*M63+Pts_RY*N63+Pts_RTD*O63+Pts_R2*P63+Pts_Res*Q63+Pts_ReY*R63+Pts_ReTD*S63+Pts_Re2*T63+Pts_FL*U63+Pts_FTD*V63</f>
        <v>14.8</v>
      </c>
      <c r="D63" s="7" t="s">
        <v>45</v>
      </c>
      <c r="E63" s="10" t="s">
        <v>350</v>
      </c>
      <c r="F63" s="9">
        <v>12.0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17.0</v>
      </c>
      <c r="N63" s="7">
        <v>57.0</v>
      </c>
      <c r="O63" s="7">
        <v>1.0</v>
      </c>
      <c r="P63" s="11">
        <v>0.0</v>
      </c>
      <c r="Q63" s="10">
        <v>4.0</v>
      </c>
      <c r="R63" s="7">
        <v>11.0</v>
      </c>
      <c r="S63" s="7">
        <v>0.0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Najee Harris</v>
      </c>
      <c r="B64" s="7" t="str">
        <f>IFERROR(__xludf.DUMMYFUNCTION("INDEX(IFNA(REGEXEXTRACT(D64, ""([^ ]+)$"")))"),"PIT")</f>
        <v>PIT</v>
      </c>
      <c r="C64" s="7">
        <f>Pts_PA*G64+Pts_PC*H64+Pts_PY*I64+Pts_PTD*J64+Pts_PI*K64+Pts_P2*L64+Pts_RA*M64+Pts_RY*N64+Pts_RTD*O64+Pts_R2*P64+Pts_Res*Q64+Pts_ReY*R64+Pts_ReTD*S64+Pts_Re2*T64+Pts_FL*U64+Pts_FTD*V64</f>
        <v>14.6</v>
      </c>
      <c r="D64" s="7" t="s">
        <v>142</v>
      </c>
      <c r="E64" s="10" t="s">
        <v>354</v>
      </c>
      <c r="F64" s="9">
        <v>12.0</v>
      </c>
      <c r="G64" s="10">
        <v>0.0</v>
      </c>
      <c r="H64" s="7">
        <v>0.0</v>
      </c>
      <c r="I64" s="7">
        <v>0.0</v>
      </c>
      <c r="J64" s="7">
        <v>0.0</v>
      </c>
      <c r="K64" s="7">
        <v>0.0</v>
      </c>
      <c r="L64" s="11">
        <v>0.0</v>
      </c>
      <c r="M64" s="10">
        <v>19.0</v>
      </c>
      <c r="N64" s="7">
        <v>114.0</v>
      </c>
      <c r="O64" s="7">
        <v>0.0</v>
      </c>
      <c r="P64" s="11">
        <v>0.0</v>
      </c>
      <c r="Q64" s="10">
        <v>3.0</v>
      </c>
      <c r="R64" s="7">
        <v>17.0</v>
      </c>
      <c r="S64" s="7">
        <v>0.0</v>
      </c>
      <c r="T64" s="11">
        <v>0.0</v>
      </c>
      <c r="U64" s="10">
        <v>0.0</v>
      </c>
      <c r="V64" s="11">
        <v>0.0</v>
      </c>
    </row>
    <row r="65">
      <c r="A65" s="7" t="str">
        <f t="shared" si="1"/>
        <v>Trey McBride</v>
      </c>
      <c r="B65" s="7" t="str">
        <f>IFERROR(__xludf.DUMMYFUNCTION("INDEX(IFNA(REGEXEXTRACT(D65, ""([^ ]+)$"")))"),"ARI")</f>
        <v>ARI</v>
      </c>
      <c r="C65" s="7">
        <f>Pts_PA*G65+Pts_PC*H65+Pts_PY*I65+Pts_PTD*J65+Pts_PI*K65+Pts_P2*L65+Pts_RA*M65+Pts_RY*N65+Pts_RTD*O65+Pts_R2*P65+Pts_Res*Q65+Pts_ReY*R65+Pts_ReTD*S65+Pts_Re2*T65+Pts_FL*U65+Pts_FTD*V65</f>
        <v>16.9</v>
      </c>
      <c r="D65" s="7" t="s">
        <v>197</v>
      </c>
      <c r="E65" s="10" t="s">
        <v>92</v>
      </c>
      <c r="F65" s="9">
        <v>12.0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0.0</v>
      </c>
      <c r="N65" s="7">
        <v>0.0</v>
      </c>
      <c r="O65" s="7">
        <v>0.0</v>
      </c>
      <c r="P65" s="11">
        <v>0.0</v>
      </c>
      <c r="Q65" s="10">
        <v>9.0</v>
      </c>
      <c r="R65" s="7">
        <v>124.0</v>
      </c>
      <c r="S65" s="7">
        <v>0.0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Terry McLaurin</v>
      </c>
      <c r="B66" s="7" t="str">
        <f>IFERROR(__xludf.DUMMYFUNCTION("INDEX(IFNA(REGEXEXTRACT(D66, ""([^ ]+)$"")))"),"WAS")</f>
        <v>WAS</v>
      </c>
      <c r="C66" s="7">
        <f>Pts_PA*G66+Pts_PC*H66+Pts_PY*I66+Pts_PTD*J66+Pts_PI*K66+Pts_P2*L66+Pts_RA*M66+Pts_RY*N66+Pts_RTD*O66+Pts_R2*P66+Pts_Res*Q66+Pts_ReY*R66+Pts_ReTD*S66+Pts_Re2*T66+Pts_FL*U66+Pts_FTD*V66</f>
        <v>15</v>
      </c>
      <c r="D66" s="7" t="s">
        <v>255</v>
      </c>
      <c r="E66" s="10" t="s">
        <v>343</v>
      </c>
      <c r="F66" s="9">
        <v>12.0</v>
      </c>
      <c r="G66" s="10">
        <v>0.0</v>
      </c>
      <c r="H66" s="7">
        <v>0.0</v>
      </c>
      <c r="I66" s="7">
        <v>0.0</v>
      </c>
      <c r="J66" s="7">
        <v>0.0</v>
      </c>
      <c r="K66" s="7">
        <v>0.0</v>
      </c>
      <c r="L66" s="11">
        <v>0.0</v>
      </c>
      <c r="M66" s="10">
        <v>0.0</v>
      </c>
      <c r="N66" s="7">
        <v>0.0</v>
      </c>
      <c r="O66" s="7">
        <v>0.0</v>
      </c>
      <c r="P66" s="11">
        <v>0.0</v>
      </c>
      <c r="Q66" s="10">
        <v>5.0</v>
      </c>
      <c r="R66" s="7">
        <v>125.0</v>
      </c>
      <c r="S66" s="7">
        <v>0.0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David Njoku</v>
      </c>
      <c r="B67" s="7" t="str">
        <f>IFERROR(__xludf.DUMMYFUNCTION("INDEX(IFNA(REGEXEXTRACT(D67, ""([^ ]+)$"")))"),"CLE")</f>
        <v>CLE</v>
      </c>
      <c r="C67" s="7">
        <f>Pts_PA*G67+Pts_PC*H67+Pts_PY*I67+Pts_PTD*J67+Pts_PI*K67+Pts_P2*L67+Pts_RA*M67+Pts_RY*N67+Pts_RTD*O67+Pts_R2*P67+Pts_Res*Q67+Pts_ReY*R67+Pts_ReTD*S67+Pts_Re2*T67+Pts_FL*U67+Pts_FTD*V67</f>
        <v>14.6</v>
      </c>
      <c r="D67" s="7" t="s">
        <v>178</v>
      </c>
      <c r="E67" s="10" t="s">
        <v>61</v>
      </c>
      <c r="F67" s="9">
        <v>12.0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5.0</v>
      </c>
      <c r="R67" s="7">
        <v>61.0</v>
      </c>
      <c r="S67" s="7">
        <v>1.0</v>
      </c>
      <c r="T67" s="11">
        <v>0.0</v>
      </c>
      <c r="U67" s="10">
        <v>0.0</v>
      </c>
      <c r="V67" s="11">
        <v>0.0</v>
      </c>
    </row>
    <row r="68">
      <c r="A68" s="7" t="str">
        <f t="shared" si="1"/>
        <v>Brian Thomas</v>
      </c>
      <c r="B68" s="7" t="str">
        <f>IFERROR(__xludf.DUMMYFUNCTION("INDEX(IFNA(REGEXEXTRACT(D68, ""([^ ]+)$"")))"),"JAX")</f>
        <v>JAX</v>
      </c>
      <c r="C68" s="7">
        <f>Pts_PA*G68+Pts_PC*H68+Pts_PY*I68+Pts_PTD*J68+Pts_PI*K68+Pts_P2*L68+Pts_RA*M68+Pts_RY*N68+Pts_RTD*O68+Pts_R2*P68+Pts_Res*Q68+Pts_ReY*R68+Pts_ReTD*S68+Pts_Re2*T68+Pts_FL*U68+Pts_FTD*V68</f>
        <v>13.5</v>
      </c>
      <c r="D68" s="7" t="s">
        <v>120</v>
      </c>
      <c r="E68" s="10" t="s">
        <v>23</v>
      </c>
      <c r="F68" s="9">
        <v>12.0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0.0</v>
      </c>
      <c r="N68" s="7">
        <v>0.0</v>
      </c>
      <c r="O68" s="7">
        <v>0.0</v>
      </c>
      <c r="P68" s="11">
        <v>0.0</v>
      </c>
      <c r="Q68" s="10">
        <v>3.0</v>
      </c>
      <c r="R68" s="7">
        <v>60.0</v>
      </c>
      <c r="S68" s="7">
        <v>1.0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Calvin Austin</v>
      </c>
      <c r="B69" s="7" t="str">
        <f>IFERROR(__xludf.DUMMYFUNCTION("INDEX(IFNA(REGEXEXTRACT(D69, ""([^ ]+)$"")))"),"PIT")</f>
        <v>PIT</v>
      </c>
      <c r="C69" s="7">
        <f>Pts_PA*G69+Pts_PC*H69+Pts_PY*I69+Pts_PTD*J69+Pts_PI*K69+Pts_P2*L69+Pts_RA*M69+Pts_RY*N69+Pts_RTD*O69+Pts_R2*P69+Pts_Res*Q69+Pts_ReY*R69+Pts_ReTD*S69+Pts_Re2*T69+Pts_FL*U69+Pts_FTD*V69</f>
        <v>12.9</v>
      </c>
      <c r="D69" s="7" t="s">
        <v>282</v>
      </c>
      <c r="E69" s="10" t="s">
        <v>354</v>
      </c>
      <c r="F69" s="9">
        <v>11.0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0.0</v>
      </c>
      <c r="N69" s="7">
        <v>0.0</v>
      </c>
      <c r="O69" s="7">
        <v>0.0</v>
      </c>
      <c r="P69" s="11">
        <v>0.0</v>
      </c>
      <c r="Q69" s="10">
        <v>3.0</v>
      </c>
      <c r="R69" s="7">
        <v>54.0</v>
      </c>
      <c r="S69" s="7">
        <v>1.0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Ja'Marr Chase</v>
      </c>
      <c r="B70" s="7" t="str">
        <f>IFERROR(__xludf.DUMMYFUNCTION("INDEX(IFNA(REGEXEXTRACT(D70, ""([^ ]+)$"")))"),"CIN")</f>
        <v>CIN</v>
      </c>
      <c r="C70" s="7">
        <f>Pts_PA*G70+Pts_PC*H70+Pts_PY*I70+Pts_PTD*J70+Pts_PI*K70+Pts_P2*L70+Pts_RA*M70+Pts_RY*N70+Pts_RTD*O70+Pts_R2*P70+Pts_Res*Q70+Pts_ReY*R70+Pts_ReTD*S70+Pts_Re2*T70+Pts_FL*U70+Pts_FTD*V70</f>
        <v>15.9</v>
      </c>
      <c r="D70" s="7" t="s">
        <v>149</v>
      </c>
      <c r="E70" s="10" t="s">
        <v>423</v>
      </c>
      <c r="F70" s="9">
        <v>11.0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0.0</v>
      </c>
      <c r="N70" s="7">
        <v>0.0</v>
      </c>
      <c r="O70" s="7">
        <v>0.0</v>
      </c>
      <c r="P70" s="11">
        <v>0.0</v>
      </c>
      <c r="Q70" s="10">
        <v>9.0</v>
      </c>
      <c r="R70" s="7">
        <v>54.0</v>
      </c>
      <c r="S70" s="7">
        <v>1.0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Zay Flowers</v>
      </c>
      <c r="B71" s="7" t="str">
        <f>IFERROR(__xludf.DUMMYFUNCTION("INDEX(IFNA(REGEXEXTRACT(D71, ""([^ ]+)$"")))"),"BAL")</f>
        <v>BAL</v>
      </c>
      <c r="C71" s="7">
        <f>Pts_PA*G71+Pts_PC*H71+Pts_PY*I71+Pts_PTD*J71+Pts_PI*K71+Pts_P2*L71+Pts_RA*M71+Pts_RY*N71+Pts_RTD*O71+Pts_R2*P71+Pts_Res*Q71+Pts_ReY*R71+Pts_ReTD*S71+Pts_Re2*T71+Pts_FL*U71+Pts_FTD*V71</f>
        <v>15</v>
      </c>
      <c r="D71" s="7" t="s">
        <v>172</v>
      </c>
      <c r="E71" s="10" t="s">
        <v>85</v>
      </c>
      <c r="F71" s="9">
        <v>11.0</v>
      </c>
      <c r="G71" s="10">
        <v>0.0</v>
      </c>
      <c r="H71" s="7">
        <v>0.0</v>
      </c>
      <c r="I71" s="7">
        <v>0.0</v>
      </c>
      <c r="J71" s="7">
        <v>0.0</v>
      </c>
      <c r="K71" s="7">
        <v>0.0</v>
      </c>
      <c r="L71" s="11">
        <v>0.0</v>
      </c>
      <c r="M71" s="10">
        <v>0.0</v>
      </c>
      <c r="N71" s="7">
        <v>0.0</v>
      </c>
      <c r="O71" s="7">
        <v>0.0</v>
      </c>
      <c r="P71" s="11">
        <v>0.0</v>
      </c>
      <c r="Q71" s="10">
        <v>7.0</v>
      </c>
      <c r="R71" s="7">
        <v>115.0</v>
      </c>
      <c r="S71" s="7">
        <v>0.0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Kareem Hunt</v>
      </c>
      <c r="B72" s="7" t="str">
        <f>IFERROR(__xludf.DUMMYFUNCTION("INDEX(IFNA(REGEXEXTRACT(D72, ""([^ ]+)$"")))"),"KC")</f>
        <v>KC</v>
      </c>
      <c r="C72" s="7">
        <f>Pts_PA*G72+Pts_PC*H72+Pts_PY*I72+Pts_PTD*J72+Pts_PI*K72+Pts_P2*L72+Pts_RA*M72+Pts_RY*N72+Pts_RTD*O72+Pts_R2*P72+Pts_Res*Q72+Pts_ReY*R72+Pts_ReTD*S72+Pts_Re2*T72+Pts_FL*U72+Pts_FTD*V72</f>
        <v>12.8</v>
      </c>
      <c r="D72" s="7" t="s">
        <v>466</v>
      </c>
      <c r="E72" s="10" t="s">
        <v>420</v>
      </c>
      <c r="F72" s="9">
        <v>11.0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21.0</v>
      </c>
      <c r="N72" s="7">
        <v>59.0</v>
      </c>
      <c r="O72" s="7">
        <v>1.0</v>
      </c>
      <c r="P72" s="11">
        <v>0.0</v>
      </c>
      <c r="Q72" s="10">
        <v>1.0</v>
      </c>
      <c r="R72" s="7">
        <v>4.0</v>
      </c>
      <c r="S72" s="7">
        <v>0.0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Justin Jefferson</v>
      </c>
      <c r="B73" s="7" t="str">
        <f>IFERROR(__xludf.DUMMYFUNCTION("INDEX(IFNA(REGEXEXTRACT(D73, ""([^ ]+)$"")))"),"MIN")</f>
        <v>MIN</v>
      </c>
      <c r="C73" s="7">
        <f>Pts_PA*G73+Pts_PC*H73+Pts_PY*I73+Pts_PTD*J73+Pts_PI*K73+Pts_P2*L73+Pts_RA*M73+Pts_RY*N73+Pts_RTD*O73+Pts_R2*P73+Pts_Res*Q73+Pts_ReY*R73+Pts_ReTD*S73+Pts_Re2*T73+Pts_FL*U73+Pts_FTD*V73</f>
        <v>15.5</v>
      </c>
      <c r="D73" s="7" t="s">
        <v>98</v>
      </c>
      <c r="E73" s="10" t="s">
        <v>419</v>
      </c>
      <c r="F73" s="9">
        <v>11.0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0.0</v>
      </c>
      <c r="N73" s="7">
        <v>0.0</v>
      </c>
      <c r="O73" s="7">
        <v>0.0</v>
      </c>
      <c r="P73" s="11">
        <v>0.0</v>
      </c>
      <c r="Q73" s="10">
        <v>8.0</v>
      </c>
      <c r="R73" s="7">
        <v>115.0</v>
      </c>
      <c r="S73" s="7">
        <v>0.0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Alvin Kamara</v>
      </c>
      <c r="B74" s="7" t="str">
        <f>IFERROR(__xludf.DUMMYFUNCTION("INDEX(IFNA(REGEXEXTRACT(D74, ""([^ ]+)$"")))"),"NO")</f>
        <v>NO</v>
      </c>
      <c r="C74" s="7">
        <f>Pts_PA*G74+Pts_PC*H74+Pts_PY*I74+Pts_PTD*J74+Pts_PI*K74+Pts_P2*L74+Pts_RA*M74+Pts_RY*N74+Pts_RTD*O74+Pts_R2*P74+Pts_Res*Q74+Pts_ReY*R74+Pts_ReTD*S74+Pts_Re2*T74+Pts_FL*U74+Pts_FTD*V74</f>
        <v>15.2</v>
      </c>
      <c r="D74" s="7" t="s">
        <v>67</v>
      </c>
      <c r="E74" s="10" t="s">
        <v>82</v>
      </c>
      <c r="F74" s="9">
        <v>11.0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10.0</v>
      </c>
      <c r="N74" s="7">
        <v>67.0</v>
      </c>
      <c r="O74" s="7">
        <v>0.0</v>
      </c>
      <c r="P74" s="11">
        <v>0.0</v>
      </c>
      <c r="Q74" s="10">
        <v>6.0</v>
      </c>
      <c r="R74" s="7">
        <v>55.0</v>
      </c>
      <c r="S74" s="7">
        <v>0.0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Cooper Kupp</v>
      </c>
      <c r="B75" s="7" t="str">
        <f>IFERROR(__xludf.DUMMYFUNCTION("INDEX(IFNA(REGEXEXTRACT(D75, ""([^ ]+)$"")))"),"LA")</f>
        <v>LA</v>
      </c>
      <c r="C75" s="7">
        <f>Pts_PA*G75+Pts_PC*H75+Pts_PY*I75+Pts_PTD*J75+Pts_PI*K75+Pts_P2*L75+Pts_RA*M75+Pts_RY*N75+Pts_RTD*O75+Pts_R2*P75+Pts_Res*Q75+Pts_ReY*R75+Pts_ReTD*S75+Pts_Re2*T75+Pts_FL*U75+Pts_FTD*V75</f>
        <v>13.6</v>
      </c>
      <c r="D75" s="7" t="s">
        <v>55</v>
      </c>
      <c r="E75" s="10" t="s">
        <v>155</v>
      </c>
      <c r="F75" s="9">
        <v>11.0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5.0</v>
      </c>
      <c r="R75" s="7">
        <v>51.0</v>
      </c>
      <c r="S75" s="7">
        <v>1.0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Jakobi Meyers</v>
      </c>
      <c r="B76" s="7" t="str">
        <f>IFERROR(__xludf.DUMMYFUNCTION("INDEX(IFNA(REGEXEXTRACT(D76, ""([^ ]+)$"")))"),"LV")</f>
        <v>LV</v>
      </c>
      <c r="C76" s="7">
        <f>Pts_PA*G76+Pts_PC*H76+Pts_PY*I76+Pts_PTD*J76+Pts_PI*K76+Pts_P2*L76+Pts_RA*M76+Pts_RY*N76+Pts_RTD*O76+Pts_R2*P76+Pts_Res*Q76+Pts_ReY*R76+Pts_ReTD*S76+Pts_Re2*T76+Pts_FL*U76+Pts_FTD*V76</f>
        <v>14.2</v>
      </c>
      <c r="D76" s="7" t="s">
        <v>153</v>
      </c>
      <c r="E76" s="10" t="s">
        <v>424</v>
      </c>
      <c r="F76" s="9">
        <v>11.0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0.0</v>
      </c>
      <c r="N76" s="7">
        <v>0.0</v>
      </c>
      <c r="O76" s="7">
        <v>0.0</v>
      </c>
      <c r="P76" s="11">
        <v>0.0</v>
      </c>
      <c r="Q76" s="10">
        <v>6.0</v>
      </c>
      <c r="R76" s="7">
        <v>52.0</v>
      </c>
      <c r="S76" s="7">
        <v>1.0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Tony Pollard</v>
      </c>
      <c r="B77" s="7" t="str">
        <f>IFERROR(__xludf.DUMMYFUNCTION("INDEX(IFNA(REGEXEXTRACT(D77, ""([^ ]+)$"")))"),"TEN")</f>
        <v>TEN</v>
      </c>
      <c r="C77" s="7">
        <f>Pts_PA*G77+Pts_PC*H77+Pts_PY*I77+Pts_PTD*J77+Pts_PI*K77+Pts_P2*L77+Pts_RA*M77+Pts_RY*N77+Pts_RTD*O77+Pts_R2*P77+Pts_Res*Q77+Pts_ReY*R77+Pts_ReTD*S77+Pts_Re2*T77+Pts_FL*U77+Pts_FTD*V77</f>
        <v>13.2</v>
      </c>
      <c r="D77" s="7" t="s">
        <v>75</v>
      </c>
      <c r="E77" s="10" t="s">
        <v>56</v>
      </c>
      <c r="F77" s="9">
        <v>11.0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20.0</v>
      </c>
      <c r="N77" s="7">
        <v>94.0</v>
      </c>
      <c r="O77" s="7">
        <v>0.0</v>
      </c>
      <c r="P77" s="11">
        <v>0.0</v>
      </c>
      <c r="Q77" s="10">
        <v>3.0</v>
      </c>
      <c r="R77" s="7">
        <v>23.0</v>
      </c>
      <c r="S77" s="7">
        <v>0.0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Garrett Wilson</v>
      </c>
      <c r="B78" s="7" t="str">
        <f>IFERROR(__xludf.DUMMYFUNCTION("INDEX(IFNA(REGEXEXTRACT(D78, ""([^ ]+)$"")))"),"NYJ")</f>
        <v>NYJ</v>
      </c>
      <c r="C78" s="7">
        <f>Pts_PA*G78+Pts_PC*H78+Pts_PY*I78+Pts_PTD*J78+Pts_PI*K78+Pts_P2*L78+Pts_RA*M78+Pts_RY*N78+Pts_RTD*O78+Pts_R2*P78+Pts_Res*Q78+Pts_ReY*R78+Pts_ReTD*S78+Pts_Re2*T78+Pts_FL*U78+Pts_FTD*V78</f>
        <v>13.8</v>
      </c>
      <c r="D78" s="7" t="s">
        <v>158</v>
      </c>
      <c r="E78" s="10" t="s">
        <v>346</v>
      </c>
      <c r="F78" s="9">
        <v>11.0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0.0</v>
      </c>
      <c r="N78" s="7">
        <v>0.0</v>
      </c>
      <c r="O78" s="7">
        <v>0.0</v>
      </c>
      <c r="P78" s="11">
        <v>0.0</v>
      </c>
      <c r="Q78" s="10">
        <v>5.0</v>
      </c>
      <c r="R78" s="7">
        <v>113.0</v>
      </c>
      <c r="S78" s="7">
        <v>0.0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Saquon Barkley</v>
      </c>
      <c r="B79" s="7" t="str">
        <f>IFERROR(__xludf.DUMMYFUNCTION("INDEX(IFNA(REGEXEXTRACT(D79, ""([^ ]+)$"")))"),"PHI")</f>
        <v>PHI</v>
      </c>
      <c r="C79" s="7">
        <f>Pts_PA*G79+Pts_PC*H79+Pts_PY*I79+Pts_PTD*J79+Pts_PI*K79+Pts_P2*L79+Pts_RA*M79+Pts_RY*N79+Pts_RTD*O79+Pts_R2*P79+Pts_Res*Q79+Pts_ReY*R79+Pts_ReTD*S79+Pts_Re2*T79+Pts_FL*U79+Pts_FTD*V79</f>
        <v>11.6</v>
      </c>
      <c r="D79" s="7" t="s">
        <v>22</v>
      </c>
      <c r="E79" s="10" t="s">
        <v>59</v>
      </c>
      <c r="F79" s="9">
        <v>10.0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22.0</v>
      </c>
      <c r="N79" s="7">
        <v>108.0</v>
      </c>
      <c r="O79" s="7">
        <v>0.0</v>
      </c>
      <c r="P79" s="11">
        <v>0.0</v>
      </c>
      <c r="Q79" s="10">
        <v>1.0</v>
      </c>
      <c r="R79" s="7">
        <v>3.0</v>
      </c>
      <c r="S79" s="7">
        <v>0.0</v>
      </c>
      <c r="T79" s="11">
        <v>0.0</v>
      </c>
      <c r="U79" s="10">
        <v>0.0</v>
      </c>
      <c r="V79" s="11">
        <v>0.0</v>
      </c>
    </row>
    <row r="80">
      <c r="A80" s="7" t="str">
        <f t="shared" si="1"/>
        <v>Tyler Conklin</v>
      </c>
      <c r="B80" s="7" t="str">
        <f>IFERROR(__xludf.DUMMYFUNCTION("INDEX(IFNA(REGEXEXTRACT(D80, ""([^ ]+)$"")))"),"NYJ")</f>
        <v>NYJ</v>
      </c>
      <c r="C80" s="7">
        <f>Pts_PA*G80+Pts_PC*H80+Pts_PY*I80+Pts_PTD*J80+Pts_PI*K80+Pts_P2*L80+Pts_RA*M80+Pts_RY*N80+Pts_RTD*O80+Pts_R2*P80+Pts_Res*Q80+Pts_ReY*R80+Pts_ReTD*S80+Pts_Re2*T80+Pts_FL*U80+Pts_FTD*V80</f>
        <v>11.7</v>
      </c>
      <c r="D80" s="7" t="s">
        <v>288</v>
      </c>
      <c r="E80" s="10" t="s">
        <v>346</v>
      </c>
      <c r="F80" s="9">
        <v>10.0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0.0</v>
      </c>
      <c r="N80" s="7">
        <v>0.0</v>
      </c>
      <c r="O80" s="7">
        <v>0.0</v>
      </c>
      <c r="P80" s="11">
        <v>0.0</v>
      </c>
      <c r="Q80" s="10">
        <v>3.0</v>
      </c>
      <c r="R80" s="7">
        <v>42.0</v>
      </c>
      <c r="S80" s="7">
        <v>1.0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Sam LaPorta</v>
      </c>
      <c r="B81" s="7" t="str">
        <f>IFERROR(__xludf.DUMMYFUNCTION("INDEX(IFNA(REGEXEXTRACT(D81, ""([^ ]+)$"")))"),"DET")</f>
        <v>DET</v>
      </c>
      <c r="C81" s="7">
        <f>Pts_PA*G81+Pts_PC*H81+Pts_PY*I81+Pts_PTD*J81+Pts_PI*K81+Pts_P2*L81+Pts_RA*M81+Pts_RY*N81+Pts_RTD*O81+Pts_R2*P81+Pts_Res*Q81+Pts_ReY*R81+Pts_ReTD*S81+Pts_Re2*T81+Pts_FL*U81+Pts_FTD*V81</f>
        <v>13.8</v>
      </c>
      <c r="D81" s="7" t="s">
        <v>176</v>
      </c>
      <c r="E81" s="10" t="s">
        <v>157</v>
      </c>
      <c r="F81" s="9">
        <v>10.0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6.0</v>
      </c>
      <c r="R81" s="7">
        <v>48.0</v>
      </c>
      <c r="S81" s="7">
        <v>1.0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Drake Maye</v>
      </c>
      <c r="B82" s="7" t="str">
        <f>IFERROR(__xludf.DUMMYFUNCTION("INDEX(IFNA(REGEXEXTRACT(D82, ""([^ ]+)$"")))"),"NE")</f>
        <v>NE</v>
      </c>
      <c r="C82" s="7">
        <f>Pts_PA*G82+Pts_PC*H82+Pts_PY*I82+Pts_PTD*J82+Pts_PI*K82+Pts_P2*L82+Pts_RA*M82+Pts_RY*N82+Pts_RTD*O82+Pts_R2*P82+Pts_Res*Q82+Pts_ReY*R82+Pts_ReTD*S82+Pts_Re2*T82+Pts_FL*U82+Pts_FTD*V82</f>
        <v>11.52</v>
      </c>
      <c r="D82" s="7" t="s">
        <v>442</v>
      </c>
      <c r="E82" s="10" t="s">
        <v>42</v>
      </c>
      <c r="F82" s="9">
        <v>10.0</v>
      </c>
      <c r="G82" s="10">
        <v>6.0</v>
      </c>
      <c r="H82" s="7">
        <v>3.0</v>
      </c>
      <c r="I82" s="7">
        <v>23.0</v>
      </c>
      <c r="J82" s="7">
        <v>0.0</v>
      </c>
      <c r="K82" s="7">
        <v>0.0</v>
      </c>
      <c r="L82" s="11">
        <v>0.0</v>
      </c>
      <c r="M82" s="10">
        <v>3.0</v>
      </c>
      <c r="N82" s="7">
        <v>46.0</v>
      </c>
      <c r="O82" s="7">
        <v>1.0</v>
      </c>
      <c r="P82" s="11">
        <v>0.0</v>
      </c>
      <c r="Q82" s="10">
        <v>0.0</v>
      </c>
      <c r="R82" s="7">
        <v>0.0</v>
      </c>
      <c r="S82" s="7">
        <v>0.0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Jaleel McLaughlin</v>
      </c>
      <c r="B83" s="7" t="str">
        <f>IFERROR(__xludf.DUMMYFUNCTION("INDEX(IFNA(REGEXEXTRACT(D83, ""([^ ]+)$"")))"),"DEN")</f>
        <v>DEN</v>
      </c>
      <c r="C83" s="7">
        <f>Pts_PA*G83+Pts_PC*H83+Pts_PY*I83+Pts_PTD*J83+Pts_PI*K83+Pts_P2*L83+Pts_RA*M83+Pts_RY*N83+Pts_RTD*O83+Pts_R2*P83+Pts_Res*Q83+Pts_ReY*R83+Pts_ReTD*S83+Pts_Re2*T83+Pts_FL*U83+Pts_FTD*V83</f>
        <v>12.1</v>
      </c>
      <c r="D83" s="7" t="s">
        <v>254</v>
      </c>
      <c r="E83" s="10" t="s">
        <v>29</v>
      </c>
      <c r="F83" s="9">
        <v>10.0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8.0</v>
      </c>
      <c r="N83" s="7">
        <v>47.0</v>
      </c>
      <c r="O83" s="7">
        <v>0.0</v>
      </c>
      <c r="P83" s="11">
        <v>0.0</v>
      </c>
      <c r="Q83" s="10">
        <v>1.0</v>
      </c>
      <c r="R83" s="7">
        <v>9.0</v>
      </c>
      <c r="S83" s="7">
        <v>1.0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Puka Nacua</v>
      </c>
      <c r="B84" s="7" t="str">
        <f>IFERROR(__xludf.DUMMYFUNCTION("INDEX(IFNA(REGEXEXTRACT(D84, ""([^ ]+)$"")))"),"LA")</f>
        <v>LA</v>
      </c>
      <c r="C84" s="7">
        <f>Pts_PA*G84+Pts_PC*H84+Pts_PY*I84+Pts_PTD*J84+Pts_PI*K84+Pts_P2*L84+Pts_RA*M84+Pts_RY*N84+Pts_RTD*O84+Pts_R2*P84+Pts_Res*Q84+Pts_ReY*R84+Pts_ReTD*S84+Pts_Re2*T84+Pts_FL*U84+Pts_FTD*V84</f>
        <v>14.6</v>
      </c>
      <c r="D84" s="7" t="s">
        <v>199</v>
      </c>
      <c r="E84" s="10" t="s">
        <v>155</v>
      </c>
      <c r="F84" s="9">
        <v>10.0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2.0</v>
      </c>
      <c r="N84" s="7">
        <v>5.0</v>
      </c>
      <c r="O84" s="7">
        <v>0.0</v>
      </c>
      <c r="P84" s="11">
        <v>0.0</v>
      </c>
      <c r="Q84" s="10">
        <v>7.0</v>
      </c>
      <c r="R84" s="7">
        <v>106.0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Chris Olave</v>
      </c>
      <c r="B85" s="7" t="str">
        <f>IFERROR(__xludf.DUMMYFUNCTION("INDEX(IFNA(REGEXEXTRACT(D85, ""([^ ]+)$"")))"),"NO")</f>
        <v>NO</v>
      </c>
      <c r="C85" s="7">
        <f>Pts_PA*G85+Pts_PC*H85+Pts_PY*I85+Pts_PTD*J85+Pts_PI*K85+Pts_P2*L85+Pts_RA*M85+Pts_RY*N85+Pts_RTD*O85+Pts_R2*P85+Pts_Res*Q85+Pts_ReY*R85+Pts_ReTD*S85+Pts_Re2*T85+Pts_FL*U85+Pts_FTD*V85</f>
        <v>14.7</v>
      </c>
      <c r="D85" s="7" t="s">
        <v>262</v>
      </c>
      <c r="E85" s="10" t="s">
        <v>82</v>
      </c>
      <c r="F85" s="9">
        <v>10.0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0.0</v>
      </c>
      <c r="N85" s="7">
        <v>0.0</v>
      </c>
      <c r="O85" s="7">
        <v>0.0</v>
      </c>
      <c r="P85" s="11">
        <v>0.0</v>
      </c>
      <c r="Q85" s="10">
        <v>8.0</v>
      </c>
      <c r="R85" s="7">
        <v>107.0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Khalil Shakir</v>
      </c>
      <c r="B86" s="7" t="str">
        <f>IFERROR(__xludf.DUMMYFUNCTION("INDEX(IFNA(REGEXEXTRACT(D86, ""([^ ]+)$"")))"),"BUF")</f>
        <v>BUF</v>
      </c>
      <c r="C86" s="7">
        <f>Pts_PA*G86+Pts_PC*H86+Pts_PY*I86+Pts_PTD*J86+Pts_PI*K86+Pts_P2*L86+Pts_RA*M86+Pts_RY*N86+Pts_RTD*O86+Pts_R2*P86+Pts_Res*Q86+Pts_ReY*R86+Pts_ReTD*S86+Pts_Re2*T86+Pts_FL*U86+Pts_FTD*V86</f>
        <v>15.4</v>
      </c>
      <c r="D86" s="7" t="s">
        <v>118</v>
      </c>
      <c r="E86" s="10" t="s">
        <v>112</v>
      </c>
      <c r="F86" s="9">
        <v>10.0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1.0</v>
      </c>
      <c r="N86" s="7">
        <v>2.0</v>
      </c>
      <c r="O86" s="7">
        <v>0.0</v>
      </c>
      <c r="P86" s="11">
        <v>0.0</v>
      </c>
      <c r="Q86" s="10">
        <v>9.0</v>
      </c>
      <c r="R86" s="7">
        <v>107.0</v>
      </c>
      <c r="S86" s="7">
        <v>0.0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Darius Slayton</v>
      </c>
      <c r="B87" s="7" t="str">
        <f>IFERROR(__xludf.DUMMYFUNCTION("INDEX(IFNA(REGEXEXTRACT(D87, ""([^ ]+)$"")))"),"NYG")</f>
        <v>NYG</v>
      </c>
      <c r="C87" s="7">
        <f>Pts_PA*G87+Pts_PC*H87+Pts_PY*I87+Pts_PTD*J87+Pts_PI*K87+Pts_P2*L87+Pts_RA*M87+Pts_RY*N87+Pts_RTD*O87+Pts_R2*P87+Pts_Res*Q87+Pts_ReY*R87+Pts_ReTD*S87+Pts_Re2*T87+Pts_FL*U87+Pts_FTD*V87</f>
        <v>12.8</v>
      </c>
      <c r="D87" s="7" t="s">
        <v>223</v>
      </c>
      <c r="E87" s="10" t="s">
        <v>425</v>
      </c>
      <c r="F87" s="9">
        <v>10.0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0.0</v>
      </c>
      <c r="N87" s="7">
        <v>0.0</v>
      </c>
      <c r="O87" s="7">
        <v>0.0</v>
      </c>
      <c r="P87" s="11">
        <v>0.0</v>
      </c>
      <c r="Q87" s="10">
        <v>4.0</v>
      </c>
      <c r="R87" s="7">
        <v>108.0</v>
      </c>
      <c r="S87" s="7">
        <v>0.0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Courtland Sutton</v>
      </c>
      <c r="B88" s="7" t="str">
        <f>IFERROR(__xludf.DUMMYFUNCTION("INDEX(IFNA(REGEXEXTRACT(D88, ""([^ ]+)$"")))"),"DEN")</f>
        <v>DEN</v>
      </c>
      <c r="C88" s="7">
        <f>Pts_PA*G88+Pts_PC*H88+Pts_PY*I88+Pts_PTD*J88+Pts_PI*K88+Pts_P2*L88+Pts_RA*M88+Pts_RY*N88+Pts_RTD*O88+Pts_R2*P88+Pts_Res*Q88+Pts_ReY*R88+Pts_ReTD*S88+Pts_Re2*T88+Pts_FL*U88+Pts_FTD*V88</f>
        <v>13.12</v>
      </c>
      <c r="D88" s="7" t="s">
        <v>203</v>
      </c>
      <c r="E88" s="10" t="s">
        <v>29</v>
      </c>
      <c r="F88" s="9">
        <v>10.0</v>
      </c>
      <c r="G88" s="10">
        <v>1.0</v>
      </c>
      <c r="H88" s="7">
        <v>1.0</v>
      </c>
      <c r="I88" s="7">
        <v>28.0</v>
      </c>
      <c r="J88" s="7">
        <v>0.0</v>
      </c>
      <c r="K88" s="7">
        <v>0.0</v>
      </c>
      <c r="L88" s="11">
        <v>0.0</v>
      </c>
      <c r="M88" s="10">
        <v>0.0</v>
      </c>
      <c r="N88" s="7">
        <v>0.0</v>
      </c>
      <c r="O88" s="7">
        <v>0.0</v>
      </c>
      <c r="P88" s="11">
        <v>0.0</v>
      </c>
      <c r="Q88" s="10">
        <v>8.0</v>
      </c>
      <c r="R88" s="7">
        <v>100.0</v>
      </c>
      <c r="S88" s="7">
        <v>0.0</v>
      </c>
      <c r="T88" s="11">
        <v>0.0</v>
      </c>
      <c r="U88" s="10">
        <v>1.0</v>
      </c>
      <c r="V88" s="11">
        <v>0.0</v>
      </c>
    </row>
    <row r="89">
      <c r="A89" s="7" t="str">
        <f t="shared" si="1"/>
        <v>Rachaad White</v>
      </c>
      <c r="B89" s="7" t="str">
        <f>IFERROR(__xludf.DUMMYFUNCTION("INDEX(IFNA(REGEXEXTRACT(D89, ""([^ ]+)$"")))"),"TB")</f>
        <v>TB</v>
      </c>
      <c r="C89" s="7">
        <f>Pts_PA*G89+Pts_PC*H89+Pts_PY*I89+Pts_PTD*J89+Pts_PI*K89+Pts_P2*L89+Pts_RA*M89+Pts_RY*N89+Pts_RTD*O89+Pts_R2*P89+Pts_Res*Q89+Pts_ReY*R89+Pts_ReTD*S89+Pts_Re2*T89+Pts_FL*U89+Pts_FTD*V89</f>
        <v>13.2</v>
      </c>
      <c r="D89" s="7" t="s">
        <v>122</v>
      </c>
      <c r="E89" s="10" t="s">
        <v>339</v>
      </c>
      <c r="F89" s="9">
        <v>10.0</v>
      </c>
      <c r="G89" s="10">
        <v>0.0</v>
      </c>
      <c r="H89" s="7">
        <v>0.0</v>
      </c>
      <c r="I89" s="7">
        <v>0.0</v>
      </c>
      <c r="J89" s="7">
        <v>0.0</v>
      </c>
      <c r="K89" s="7">
        <v>0.0</v>
      </c>
      <c r="L89" s="11">
        <v>0.0</v>
      </c>
      <c r="M89" s="10">
        <v>6.0</v>
      </c>
      <c r="N89" s="7">
        <v>29.0</v>
      </c>
      <c r="O89" s="7">
        <v>0.0</v>
      </c>
      <c r="P89" s="11">
        <v>0.0</v>
      </c>
      <c r="Q89" s="10">
        <v>5.0</v>
      </c>
      <c r="R89" s="7">
        <v>38.0</v>
      </c>
      <c r="S89" s="7">
        <v>1.0</v>
      </c>
      <c r="T89" s="11">
        <v>0.0</v>
      </c>
      <c r="U89" s="10">
        <v>1.0</v>
      </c>
      <c r="V89" s="11">
        <v>0.0</v>
      </c>
    </row>
    <row r="90">
      <c r="A90" s="7" t="str">
        <f t="shared" si="1"/>
        <v>Caleb Williams</v>
      </c>
      <c r="B90" s="7" t="str">
        <f>IFERROR(__xludf.DUMMYFUNCTION("INDEX(IFNA(REGEXEXTRACT(D90, ""([^ ]+)$"")))"),"CHI")</f>
        <v>CHI</v>
      </c>
      <c r="C90" s="7">
        <f>Pts_PA*G90+Pts_PC*H90+Pts_PY*I90+Pts_PTD*J90+Pts_PI*K90+Pts_P2*L90+Pts_RA*M90+Pts_RY*N90+Pts_RTD*O90+Pts_R2*P90+Pts_Res*Q90+Pts_ReY*R90+Pts_ReTD*S90+Pts_Re2*T90+Pts_FL*U90+Pts_FTD*V90</f>
        <v>9.94</v>
      </c>
      <c r="D90" s="7" t="s">
        <v>156</v>
      </c>
      <c r="E90" s="10" t="s">
        <v>341</v>
      </c>
      <c r="F90" s="9">
        <v>10.0</v>
      </c>
      <c r="G90" s="10">
        <v>24.0</v>
      </c>
      <c r="H90" s="7">
        <v>10.0</v>
      </c>
      <c r="I90" s="7">
        <v>131.0</v>
      </c>
      <c r="J90" s="7">
        <v>0.0</v>
      </c>
      <c r="K90" s="7">
        <v>0.0</v>
      </c>
      <c r="L90" s="11">
        <v>1.0</v>
      </c>
      <c r="M90" s="10">
        <v>9.0</v>
      </c>
      <c r="N90" s="7">
        <v>47.0</v>
      </c>
      <c r="O90" s="7">
        <v>0.0</v>
      </c>
      <c r="P90" s="11">
        <v>0.0</v>
      </c>
      <c r="Q90" s="10">
        <v>0.0</v>
      </c>
      <c r="R90" s="7">
        <v>0.0</v>
      </c>
      <c r="S90" s="7">
        <v>0.0</v>
      </c>
      <c r="T90" s="11">
        <v>0.0</v>
      </c>
      <c r="U90" s="10">
        <v>1.0</v>
      </c>
      <c r="V90" s="11">
        <v>0.0</v>
      </c>
    </row>
    <row r="91">
      <c r="A91" s="7" t="str">
        <f t="shared" si="1"/>
        <v>Malik Willis</v>
      </c>
      <c r="B91" s="7" t="str">
        <f>IFERROR(__xludf.DUMMYFUNCTION("INDEX(IFNA(REGEXEXTRACT(D91, ""([^ ]+)$"")))"),"GB")</f>
        <v>GB</v>
      </c>
      <c r="C91" s="7">
        <f>Pts_PA*G91+Pts_PC*H91+Pts_PY*I91+Pts_PTD*J91+Pts_PI*K91+Pts_P2*L91+Pts_RA*M91+Pts_RY*N91+Pts_RTD*O91+Pts_R2*P91+Pts_Res*Q91+Pts_ReY*R91+Pts_ReTD*S91+Pts_Re2*T91+Pts_FL*U91+Pts_FTD*V91</f>
        <v>8.54</v>
      </c>
      <c r="D91" s="7" t="s">
        <v>333</v>
      </c>
      <c r="E91" s="10" t="s">
        <v>351</v>
      </c>
      <c r="F91" s="9">
        <v>10.0</v>
      </c>
      <c r="G91" s="10">
        <v>5.0</v>
      </c>
      <c r="H91" s="7">
        <v>4.0</v>
      </c>
      <c r="I91" s="7">
        <v>56.0</v>
      </c>
      <c r="J91" s="7">
        <v>1.0</v>
      </c>
      <c r="K91" s="7">
        <v>0.0</v>
      </c>
      <c r="L91" s="11">
        <v>0.0</v>
      </c>
      <c r="M91" s="10">
        <v>4.0</v>
      </c>
      <c r="N91" s="7">
        <v>23.0</v>
      </c>
      <c r="O91" s="7">
        <v>0.0</v>
      </c>
      <c r="P91" s="11">
        <v>0.0</v>
      </c>
      <c r="Q91" s="10">
        <v>0.0</v>
      </c>
      <c r="R91" s="7">
        <v>0.0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Nelson Agholor</v>
      </c>
      <c r="B92" s="7" t="str">
        <f>IFERROR(__xludf.DUMMYFUNCTION("INDEX(IFNA(REGEXEXTRACT(D92, ""([^ ]+)$"")))"),"BAL")</f>
        <v>BAL</v>
      </c>
      <c r="C92" s="7">
        <f>Pts_PA*G92+Pts_PC*H92+Pts_PY*I92+Pts_PTD*J92+Pts_PI*K92+Pts_P2*L92+Pts_RA*M92+Pts_RY*N92+Pts_RTD*O92+Pts_R2*P92+Pts_Res*Q92+Pts_ReY*R92+Pts_ReTD*S92+Pts_Re2*T92+Pts_FL*U92+Pts_FTD*V92</f>
        <v>11.1</v>
      </c>
      <c r="D92" s="7" t="s">
        <v>279</v>
      </c>
      <c r="E92" s="10" t="s">
        <v>85</v>
      </c>
      <c r="F92" s="9">
        <v>9.0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0.0</v>
      </c>
      <c r="N92" s="7">
        <v>0.0</v>
      </c>
      <c r="O92" s="7">
        <v>0.0</v>
      </c>
      <c r="P92" s="11">
        <v>0.0</v>
      </c>
      <c r="Q92" s="10">
        <v>3.0</v>
      </c>
      <c r="R92" s="7">
        <v>36.0</v>
      </c>
      <c r="S92" s="7">
        <v>1.0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Braelon Allen</v>
      </c>
      <c r="B93" s="7" t="str">
        <f>IFERROR(__xludf.DUMMYFUNCTION("INDEX(IFNA(REGEXEXTRACT(D93, ""([^ ]+)$"")))"),"NYJ")</f>
        <v>NYJ</v>
      </c>
      <c r="C93" s="7">
        <f>Pts_PA*G93+Pts_PC*H93+Pts_PY*I93+Pts_PTD*J93+Pts_PI*K93+Pts_P2*L93+Pts_RA*M93+Pts_RY*N93+Pts_RTD*O93+Pts_R2*P93+Pts_Res*Q93+Pts_ReY*R93+Pts_ReTD*S93+Pts_Re2*T93+Pts_FL*U93+Pts_FTD*V93</f>
        <v>9.2</v>
      </c>
      <c r="D93" s="7" t="s">
        <v>280</v>
      </c>
      <c r="E93" s="10" t="s">
        <v>346</v>
      </c>
      <c r="F93" s="9">
        <v>9.0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12.0</v>
      </c>
      <c r="N93" s="7">
        <v>32.0</v>
      </c>
      <c r="O93" s="7">
        <v>1.0</v>
      </c>
      <c r="P93" s="11">
        <v>0.0</v>
      </c>
      <c r="Q93" s="10">
        <v>0.0</v>
      </c>
      <c r="R93" s="7">
        <v>0.0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Mark Andrews</v>
      </c>
      <c r="B94" s="7" t="str">
        <f>IFERROR(__xludf.DUMMYFUNCTION("INDEX(IFNA(REGEXEXTRACT(D94, ""([^ ]+)$"")))"),"BAL")</f>
        <v>BAL</v>
      </c>
      <c r="C94" s="7">
        <f>Pts_PA*G94+Pts_PC*H94+Pts_PY*I94+Pts_PTD*J94+Pts_PI*K94+Pts_P2*L94+Pts_RA*M94+Pts_RY*N94+Pts_RTD*O94+Pts_R2*P94+Pts_Res*Q94+Pts_ReY*R94+Pts_ReTD*S94+Pts_Re2*T94+Pts_FL*U94+Pts_FTD*V94</f>
        <v>12.1</v>
      </c>
      <c r="D94" s="7" t="s">
        <v>229</v>
      </c>
      <c r="E94" s="10" t="s">
        <v>85</v>
      </c>
      <c r="F94" s="9">
        <v>9.0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0.0</v>
      </c>
      <c r="N94" s="7">
        <v>0.0</v>
      </c>
      <c r="O94" s="7">
        <v>0.0</v>
      </c>
      <c r="P94" s="11">
        <v>0.0</v>
      </c>
      <c r="Q94" s="10">
        <v>5.0</v>
      </c>
      <c r="R94" s="7">
        <v>36.0</v>
      </c>
      <c r="S94" s="7">
        <v>1.0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Chase Brown</v>
      </c>
      <c r="B95" s="7" t="str">
        <f>IFERROR(__xludf.DUMMYFUNCTION("INDEX(IFNA(REGEXEXTRACT(D95, ""([^ ]+)$"")))"),"CIN")</f>
        <v>CIN</v>
      </c>
      <c r="C95" s="7">
        <f>Pts_PA*G95+Pts_PC*H95+Pts_PY*I95+Pts_PTD*J95+Pts_PI*K95+Pts_P2*L95+Pts_RA*M95+Pts_RY*N95+Pts_RTD*O95+Pts_R2*P95+Pts_Res*Q95+Pts_ReY*R95+Pts_ReTD*S95+Pts_Re2*T95+Pts_FL*U95+Pts_FTD*V95</f>
        <v>10.4</v>
      </c>
      <c r="D95" s="7" t="s">
        <v>210</v>
      </c>
      <c r="E95" s="10" t="s">
        <v>423</v>
      </c>
      <c r="F95" s="9">
        <v>9.0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12.0</v>
      </c>
      <c r="N95" s="7">
        <v>32.0</v>
      </c>
      <c r="O95" s="7">
        <v>1.0</v>
      </c>
      <c r="P95" s="11">
        <v>0.0</v>
      </c>
      <c r="Q95" s="10">
        <v>2.0</v>
      </c>
      <c r="R95" s="7">
        <v>2.0</v>
      </c>
      <c r="S95" s="7">
        <v>0.0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Nathaniel Dell</v>
      </c>
      <c r="B96" s="7" t="str">
        <f>IFERROR(__xludf.DUMMYFUNCTION("INDEX(IFNA(REGEXEXTRACT(D96, ""([^ ]+)$"")))"),"HOU")</f>
        <v>HOU</v>
      </c>
      <c r="C96" s="7">
        <f>Pts_PA*G96+Pts_PC*H96+Pts_PY*I96+Pts_PTD*J96+Pts_PI*K96+Pts_P2*L96+Pts_RA*M96+Pts_RY*N96+Pts_RTD*O96+Pts_R2*P96+Pts_Res*Q96+Pts_ReY*R96+Pts_ReTD*S96+Pts_Re2*T96+Pts_FL*U96+Pts_FTD*V96</f>
        <v>11.5</v>
      </c>
      <c r="D96" s="7" t="s">
        <v>164</v>
      </c>
      <c r="E96" s="10" t="s">
        <v>352</v>
      </c>
      <c r="F96" s="9">
        <v>9.0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0.0</v>
      </c>
      <c r="N96" s="7">
        <v>0.0</v>
      </c>
      <c r="O96" s="7">
        <v>0.0</v>
      </c>
      <c r="P96" s="11">
        <v>0.0</v>
      </c>
      <c r="Q96" s="10">
        <v>4.0</v>
      </c>
      <c r="R96" s="7">
        <v>35.0</v>
      </c>
      <c r="S96" s="7">
        <v>1.0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Ezekiel Elliott</v>
      </c>
      <c r="B97" s="7" t="str">
        <f>IFERROR(__xludf.DUMMYFUNCTION("INDEX(IFNA(REGEXEXTRACT(D97, ""([^ ]+)$"")))"),"LAC")</f>
        <v>LAC</v>
      </c>
      <c r="C97" s="7">
        <f>Pts_PA*G97+Pts_PC*H97+Pts_PY*I97+Pts_PTD*J97+Pts_PI*K97+Pts_P2*L97+Pts_RA*M97+Pts_RY*N97+Pts_RTD*O97+Pts_R2*P97+Pts_Res*Q97+Pts_ReY*R97+Pts_ReTD*S97+Pts_Re2*T97+Pts_FL*U97+Pts_FTD*V97</f>
        <v>10.3</v>
      </c>
      <c r="D97" s="7" t="s">
        <v>106</v>
      </c>
      <c r="E97" s="10" t="s">
        <v>39</v>
      </c>
      <c r="F97" s="9">
        <v>9.0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10.0</v>
      </c>
      <c r="N97" s="7">
        <v>34.0</v>
      </c>
      <c r="O97" s="7">
        <v>1.0</v>
      </c>
      <c r="P97" s="11">
        <v>0.0</v>
      </c>
      <c r="Q97" s="10">
        <v>1.0</v>
      </c>
      <c r="R97" s="7">
        <v>4.0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Evan Engram</v>
      </c>
      <c r="B98" s="7" t="str">
        <f>IFERROR(__xludf.DUMMYFUNCTION("INDEX(IFNA(REGEXEXTRACT(D98, ""([^ ]+)$"")))"),"JAX")</f>
        <v>JAX</v>
      </c>
      <c r="C98" s="7">
        <f>Pts_PA*G98+Pts_PC*H98+Pts_PY*I98+Pts_PTD*J98+Pts_PI*K98+Pts_P2*L98+Pts_RA*M98+Pts_RY*N98+Pts_RTD*O98+Pts_R2*P98+Pts_Res*Q98+Pts_ReY*R98+Pts_ReTD*S98+Pts_Re2*T98+Pts_FL*U98+Pts_FTD*V98</f>
        <v>11.6</v>
      </c>
      <c r="D98" s="7" t="s">
        <v>293</v>
      </c>
      <c r="E98" s="10" t="s">
        <v>23</v>
      </c>
      <c r="F98" s="9">
        <v>9.0</v>
      </c>
      <c r="G98" s="10">
        <v>0.0</v>
      </c>
      <c r="H98" s="7">
        <v>0.0</v>
      </c>
      <c r="I98" s="7">
        <v>0.0</v>
      </c>
      <c r="J98" s="7">
        <v>0.0</v>
      </c>
      <c r="K98" s="7">
        <v>0.0</v>
      </c>
      <c r="L98" s="11">
        <v>0.0</v>
      </c>
      <c r="M98" s="10">
        <v>0.0</v>
      </c>
      <c r="N98" s="7">
        <v>0.0</v>
      </c>
      <c r="O98" s="7">
        <v>0.0</v>
      </c>
      <c r="P98" s="11">
        <v>0.0</v>
      </c>
      <c r="Q98" s="10">
        <v>4.0</v>
      </c>
      <c r="R98" s="7">
        <v>36.0</v>
      </c>
      <c r="S98" s="7">
        <v>1.0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Dalton Kincaid</v>
      </c>
      <c r="B99" s="7" t="str">
        <f>IFERROR(__xludf.DUMMYFUNCTION("INDEX(IFNA(REGEXEXTRACT(D99, ""([^ ]+)$"")))"),"BUF")</f>
        <v>BUF</v>
      </c>
      <c r="C99" s="7">
        <f>Pts_PA*G99+Pts_PC*H99+Pts_PY*I99+Pts_PTD*J99+Pts_PI*K99+Pts_P2*L99+Pts_RA*M99+Pts_RY*N99+Pts_RTD*O99+Pts_R2*P99+Pts_Res*Q99+Pts_ReY*R99+Pts_ReTD*S99+Pts_Re2*T99+Pts_FL*U99+Pts_FTD*V99</f>
        <v>11.1</v>
      </c>
      <c r="D99" s="7" t="s">
        <v>250</v>
      </c>
      <c r="E99" s="10" t="s">
        <v>112</v>
      </c>
      <c r="F99" s="9">
        <v>9.0</v>
      </c>
      <c r="G99" s="10">
        <v>0.0</v>
      </c>
      <c r="H99" s="7">
        <v>0.0</v>
      </c>
      <c r="I99" s="7">
        <v>0.0</v>
      </c>
      <c r="J99" s="7">
        <v>0.0</v>
      </c>
      <c r="K99" s="7">
        <v>0.0</v>
      </c>
      <c r="L99" s="11">
        <v>0.0</v>
      </c>
      <c r="M99" s="10">
        <v>0.0</v>
      </c>
      <c r="N99" s="7">
        <v>0.0</v>
      </c>
      <c r="O99" s="7">
        <v>0.0</v>
      </c>
      <c r="P99" s="11">
        <v>0.0</v>
      </c>
      <c r="Q99" s="10">
        <v>4.0</v>
      </c>
      <c r="R99" s="7">
        <v>31.0</v>
      </c>
      <c r="S99" s="7">
        <v>1.0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Xavier Legette</v>
      </c>
      <c r="B100" s="7" t="str">
        <f>IFERROR(__xludf.DUMMYFUNCTION("INDEX(IFNA(REGEXEXTRACT(D100, ""([^ ]+)$"")))"),"CAR")</f>
        <v>CAR</v>
      </c>
      <c r="C100" s="7">
        <f>Pts_PA*G100+Pts_PC*H100+Pts_PY*I100+Pts_PTD*J100+Pts_PI*K100+Pts_P2*L100+Pts_RA*M100+Pts_RY*N100+Pts_RTD*O100+Pts_R2*P100+Pts_Res*Q100+Pts_ReY*R100+Pts_ReTD*S100+Pts_Re2*T100+Pts_FL*U100+Pts_FTD*V100</f>
        <v>11.4</v>
      </c>
      <c r="D100" s="7" t="s">
        <v>196</v>
      </c>
      <c r="E100" s="10" t="s">
        <v>356</v>
      </c>
      <c r="F100" s="9">
        <v>9.0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1.0</v>
      </c>
      <c r="N100" s="7">
        <v>0.0</v>
      </c>
      <c r="O100" s="7">
        <v>0.0</v>
      </c>
      <c r="P100" s="11">
        <v>0.0</v>
      </c>
      <c r="Q100" s="10">
        <v>4.0</v>
      </c>
      <c r="R100" s="7">
        <v>34.0</v>
      </c>
      <c r="S100" s="7">
        <v>1.0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Josh Oliver</v>
      </c>
      <c r="B101" s="7" t="str">
        <f>IFERROR(__xludf.DUMMYFUNCTION("INDEX(IFNA(REGEXEXTRACT(D101, ""([^ ]+)$"")))"),"MIN")</f>
        <v>MIN</v>
      </c>
      <c r="C101" s="7">
        <f>Pts_PA*G101+Pts_PC*H101+Pts_PY*I101+Pts_PTD*J101+Pts_PI*K101+Pts_P2*L101+Pts_RA*M101+Pts_RY*N101+Pts_RTD*O101+Pts_R2*P101+Pts_Res*Q101+Pts_ReY*R101+Pts_ReTD*S101+Pts_Re2*T101+Pts_FL*U101+Pts_FTD*V101</f>
        <v>10</v>
      </c>
      <c r="D101" s="7" t="s">
        <v>220</v>
      </c>
      <c r="E101" s="10" t="s">
        <v>419</v>
      </c>
      <c r="F101" s="9">
        <v>9.0</v>
      </c>
      <c r="G101" s="10">
        <v>0.0</v>
      </c>
      <c r="H101" s="7">
        <v>0.0</v>
      </c>
      <c r="I101" s="7">
        <v>0.0</v>
      </c>
      <c r="J101" s="7">
        <v>0.0</v>
      </c>
      <c r="K101" s="7">
        <v>0.0</v>
      </c>
      <c r="L101" s="11">
        <v>0.0</v>
      </c>
      <c r="M101" s="10">
        <v>0.0</v>
      </c>
      <c r="N101" s="7">
        <v>0.0</v>
      </c>
      <c r="O101" s="7">
        <v>0.0</v>
      </c>
      <c r="P101" s="11">
        <v>0.0</v>
      </c>
      <c r="Q101" s="10">
        <v>2.0</v>
      </c>
      <c r="R101" s="7">
        <v>30.0</v>
      </c>
      <c r="S101" s="7">
        <v>1.0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Nick Westbrook</v>
      </c>
      <c r="B102" s="7" t="str">
        <f>IFERROR(__xludf.DUMMYFUNCTION("INDEX(IFNA(REGEXEXTRACT(D102, ""([^ ]+)$"")))"),"TEN")</f>
        <v>TEN</v>
      </c>
      <c r="C102" s="7">
        <f>Pts_PA*G102+Pts_PC*H102+Pts_PY*I102+Pts_PTD*J102+Pts_PI*K102+Pts_P2*L102+Pts_RA*M102+Pts_RY*N102+Pts_RTD*O102+Pts_R2*P102+Pts_Res*Q102+Pts_ReY*R102+Pts_ReTD*S102+Pts_Re2*T102+Pts_FL*U102+Pts_FTD*V102</f>
        <v>10.9</v>
      </c>
      <c r="D102" s="7" t="s">
        <v>505</v>
      </c>
      <c r="E102" s="10" t="s">
        <v>56</v>
      </c>
      <c r="F102" s="9">
        <v>9.0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0.0</v>
      </c>
      <c r="N102" s="7">
        <v>0.0</v>
      </c>
      <c r="O102" s="7">
        <v>0.0</v>
      </c>
      <c r="P102" s="11">
        <v>0.0</v>
      </c>
      <c r="Q102" s="10">
        <v>2.0</v>
      </c>
      <c r="R102" s="7">
        <v>39.0</v>
      </c>
      <c r="S102" s="7">
        <v>1.0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Michael Wilson</v>
      </c>
      <c r="B103" s="7" t="str">
        <f>IFERROR(__xludf.DUMMYFUNCTION("INDEX(IFNA(REGEXEXTRACT(D103, ""([^ ]+)$"")))"),"ARI")</f>
        <v>ARI</v>
      </c>
      <c r="C103" s="7">
        <f>Pts_PA*G103+Pts_PC*H103+Pts_PY*I103+Pts_PTD*J103+Pts_PI*K103+Pts_P2*L103+Pts_RA*M103+Pts_RY*N103+Pts_RTD*O103+Pts_R2*P103+Pts_Res*Q103+Pts_ReY*R103+Pts_ReTD*S103+Pts_Re2*T103+Pts_FL*U103+Pts_FTD*V103</f>
        <v>11.6</v>
      </c>
      <c r="D103" s="7" t="s">
        <v>159</v>
      </c>
      <c r="E103" s="10" t="s">
        <v>92</v>
      </c>
      <c r="F103" s="9">
        <v>9.0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5.0</v>
      </c>
      <c r="R103" s="7">
        <v>31.0</v>
      </c>
      <c r="S103" s="7">
        <v>1.0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Xavier Worthy</v>
      </c>
      <c r="B104" s="7" t="str">
        <f>IFERROR(__xludf.DUMMYFUNCTION("INDEX(IFNA(REGEXEXTRACT(D104, ""([^ ]+)$"")))"),"KC")</f>
        <v>KC</v>
      </c>
      <c r="C104" s="7">
        <f>Pts_PA*G104+Pts_PC*H104+Pts_PY*I104+Pts_PTD*J104+Pts_PI*K104+Pts_P2*L104+Pts_RA*M104+Pts_RY*N104+Pts_RTD*O104+Pts_R2*P104+Pts_Res*Q104+Pts_ReY*R104+Pts_ReTD*S104+Pts_Re2*T104+Pts_FL*U104+Pts_FTD*V104</f>
        <v>11.7</v>
      </c>
      <c r="D104" s="7" t="s">
        <v>60</v>
      </c>
      <c r="E104" s="10" t="s">
        <v>420</v>
      </c>
      <c r="F104" s="9">
        <v>9.0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0.0</v>
      </c>
      <c r="N104" s="7">
        <v>0.0</v>
      </c>
      <c r="O104" s="7">
        <v>0.0</v>
      </c>
      <c r="P104" s="11">
        <v>0.0</v>
      </c>
      <c r="Q104" s="10">
        <v>4.0</v>
      </c>
      <c r="R104" s="7">
        <v>37.0</v>
      </c>
      <c r="S104" s="7">
        <v>1.0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Jacoby Brissett</v>
      </c>
      <c r="B105" s="7" t="str">
        <f>IFERROR(__xludf.DUMMYFUNCTION("INDEX(IFNA(REGEXEXTRACT(D105, ""([^ ]+)$"")))"),"NE")</f>
        <v>NE</v>
      </c>
      <c r="C105" s="7">
        <f>Pts_PA*G105+Pts_PC*H105+Pts_PY*I105+Pts_PTD*J105+Pts_PI*K105+Pts_P2*L105+Pts_RA*M105+Pts_RY*N105+Pts_RTD*O105+Pts_R2*P105+Pts_Res*Q105+Pts_ReY*R105+Pts_ReTD*S105+Pts_Re2*T105+Pts_FL*U105+Pts_FTD*V105</f>
        <v>8.38</v>
      </c>
      <c r="D105" s="7" t="s">
        <v>140</v>
      </c>
      <c r="E105" s="10" t="s">
        <v>42</v>
      </c>
      <c r="F105" s="9">
        <v>8.0</v>
      </c>
      <c r="G105" s="10">
        <v>24.0</v>
      </c>
      <c r="H105" s="7">
        <v>15.0</v>
      </c>
      <c r="I105" s="7">
        <v>132.0</v>
      </c>
      <c r="J105" s="7">
        <v>0.0</v>
      </c>
      <c r="K105" s="7">
        <v>0.0</v>
      </c>
      <c r="L105" s="11">
        <v>1.0</v>
      </c>
      <c r="M105" s="10">
        <v>3.0</v>
      </c>
      <c r="N105" s="7">
        <v>11.0</v>
      </c>
      <c r="O105" s="7">
        <v>0.0</v>
      </c>
      <c r="P105" s="11">
        <v>0.0</v>
      </c>
      <c r="Q105" s="10">
        <v>0.0</v>
      </c>
      <c r="R105" s="7">
        <v>0.0</v>
      </c>
      <c r="S105" s="7">
        <v>0.0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A.J. Brown</v>
      </c>
      <c r="B106" s="7" t="str">
        <f>IFERROR(__xludf.DUMMYFUNCTION("INDEX(IFNA(REGEXEXTRACT(D106, ""([^ ]+)$"")))"),"PHI")</f>
        <v>PHI</v>
      </c>
      <c r="C106" s="7">
        <f>Pts_PA*G106+Pts_PC*H106+Pts_PY*I106+Pts_PTD*J106+Pts_PI*K106+Pts_P2*L106+Pts_RA*M106+Pts_RY*N106+Pts_RTD*O106+Pts_R2*P106+Pts_Res*Q106+Pts_ReY*R106+Pts_ReTD*S106+Pts_Re2*T106+Pts_FL*U106+Pts_FTD*V106</f>
        <v>10.9</v>
      </c>
      <c r="D106" s="7" t="s">
        <v>62</v>
      </c>
      <c r="E106" s="10" t="s">
        <v>59</v>
      </c>
      <c r="F106" s="9">
        <v>8.0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0.0</v>
      </c>
      <c r="N106" s="7">
        <v>0.0</v>
      </c>
      <c r="O106" s="7">
        <v>0.0</v>
      </c>
      <c r="P106" s="11">
        <v>0.0</v>
      </c>
      <c r="Q106" s="10">
        <v>5.0</v>
      </c>
      <c r="R106" s="7">
        <v>84.0</v>
      </c>
      <c r="S106" s="7">
        <v>0.0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Zach Charbonnet</v>
      </c>
      <c r="B107" s="7" t="str">
        <f>IFERROR(__xludf.DUMMYFUNCTION("INDEX(IFNA(REGEXEXTRACT(D107, ""([^ ]+)$"")))"),"SEA")</f>
        <v>SEA</v>
      </c>
      <c r="C107" s="7">
        <f>Pts_PA*G107+Pts_PC*H107+Pts_PY*I107+Pts_PTD*J107+Pts_PI*K107+Pts_P2*L107+Pts_RA*M107+Pts_RY*N107+Pts_RTD*O107+Pts_R2*P107+Pts_Res*Q107+Pts_ReY*R107+Pts_ReTD*S107+Pts_Re2*T107+Pts_FL*U107+Pts_FTD*V107</f>
        <v>9.9</v>
      </c>
      <c r="D107" s="7" t="s">
        <v>124</v>
      </c>
      <c r="E107" s="10" t="s">
        <v>342</v>
      </c>
      <c r="F107" s="9">
        <v>8.0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3.0</v>
      </c>
      <c r="N107" s="7">
        <v>4.0</v>
      </c>
      <c r="O107" s="7">
        <v>1.0</v>
      </c>
      <c r="P107" s="11">
        <v>0.0</v>
      </c>
      <c r="Q107" s="10">
        <v>3.0</v>
      </c>
      <c r="R107" s="7">
        <v>20.0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Stefon Diggs</v>
      </c>
      <c r="B108" s="7" t="str">
        <f>IFERROR(__xludf.DUMMYFUNCTION("INDEX(IFNA(REGEXEXTRACT(D108, ""([^ ]+)$"")))"),"HOU")</f>
        <v>HOU</v>
      </c>
      <c r="C108" s="7">
        <f>Pts_PA*G108+Pts_PC*H108+Pts_PY*I108+Pts_PTD*J108+Pts_PI*K108+Pts_P2*L108+Pts_RA*M108+Pts_RY*N108+Pts_RTD*O108+Pts_R2*P108+Pts_Res*Q108+Pts_ReY*R108+Pts_ReTD*S108+Pts_Re2*T108+Pts_FL*U108+Pts_FTD*V108</f>
        <v>10.2</v>
      </c>
      <c r="D108" s="7" t="s">
        <v>72</v>
      </c>
      <c r="E108" s="10" t="s">
        <v>352</v>
      </c>
      <c r="F108" s="9">
        <v>8.0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1.0</v>
      </c>
      <c r="N108" s="7">
        <v>-4.0</v>
      </c>
      <c r="O108" s="7">
        <v>0.0</v>
      </c>
      <c r="P108" s="11">
        <v>0.0</v>
      </c>
      <c r="Q108" s="10">
        <v>5.0</v>
      </c>
      <c r="R108" s="7">
        <v>81.0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Breece Hall</v>
      </c>
      <c r="B109" s="7" t="str">
        <f>IFERROR(__xludf.DUMMYFUNCTION("INDEX(IFNA(REGEXEXTRACT(D109, ""([^ ]+)$"")))"),"NYJ")</f>
        <v>NYJ</v>
      </c>
      <c r="C109" s="7">
        <f>Pts_PA*G109+Pts_PC*H109+Pts_PY*I109+Pts_PTD*J109+Pts_PI*K109+Pts_P2*L109+Pts_RA*M109+Pts_RY*N109+Pts_RTD*O109+Pts_R2*P109+Pts_Res*Q109+Pts_ReY*R109+Pts_ReTD*S109+Pts_Re2*T109+Pts_FL*U109+Pts_FTD*V109</f>
        <v>9.4</v>
      </c>
      <c r="D109" s="7" t="s">
        <v>80</v>
      </c>
      <c r="E109" s="10" t="s">
        <v>346</v>
      </c>
      <c r="F109" s="9">
        <v>8.0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16.0</v>
      </c>
      <c r="N109" s="7">
        <v>80.0</v>
      </c>
      <c r="O109" s="7">
        <v>0.0</v>
      </c>
      <c r="P109" s="11">
        <v>0.0</v>
      </c>
      <c r="Q109" s="10">
        <v>1.0</v>
      </c>
      <c r="R109" s="7">
        <v>9.0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Mar'Keise Irving</v>
      </c>
      <c r="B110" s="7" t="str">
        <f>IFERROR(__xludf.DUMMYFUNCTION("INDEX(IFNA(REGEXEXTRACT(D110, ""([^ ]+)$"")))"),"TB")</f>
        <v>TB</v>
      </c>
      <c r="C110" s="7">
        <f>Pts_PA*G110+Pts_PC*H110+Pts_PY*I110+Pts_PTD*J110+Pts_PI*K110+Pts_P2*L110+Pts_RA*M110+Pts_RY*N110+Pts_RTD*O110+Pts_R2*P110+Pts_Res*Q110+Pts_ReY*R110+Pts_ReTD*S110+Pts_Re2*T110+Pts_FL*U110+Pts_FTD*V110</f>
        <v>11.9</v>
      </c>
      <c r="D110" s="7" t="s">
        <v>143</v>
      </c>
      <c r="E110" s="10" t="s">
        <v>339</v>
      </c>
      <c r="F110" s="9">
        <v>8.0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9.0</v>
      </c>
      <c r="N110" s="7">
        <v>44.0</v>
      </c>
      <c r="O110" s="7">
        <v>0.0</v>
      </c>
      <c r="P110" s="11">
        <v>0.0</v>
      </c>
      <c r="Q110" s="10">
        <v>7.0</v>
      </c>
      <c r="R110" s="7">
        <v>40.0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Aaron Jones</v>
      </c>
      <c r="B111" s="7" t="str">
        <f>IFERROR(__xludf.DUMMYFUNCTION("INDEX(IFNA(REGEXEXTRACT(D111, ""([^ ]+)$"")))"),"MIN")</f>
        <v>MIN</v>
      </c>
      <c r="C111" s="7">
        <f>Pts_PA*G111+Pts_PC*H111+Pts_PY*I111+Pts_PTD*J111+Pts_PI*K111+Pts_P2*L111+Pts_RA*M111+Pts_RY*N111+Pts_RTD*O111+Pts_R2*P111+Pts_Res*Q111+Pts_ReY*R111+Pts_ReTD*S111+Pts_Re2*T111+Pts_FL*U111+Pts_FTD*V111</f>
        <v>10.5</v>
      </c>
      <c r="D111" s="7" t="s">
        <v>66</v>
      </c>
      <c r="E111" s="10" t="s">
        <v>419</v>
      </c>
      <c r="F111" s="9">
        <v>8.0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19.0</v>
      </c>
      <c r="N111" s="7">
        <v>58.0</v>
      </c>
      <c r="O111" s="7">
        <v>0.0</v>
      </c>
      <c r="P111" s="11">
        <v>0.0</v>
      </c>
      <c r="Q111" s="10">
        <v>2.0</v>
      </c>
      <c r="R111" s="7">
        <v>37.0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Elijah Moore</v>
      </c>
      <c r="B112" s="7" t="str">
        <f>IFERROR(__xludf.DUMMYFUNCTION("INDEX(IFNA(REGEXEXTRACT(D112, ""([^ ]+)$"")))"),"CLE")</f>
        <v>CLE</v>
      </c>
      <c r="C112" s="7">
        <f>Pts_PA*G112+Pts_PC*H112+Pts_PY*I112+Pts_PTD*J112+Pts_PI*K112+Pts_P2*L112+Pts_RA*M112+Pts_RY*N112+Pts_RTD*O112+Pts_R2*P112+Pts_Res*Q112+Pts_ReY*R112+Pts_ReTD*S112+Pts_Re2*T112+Pts_FL*U112+Pts_FTD*V112</f>
        <v>12.5</v>
      </c>
      <c r="D112" s="7" t="s">
        <v>315</v>
      </c>
      <c r="E112" s="10" t="s">
        <v>61</v>
      </c>
      <c r="F112" s="9">
        <v>8.0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0.0</v>
      </c>
      <c r="N112" s="7">
        <v>0.0</v>
      </c>
      <c r="O112" s="7">
        <v>0.0</v>
      </c>
      <c r="P112" s="11">
        <v>0.0</v>
      </c>
      <c r="Q112" s="10">
        <v>8.0</v>
      </c>
      <c r="R112" s="7">
        <v>85.0</v>
      </c>
      <c r="S112" s="7">
        <v>0.0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Deebo Samuel</v>
      </c>
      <c r="B113" s="7" t="str">
        <f>IFERROR(__xludf.DUMMYFUNCTION("INDEX(IFNA(REGEXEXTRACT(D113, ""([^ ]+)$"")))"),"SF")</f>
        <v>SF</v>
      </c>
      <c r="C113" s="7">
        <f>Pts_PA*G113+Pts_PC*H113+Pts_PY*I113+Pts_PTD*J113+Pts_PI*K113+Pts_P2*L113+Pts_RA*M113+Pts_RY*N113+Pts_RTD*O113+Pts_R2*P113+Pts_Res*Q113+Pts_ReY*R113+Pts_ReTD*S113+Pts_Re2*T113+Pts_FL*U113+Pts_FTD*V113</f>
        <v>10.6</v>
      </c>
      <c r="D113" s="7" t="s">
        <v>86</v>
      </c>
      <c r="E113" s="10" t="s">
        <v>89</v>
      </c>
      <c r="F113" s="9">
        <v>8.0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4.0</v>
      </c>
      <c r="N113" s="7">
        <v>15.0</v>
      </c>
      <c r="O113" s="7">
        <v>0.0</v>
      </c>
      <c r="P113" s="11">
        <v>0.0</v>
      </c>
      <c r="Q113" s="10">
        <v>4.0</v>
      </c>
      <c r="R113" s="7">
        <v>71.0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D.J. Turner</v>
      </c>
      <c r="B114" s="7" t="str">
        <f>IFERROR(__xludf.DUMMYFUNCTION("INDEX(IFNA(REGEXEXTRACT(D114, ""([^ ]+)$"")))"),"LV")</f>
        <v>LV</v>
      </c>
      <c r="C114" s="7">
        <f>Pts_PA*G114+Pts_PC*H114+Pts_PY*I114+Pts_PTD*J114+Pts_PI*K114+Pts_P2*L114+Pts_RA*M114+Pts_RY*N114+Pts_RTD*O114+Pts_R2*P114+Pts_Res*Q114+Pts_ReY*R114+Pts_ReTD*S114+Pts_Re2*T114+Pts_FL*U114+Pts_FTD*V114</f>
        <v>11.2</v>
      </c>
      <c r="D114" s="7" t="s">
        <v>329</v>
      </c>
      <c r="E114" s="10" t="s">
        <v>424</v>
      </c>
      <c r="F114" s="9">
        <v>8.0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1.0</v>
      </c>
      <c r="N114" s="7">
        <v>4.0</v>
      </c>
      <c r="O114" s="7">
        <v>0.0</v>
      </c>
      <c r="P114" s="11">
        <v>0.0</v>
      </c>
      <c r="Q114" s="10">
        <v>4.0</v>
      </c>
      <c r="R114" s="7">
        <v>28.0</v>
      </c>
      <c r="S114" s="7">
        <v>1.0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Cartavious Bigsby</v>
      </c>
      <c r="B115" s="7" t="str">
        <f>IFERROR(__xludf.DUMMYFUNCTION("INDEX(IFNA(REGEXEXTRACT(D115, ""([^ ]+)$"")))"),"JAX")</f>
        <v>JAX</v>
      </c>
      <c r="C115" s="7">
        <f>Pts_PA*G115+Pts_PC*H115+Pts_PY*I115+Pts_PTD*J115+Pts_PI*K115+Pts_P2*L115+Pts_RA*M115+Pts_RY*N115+Pts_RTD*O115+Pts_R2*P115+Pts_Res*Q115+Pts_ReY*R115+Pts_ReTD*S115+Pts_Re2*T115+Pts_FL*U115+Pts_FTD*V115</f>
        <v>9.6</v>
      </c>
      <c r="D115" s="7" t="s">
        <v>139</v>
      </c>
      <c r="E115" s="10" t="s">
        <v>23</v>
      </c>
      <c r="F115" s="9">
        <v>7.0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18.0</v>
      </c>
      <c r="N115" s="7">
        <v>78.0</v>
      </c>
      <c r="O115" s="7">
        <v>0.0</v>
      </c>
      <c r="P115" s="11">
        <v>0.0</v>
      </c>
      <c r="Q115" s="10">
        <v>2.0</v>
      </c>
      <c r="R115" s="7">
        <v>8.0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Romeo Doubs</v>
      </c>
      <c r="B116" s="7" t="str">
        <f>IFERROR(__xludf.DUMMYFUNCTION("INDEX(IFNA(REGEXEXTRACT(D116, ""([^ ]+)$"")))"),"GB")</f>
        <v>GB</v>
      </c>
      <c r="C116" s="7">
        <f>Pts_PA*G116+Pts_PC*H116+Pts_PY*I116+Pts_PTD*J116+Pts_PI*K116+Pts_P2*L116+Pts_RA*M116+Pts_RY*N116+Pts_RTD*O116+Pts_R2*P116+Pts_Res*Q116+Pts_ReY*R116+Pts_ReTD*S116+Pts_Re2*T116+Pts_FL*U116+Pts_FTD*V116</f>
        <v>8.7</v>
      </c>
      <c r="D116" s="7" t="s">
        <v>165</v>
      </c>
      <c r="E116" s="10" t="s">
        <v>351</v>
      </c>
      <c r="F116" s="9">
        <v>7.0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3.0</v>
      </c>
      <c r="R116" s="7">
        <v>72.0</v>
      </c>
      <c r="S116" s="7">
        <v>0.0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Zach Ertz</v>
      </c>
      <c r="B117" s="7" t="str">
        <f>IFERROR(__xludf.DUMMYFUNCTION("INDEX(IFNA(REGEXEXTRACT(D117, ""([^ ]+)$"")))"),"WAS")</f>
        <v>WAS</v>
      </c>
      <c r="C117" s="7">
        <f>Pts_PA*G117+Pts_PC*H117+Pts_PY*I117+Pts_PTD*J117+Pts_PI*K117+Pts_P2*L117+Pts_RA*M117+Pts_RY*N117+Pts_RTD*O117+Pts_R2*P117+Pts_Res*Q117+Pts_ReY*R117+Pts_ReTD*S117+Pts_Re2*T117+Pts_FL*U117+Pts_FTD*V117</f>
        <v>11.2</v>
      </c>
      <c r="D117" s="7" t="s">
        <v>215</v>
      </c>
      <c r="E117" s="10" t="s">
        <v>343</v>
      </c>
      <c r="F117" s="9">
        <v>7.0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7.0</v>
      </c>
      <c r="R117" s="7">
        <v>77.0</v>
      </c>
      <c r="S117" s="7">
        <v>0.0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Tyreek Hill</v>
      </c>
      <c r="B118" s="7" t="str">
        <f>IFERROR(__xludf.DUMMYFUNCTION("INDEX(IFNA(REGEXEXTRACT(D118, ""([^ ]+)$"")))"),"MIA")</f>
        <v>MIA</v>
      </c>
      <c r="C118" s="7">
        <f>Pts_PA*G118+Pts_PC*H118+Pts_PY*I118+Pts_PTD*J118+Pts_PI*K118+Pts_P2*L118+Pts_RA*M118+Pts_RY*N118+Pts_RTD*O118+Pts_R2*P118+Pts_Res*Q118+Pts_ReY*R118+Pts_ReTD*S118+Pts_Re2*T118+Pts_FL*U118+Pts_FTD*V118</f>
        <v>10.2</v>
      </c>
      <c r="D118" s="7" t="s">
        <v>47</v>
      </c>
      <c r="E118" s="10" t="s">
        <v>21</v>
      </c>
      <c r="F118" s="9">
        <v>7.0</v>
      </c>
      <c r="G118" s="10">
        <v>0.0</v>
      </c>
      <c r="H118" s="7">
        <v>0.0</v>
      </c>
      <c r="I118" s="7">
        <v>0.0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6.0</v>
      </c>
      <c r="R118" s="7">
        <v>72.0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Jerry Jeudy</v>
      </c>
      <c r="B119" s="7" t="str">
        <f>IFERROR(__xludf.DUMMYFUNCTION("INDEX(IFNA(REGEXEXTRACT(D119, ""([^ ]+)$"")))"),"CLE")</f>
        <v>CLE</v>
      </c>
      <c r="C119" s="7">
        <f>Pts_PA*G119+Pts_PC*H119+Pts_PY*I119+Pts_PTD*J119+Pts_PI*K119+Pts_P2*L119+Pts_RA*M119+Pts_RY*N119+Pts_RTD*O119+Pts_R2*P119+Pts_Res*Q119+Pts_ReY*R119+Pts_ReTD*S119+Pts_Re2*T119+Pts_FL*U119+Pts_FTD*V119</f>
        <v>10.4</v>
      </c>
      <c r="D119" s="7" t="s">
        <v>132</v>
      </c>
      <c r="E119" s="10" t="s">
        <v>61</v>
      </c>
      <c r="F119" s="9">
        <v>7.0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0.0</v>
      </c>
      <c r="N119" s="7">
        <v>0.0</v>
      </c>
      <c r="O119" s="7">
        <v>0.0</v>
      </c>
      <c r="P119" s="11">
        <v>0.0</v>
      </c>
      <c r="Q119" s="10">
        <v>5.0</v>
      </c>
      <c r="R119" s="7">
        <v>79.0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Daniel Jones</v>
      </c>
      <c r="B120" s="7" t="str">
        <f>IFERROR(__xludf.DUMMYFUNCTION("INDEX(IFNA(REGEXEXTRACT(D120, ""([^ ]+)$"")))"),"MIN")</f>
        <v>MIN</v>
      </c>
      <c r="C120" s="7">
        <f>Pts_PA*G120+Pts_PC*H120+Pts_PY*I120+Pts_PTD*J120+Pts_PI*K120+Pts_P2*L120+Pts_RA*M120+Pts_RY*N120+Pts_RTD*O120+Pts_R2*P120+Pts_Res*Q120+Pts_ReY*R120+Pts_ReTD*S120+Pts_Re2*T120+Pts_FL*U120+Pts_FTD*V120</f>
        <v>6.66</v>
      </c>
      <c r="D120" s="7" t="s">
        <v>173</v>
      </c>
      <c r="E120" s="10" t="s">
        <v>425</v>
      </c>
      <c r="F120" s="9">
        <v>7.0</v>
      </c>
      <c r="G120" s="10">
        <v>38.0</v>
      </c>
      <c r="H120" s="7">
        <v>24.0</v>
      </c>
      <c r="I120" s="7">
        <v>264.0</v>
      </c>
      <c r="J120" s="7">
        <v>0.0</v>
      </c>
      <c r="K120" s="7">
        <v>1.0</v>
      </c>
      <c r="L120" s="11">
        <v>0.0</v>
      </c>
      <c r="M120" s="10">
        <v>3.0</v>
      </c>
      <c r="N120" s="7">
        <v>1.0</v>
      </c>
      <c r="O120" s="7">
        <v>0.0</v>
      </c>
      <c r="P120" s="11">
        <v>0.0</v>
      </c>
      <c r="Q120" s="10">
        <v>0.0</v>
      </c>
      <c r="R120" s="7">
        <v>0.0</v>
      </c>
      <c r="S120" s="7">
        <v>0.0</v>
      </c>
      <c r="T120" s="11">
        <v>0.0</v>
      </c>
      <c r="U120" s="10">
        <v>1.0</v>
      </c>
      <c r="V120" s="11">
        <v>0.0</v>
      </c>
    </row>
    <row r="121">
      <c r="A121" s="7" t="str">
        <f t="shared" si="1"/>
        <v>Malik Nabers</v>
      </c>
      <c r="B121" s="7" t="str">
        <f>IFERROR(__xludf.DUMMYFUNCTION("INDEX(IFNA(REGEXEXTRACT(D121, ""([^ ]+)$"")))"),"NYG")</f>
        <v>NYG</v>
      </c>
      <c r="C121" s="7">
        <f>Pts_PA*G121+Pts_PC*H121+Pts_PY*I121+Pts_PTD*J121+Pts_PI*K121+Pts_P2*L121+Pts_RA*M121+Pts_RY*N121+Pts_RTD*O121+Pts_R2*P121+Pts_Res*Q121+Pts_ReY*R121+Pts_ReTD*S121+Pts_Re2*T121+Pts_FL*U121+Pts_FTD*V121</f>
        <v>10.6</v>
      </c>
      <c r="D121" s="7" t="s">
        <v>154</v>
      </c>
      <c r="E121" s="10" t="s">
        <v>425</v>
      </c>
      <c r="F121" s="9">
        <v>7.0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7.0</v>
      </c>
      <c r="R121" s="7">
        <v>71.0</v>
      </c>
      <c r="S121" s="7">
        <v>0.0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Josh Palmer</v>
      </c>
      <c r="B122" s="7" t="str">
        <f>IFERROR(__xludf.DUMMYFUNCTION("INDEX(IFNA(REGEXEXTRACT(D122, ""([^ ]+)$"")))"),"LAC")</f>
        <v>LAC</v>
      </c>
      <c r="C122" s="7">
        <f>Pts_PA*G122+Pts_PC*H122+Pts_PY*I122+Pts_PTD*J122+Pts_PI*K122+Pts_P2*L122+Pts_RA*M122+Pts_RY*N122+Pts_RTD*O122+Pts_R2*P122+Pts_Res*Q122+Pts_ReY*R122+Pts_ReTD*S122+Pts_Re2*T122+Pts_FL*U122+Pts_FTD*V122</f>
        <v>8.2</v>
      </c>
      <c r="D122" s="7" t="s">
        <v>263</v>
      </c>
      <c r="E122" s="10" t="s">
        <v>350</v>
      </c>
      <c r="F122" s="9">
        <v>7.0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2.0</v>
      </c>
      <c r="R122" s="7">
        <v>72.0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George Pickens</v>
      </c>
      <c r="B123" s="7" t="str">
        <f>IFERROR(__xludf.DUMMYFUNCTION("INDEX(IFNA(REGEXEXTRACT(D123, ""([^ ]+)$"")))"),"PIT")</f>
        <v>PIT</v>
      </c>
      <c r="C123" s="7">
        <f>Pts_PA*G123+Pts_PC*H123+Pts_PY*I123+Pts_PTD*J123+Pts_PI*K123+Pts_P2*L123+Pts_RA*M123+Pts_RY*N123+Pts_RTD*O123+Pts_R2*P123+Pts_Res*Q123+Pts_ReY*R123+Pts_ReTD*S123+Pts_Re2*T123+Pts_FL*U123+Pts_FTD*V123</f>
        <v>9.4</v>
      </c>
      <c r="D123" s="7" t="s">
        <v>136</v>
      </c>
      <c r="E123" s="10" t="s">
        <v>354</v>
      </c>
      <c r="F123" s="9">
        <v>7.0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4.0</v>
      </c>
      <c r="R123" s="7">
        <v>74.0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Kalif Raymond</v>
      </c>
      <c r="B124" s="7" t="str">
        <f>IFERROR(__xludf.DUMMYFUNCTION("INDEX(IFNA(REGEXEXTRACT(D124, ""([^ ]+)$"")))"),"DET")</f>
        <v>DET</v>
      </c>
      <c r="C124" s="7">
        <f>Pts_PA*G124+Pts_PC*H124+Pts_PY*I124+Pts_PTD*J124+Pts_PI*K124+Pts_P2*L124+Pts_RA*M124+Pts_RY*N124+Pts_RTD*O124+Pts_R2*P124+Pts_Res*Q124+Pts_ReY*R124+Pts_ReTD*S124+Pts_Re2*T124+Pts_FL*U124+Pts_FTD*V124</f>
        <v>8.4</v>
      </c>
      <c r="D124" s="7" t="s">
        <v>268</v>
      </c>
      <c r="E124" s="10" t="s">
        <v>157</v>
      </c>
      <c r="F124" s="9">
        <v>7.0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0.0</v>
      </c>
      <c r="N124" s="7">
        <v>0.0</v>
      </c>
      <c r="O124" s="7">
        <v>0.0</v>
      </c>
      <c r="P124" s="11">
        <v>0.0</v>
      </c>
      <c r="Q124" s="10">
        <v>2.0</v>
      </c>
      <c r="R124" s="7">
        <v>14.0</v>
      </c>
      <c r="S124" s="7">
        <v>1.0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Brian Robinson</v>
      </c>
      <c r="B125" s="7" t="str">
        <f>IFERROR(__xludf.DUMMYFUNCTION("INDEX(IFNA(REGEXEXTRACT(D125, ""([^ ]+)$"")))"),"WAS")</f>
        <v>WAS</v>
      </c>
      <c r="C125" s="7">
        <f>Pts_PA*G125+Pts_PC*H125+Pts_PY*I125+Pts_PTD*J125+Pts_PI*K125+Pts_P2*L125+Pts_RA*M125+Pts_RY*N125+Pts_RTD*O125+Pts_R2*P125+Pts_Res*Q125+Pts_ReY*R125+Pts_ReTD*S125+Pts_Re2*T125+Pts_FL*U125+Pts_FTD*V125</f>
        <v>8.1</v>
      </c>
      <c r="D125" s="7" t="s">
        <v>78</v>
      </c>
      <c r="E125" s="10" t="s">
        <v>343</v>
      </c>
      <c r="F125" s="9">
        <v>7.0</v>
      </c>
      <c r="G125" s="10">
        <v>0.0</v>
      </c>
      <c r="H125" s="7">
        <v>0.0</v>
      </c>
      <c r="I125" s="7">
        <v>0.0</v>
      </c>
      <c r="J125" s="7">
        <v>0.0</v>
      </c>
      <c r="K125" s="7">
        <v>0.0</v>
      </c>
      <c r="L125" s="11">
        <v>0.0</v>
      </c>
      <c r="M125" s="10">
        <v>16.0</v>
      </c>
      <c r="N125" s="7">
        <v>65.0</v>
      </c>
      <c r="O125" s="7">
        <v>0.0</v>
      </c>
      <c r="P125" s="11">
        <v>0.0</v>
      </c>
      <c r="Q125" s="10">
        <v>1.0</v>
      </c>
      <c r="R125" s="7">
        <v>11.0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Trent Sherfield</v>
      </c>
      <c r="B126" s="7" t="str">
        <f>IFERROR(__xludf.DUMMYFUNCTION("INDEX(IFNA(REGEXEXTRACT(D126, ""([^ ]+)$"")))"),"MIN")</f>
        <v>MIN</v>
      </c>
      <c r="C126" s="7">
        <f>Pts_PA*G126+Pts_PC*H126+Pts_PY*I126+Pts_PTD*J126+Pts_PI*K126+Pts_P2*L126+Pts_RA*M126+Pts_RY*N126+Pts_RTD*O126+Pts_R2*P126+Pts_Res*Q126+Pts_ReY*R126+Pts_ReTD*S126+Pts_Re2*T126+Pts_FL*U126+Pts_FTD*V126</f>
        <v>7.5</v>
      </c>
      <c r="D126" s="7" t="s">
        <v>393</v>
      </c>
      <c r="E126" s="10" t="s">
        <v>419</v>
      </c>
      <c r="F126" s="9">
        <v>7.0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0.0</v>
      </c>
      <c r="N126" s="7">
        <v>0.0</v>
      </c>
      <c r="O126" s="7">
        <v>0.0</v>
      </c>
      <c r="P126" s="11">
        <v>0.0</v>
      </c>
      <c r="Q126" s="10">
        <v>1.0</v>
      </c>
      <c r="R126" s="7">
        <v>10.0</v>
      </c>
      <c r="S126" s="7">
        <v>1.0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Geno Smith</v>
      </c>
      <c r="B127" s="7" t="str">
        <f>IFERROR(__xludf.DUMMYFUNCTION("INDEX(IFNA(REGEXEXTRACT(D127, ""([^ ]+)$"")))"),"SEA")</f>
        <v>SEA</v>
      </c>
      <c r="C127" s="7">
        <f>Pts_PA*G127+Pts_PC*H127+Pts_PY*I127+Pts_PTD*J127+Pts_PI*K127+Pts_P2*L127+Pts_RA*M127+Pts_RY*N127+Pts_RTD*O127+Pts_R2*P127+Pts_Res*Q127+Pts_ReY*R127+Pts_ReTD*S127+Pts_Re2*T127+Pts_FL*U127+Pts_FTD*V127</f>
        <v>8.08</v>
      </c>
      <c r="D127" s="7" t="s">
        <v>48</v>
      </c>
      <c r="E127" s="10" t="s">
        <v>342</v>
      </c>
      <c r="F127" s="9">
        <v>7.0</v>
      </c>
      <c r="G127" s="10">
        <v>29.0</v>
      </c>
      <c r="H127" s="7">
        <v>21.0</v>
      </c>
      <c r="I127" s="7">
        <v>212.0</v>
      </c>
      <c r="J127" s="7">
        <v>0.0</v>
      </c>
      <c r="K127" s="7">
        <v>1.0</v>
      </c>
      <c r="L127" s="11">
        <v>0.0</v>
      </c>
      <c r="M127" s="10">
        <v>5.0</v>
      </c>
      <c r="N127" s="7">
        <v>16.0</v>
      </c>
      <c r="O127" s="7">
        <v>0.0</v>
      </c>
      <c r="P127" s="11">
        <v>0.0</v>
      </c>
      <c r="Q127" s="10">
        <v>0.0</v>
      </c>
      <c r="R127" s="7">
        <v>0.0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Nate Adkins</v>
      </c>
      <c r="B128" s="7" t="str">
        <f>IFERROR(__xludf.DUMMYFUNCTION("INDEX(IFNA(REGEXEXTRACT(D128, ""([^ ]+)$"")))"),"DEN")</f>
        <v>DEN</v>
      </c>
      <c r="C128" s="7">
        <f>Pts_PA*G128+Pts_PC*H128+Pts_PY*I128+Pts_PTD*J128+Pts_PI*K128+Pts_P2*L128+Pts_RA*M128+Pts_RY*N128+Pts_RTD*O128+Pts_R2*P128+Pts_Res*Q128+Pts_ReY*R128+Pts_ReTD*S128+Pts_Re2*T128+Pts_FL*U128+Pts_FTD*V128</f>
        <v>6.8</v>
      </c>
      <c r="D128" s="7" t="s">
        <v>447</v>
      </c>
      <c r="E128" s="10" t="s">
        <v>29</v>
      </c>
      <c r="F128" s="9">
        <v>6.0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0.0</v>
      </c>
      <c r="N128" s="7">
        <v>0.0</v>
      </c>
      <c r="O128" s="7">
        <v>0.0</v>
      </c>
      <c r="P128" s="11">
        <v>0.0</v>
      </c>
      <c r="Q128" s="10">
        <v>1.0</v>
      </c>
      <c r="R128" s="7">
        <v>3.0</v>
      </c>
      <c r="S128" s="7">
        <v>1.0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Mike Gesicki</v>
      </c>
      <c r="B129" s="7" t="str">
        <f>IFERROR(__xludf.DUMMYFUNCTION("INDEX(IFNA(REGEXEXTRACT(D129, ""([^ ]+)$"")))"),"CIN")</f>
        <v>CIN</v>
      </c>
      <c r="C129" s="7">
        <f>Pts_PA*G129+Pts_PC*H129+Pts_PY*I129+Pts_PTD*J129+Pts_PI*K129+Pts_P2*L129+Pts_RA*M129+Pts_RY*N129+Pts_RTD*O129+Pts_R2*P129+Pts_Res*Q129+Pts_ReY*R129+Pts_ReTD*S129+Pts_Re2*T129+Pts_FL*U129+Pts_FTD*V129</f>
        <v>8.8</v>
      </c>
      <c r="D129" s="7" t="s">
        <v>242</v>
      </c>
      <c r="E129" s="10" t="s">
        <v>423</v>
      </c>
      <c r="F129" s="9">
        <v>6.0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7.0</v>
      </c>
      <c r="R129" s="7">
        <v>73.0</v>
      </c>
      <c r="S129" s="7">
        <v>0.0</v>
      </c>
      <c r="T129" s="11">
        <v>0.0</v>
      </c>
      <c r="U129" s="10">
        <v>1.0</v>
      </c>
      <c r="V129" s="11">
        <v>0.0</v>
      </c>
    </row>
    <row r="130">
      <c r="A130" s="7" t="str">
        <f t="shared" si="1"/>
        <v>Xavier Gipson</v>
      </c>
      <c r="B130" s="7" t="str">
        <f>IFERROR(__xludf.DUMMYFUNCTION("INDEX(IFNA(REGEXEXTRACT(D130, ""([^ ]+)$"")))"),"NYJ")</f>
        <v>NYJ</v>
      </c>
      <c r="C130" s="7">
        <f>Pts_PA*G130+Pts_PC*H130+Pts_PY*I130+Pts_PTD*J130+Pts_PI*K130+Pts_P2*L130+Pts_RA*M130+Pts_RY*N130+Pts_RTD*O130+Pts_R2*P130+Pts_Res*Q130+Pts_ReY*R130+Pts_ReTD*S130+Pts_Re2*T130+Pts_FL*U130+Pts_FTD*V130</f>
        <v>6.6</v>
      </c>
      <c r="D130" s="7" t="s">
        <v>441</v>
      </c>
      <c r="E130" s="10" t="s">
        <v>346</v>
      </c>
      <c r="F130" s="9">
        <v>6.0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0.0</v>
      </c>
      <c r="N130" s="7">
        <v>0.0</v>
      </c>
      <c r="O130" s="7">
        <v>0.0</v>
      </c>
      <c r="P130" s="11">
        <v>0.0</v>
      </c>
      <c r="Q130" s="10">
        <v>1.0</v>
      </c>
      <c r="R130" s="7">
        <v>1.0</v>
      </c>
      <c r="S130" s="7">
        <v>1.0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Chuba Hubbard</v>
      </c>
      <c r="B131" s="7" t="str">
        <f>IFERROR(__xludf.DUMMYFUNCTION("INDEX(IFNA(REGEXEXTRACT(D131, ""([^ ]+)$"")))"),"CAR")</f>
        <v>CAR</v>
      </c>
      <c r="C131" s="7">
        <f>Pts_PA*G131+Pts_PC*H131+Pts_PY*I131+Pts_PTD*J131+Pts_PI*K131+Pts_P2*L131+Pts_RA*M131+Pts_RY*N131+Pts_RTD*O131+Pts_R2*P131+Pts_Res*Q131+Pts_ReY*R131+Pts_ReTD*S131+Pts_Re2*T131+Pts_FL*U131+Pts_FTD*V131</f>
        <v>8.1</v>
      </c>
      <c r="D131" s="7" t="s">
        <v>247</v>
      </c>
      <c r="E131" s="10" t="s">
        <v>356</v>
      </c>
      <c r="F131" s="9">
        <v>6.0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15.0</v>
      </c>
      <c r="N131" s="7">
        <v>56.0</v>
      </c>
      <c r="O131" s="7">
        <v>0.0</v>
      </c>
      <c r="P131" s="11">
        <v>0.0</v>
      </c>
      <c r="Q131" s="10">
        <v>2.0</v>
      </c>
      <c r="R131" s="7">
        <v>15.0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Van Jefferson</v>
      </c>
      <c r="B132" s="7" t="str">
        <f>IFERROR(__xludf.DUMMYFUNCTION("INDEX(IFNA(REGEXEXTRACT(D132, ""([^ ]+)$"")))"),"PIT")</f>
        <v>PIT</v>
      </c>
      <c r="C132" s="7">
        <f>Pts_PA*G132+Pts_PC*H132+Pts_PY*I132+Pts_PTD*J132+Pts_PI*K132+Pts_P2*L132+Pts_RA*M132+Pts_RY*N132+Pts_RTD*O132+Pts_R2*P132+Pts_Res*Q132+Pts_ReY*R132+Pts_ReTD*S132+Pts_Re2*T132+Pts_FL*U132+Pts_FTD*V132</f>
        <v>8.2</v>
      </c>
      <c r="D132" s="7" t="s">
        <v>307</v>
      </c>
      <c r="E132" s="10" t="s">
        <v>354</v>
      </c>
      <c r="F132" s="9">
        <v>6.0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0.0</v>
      </c>
      <c r="N132" s="7">
        <v>0.0</v>
      </c>
      <c r="O132" s="7">
        <v>0.0</v>
      </c>
      <c r="P132" s="11">
        <v>0.0</v>
      </c>
      <c r="Q132" s="10">
        <v>4.0</v>
      </c>
      <c r="R132" s="7">
        <v>62.0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Roschon Johnson</v>
      </c>
      <c r="B133" s="7" t="str">
        <f>IFERROR(__xludf.DUMMYFUNCTION("INDEX(IFNA(REGEXEXTRACT(D133, ""([^ ]+)$"")))"),"CHI")</f>
        <v>CHI</v>
      </c>
      <c r="C133" s="7">
        <f>Pts_PA*G133+Pts_PC*H133+Pts_PY*I133+Pts_PTD*J133+Pts_PI*K133+Pts_P2*L133+Pts_RA*M133+Pts_RY*N133+Pts_RTD*O133+Pts_R2*P133+Pts_Res*Q133+Pts_ReY*R133+Pts_ReTD*S133+Pts_Re2*T133+Pts_FL*U133+Pts_FTD*V133</f>
        <v>6.6</v>
      </c>
      <c r="D133" s="7" t="s">
        <v>429</v>
      </c>
      <c r="E133" s="10" t="s">
        <v>341</v>
      </c>
      <c r="F133" s="9">
        <v>6.0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2.0</v>
      </c>
      <c r="N133" s="7">
        <v>6.0</v>
      </c>
      <c r="O133" s="7">
        <v>1.0</v>
      </c>
      <c r="P133" s="11">
        <v>0.0</v>
      </c>
      <c r="Q133" s="10">
        <v>0.0</v>
      </c>
      <c r="R133" s="7">
        <v>0.0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Ricky Pearsall</v>
      </c>
      <c r="B134" s="7" t="str">
        <f>IFERROR(__xludf.DUMMYFUNCTION("INDEX(IFNA(REGEXEXTRACT(D134, ""([^ ]+)$"")))"),"SF")</f>
        <v>SF</v>
      </c>
      <c r="C134" s="7">
        <f>Pts_PA*G134+Pts_PC*H134+Pts_PY*I134+Pts_PTD*J134+Pts_PI*K134+Pts_P2*L134+Pts_RA*M134+Pts_RY*N134+Pts_RTD*O134+Pts_R2*P134+Pts_Res*Q134+Pts_ReY*R134+Pts_ReTD*S134+Pts_Re2*T134+Pts_FL*U134+Pts_FTD*V134</f>
        <v>9.7</v>
      </c>
      <c r="D134" s="7" t="s">
        <v>528</v>
      </c>
      <c r="E134" s="10" t="s">
        <v>89</v>
      </c>
      <c r="F134" s="9">
        <v>6.0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1.0</v>
      </c>
      <c r="N134" s="7">
        <v>39.0</v>
      </c>
      <c r="O134" s="7">
        <v>0.0</v>
      </c>
      <c r="P134" s="11">
        <v>0.0</v>
      </c>
      <c r="Q134" s="10">
        <v>4.0</v>
      </c>
      <c r="R134" s="7">
        <v>38.0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Spencer Rattler</v>
      </c>
      <c r="B135" s="7" t="str">
        <f>IFERROR(__xludf.DUMMYFUNCTION("INDEX(IFNA(REGEXEXTRACT(D135, ""([^ ]+)$"")))"),"NO")</f>
        <v>NO</v>
      </c>
      <c r="C135" s="7">
        <f>Pts_PA*G135+Pts_PC*H135+Pts_PY*I135+Pts_PTD*J135+Pts_PI*K135+Pts_P2*L135+Pts_RA*M135+Pts_RY*N135+Pts_RTD*O135+Pts_R2*P135+Pts_Res*Q135+Pts_ReY*R135+Pts_ReTD*S135+Pts_Re2*T135+Pts_FL*U135+Pts_FTD*V135</f>
        <v>6.24</v>
      </c>
      <c r="D135" s="7" t="s">
        <v>501</v>
      </c>
      <c r="E135" s="10" t="s">
        <v>82</v>
      </c>
      <c r="F135" s="9">
        <v>6.0</v>
      </c>
      <c r="G135" s="10">
        <v>24.0</v>
      </c>
      <c r="H135" s="7">
        <v>12.0</v>
      </c>
      <c r="I135" s="7">
        <v>156.0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0.0</v>
      </c>
      <c r="R135" s="7">
        <v>0.0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Jaxon Smith-Njigba</v>
      </c>
      <c r="B136" s="7" t="str">
        <f>IFERROR(__xludf.DUMMYFUNCTION("INDEX(IFNA(REGEXEXTRACT(D136, ""([^ ]+)$"")))"),"SEA")</f>
        <v>SEA</v>
      </c>
      <c r="C136" s="7">
        <f>Pts_PA*G136+Pts_PC*H136+Pts_PY*I136+Pts_PTD*J136+Pts_PI*K136+Pts_P2*L136+Pts_RA*M136+Pts_RY*N136+Pts_RTD*O136+Pts_R2*P136+Pts_Res*Q136+Pts_ReY*R136+Pts_ReTD*S136+Pts_Re2*T136+Pts_FL*U136+Pts_FTD*V136</f>
        <v>9.9</v>
      </c>
      <c r="D136" s="7" t="s">
        <v>272</v>
      </c>
      <c r="E136" s="10" t="s">
        <v>342</v>
      </c>
      <c r="F136" s="9">
        <v>6.0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6.0</v>
      </c>
      <c r="R136" s="7">
        <v>69.0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Amon-Ra St. Brown</v>
      </c>
      <c r="B137" s="7" t="str">
        <f>IFERROR(__xludf.DUMMYFUNCTION("INDEX(IFNA(REGEXEXTRACT(D137, ""([^ ]+)$"")))"),"DET")</f>
        <v>DET</v>
      </c>
      <c r="C137" s="7">
        <f>Pts_PA*G137+Pts_PC*H137+Pts_PY*I137+Pts_PTD*J137+Pts_PI*K137+Pts_P2*L137+Pts_RA*M137+Pts_RY*N137+Pts_RTD*O137+Pts_R2*P137+Pts_Res*Q137+Pts_ReY*R137+Pts_ReTD*S137+Pts_Re2*T137+Pts_FL*U137+Pts_FTD*V137</f>
        <v>7.7</v>
      </c>
      <c r="D137" s="7" t="s">
        <v>273</v>
      </c>
      <c r="E137" s="10" t="s">
        <v>157</v>
      </c>
      <c r="F137" s="9">
        <v>6.0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0.0</v>
      </c>
      <c r="N137" s="7">
        <v>0.0</v>
      </c>
      <c r="O137" s="7">
        <v>0.0</v>
      </c>
      <c r="P137" s="11">
        <v>0.0</v>
      </c>
      <c r="Q137" s="10">
        <v>2.0</v>
      </c>
      <c r="R137" s="7">
        <v>7.0</v>
      </c>
      <c r="S137" s="7">
        <v>1.0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Brock Wright</v>
      </c>
      <c r="B138" s="7" t="str">
        <f>IFERROR(__xludf.DUMMYFUNCTION("INDEX(IFNA(REGEXEXTRACT(D138, ""([^ ]+)$"")))"),"DET")</f>
        <v>DET</v>
      </c>
      <c r="C138" s="7">
        <f>Pts_PA*G138+Pts_PC*H138+Pts_PY*I138+Pts_PTD*J138+Pts_PI*K138+Pts_P2*L138+Pts_RA*M138+Pts_RY*N138+Pts_RTD*O138+Pts_R2*P138+Pts_Res*Q138+Pts_ReY*R138+Pts_ReTD*S138+Pts_Re2*T138+Pts_FL*U138+Pts_FTD*V138</f>
        <v>7.3</v>
      </c>
      <c r="D138" s="7" t="s">
        <v>335</v>
      </c>
      <c r="E138" s="10" t="s">
        <v>157</v>
      </c>
      <c r="F138" s="9">
        <v>6.0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1.0</v>
      </c>
      <c r="R138" s="7">
        <v>8.0</v>
      </c>
      <c r="S138" s="7">
        <v>1.0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Davante Adams</v>
      </c>
      <c r="B139" s="7" t="str">
        <f>IFERROR(__xludf.DUMMYFUNCTION("INDEX(IFNA(REGEXEXTRACT(D139, ""([^ ]+)$"")))"),"NYJ")</f>
        <v>NYJ</v>
      </c>
      <c r="C139" s="7">
        <f>Pts_PA*G139+Pts_PC*H139+Pts_PY*I139+Pts_PTD*J139+Pts_PI*K139+Pts_P2*L139+Pts_RA*M139+Pts_RY*N139+Pts_RTD*O139+Pts_R2*P139+Pts_Res*Q139+Pts_ReY*R139+Pts_ReTD*S139+Pts_Re2*T139+Pts_FL*U139+Pts_FTD*V139</f>
        <v>7.4</v>
      </c>
      <c r="D139" s="7" t="s">
        <v>160</v>
      </c>
      <c r="E139" s="10" t="s">
        <v>346</v>
      </c>
      <c r="F139" s="9">
        <v>5.0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4.0</v>
      </c>
      <c r="R139" s="7">
        <v>54.0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Brock Bowers</v>
      </c>
      <c r="B140" s="7" t="str">
        <f>IFERROR(__xludf.DUMMYFUNCTION("INDEX(IFNA(REGEXEXTRACT(D140, ""([^ ]+)$"")))"),"LV")</f>
        <v>LV</v>
      </c>
      <c r="C140" s="7">
        <f>Pts_PA*G140+Pts_PC*H140+Pts_PY*I140+Pts_PTD*J140+Pts_PI*K140+Pts_P2*L140+Pts_RA*M140+Pts_RY*N140+Pts_RTD*O140+Pts_R2*P140+Pts_Res*Q140+Pts_ReY*R140+Pts_ReTD*S140+Pts_Re2*T140+Pts_FL*U140+Pts_FTD*V140</f>
        <v>8.3</v>
      </c>
      <c r="D140" s="7" t="s">
        <v>162</v>
      </c>
      <c r="E140" s="10" t="s">
        <v>424</v>
      </c>
      <c r="F140" s="9">
        <v>5.0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0.0</v>
      </c>
      <c r="N140" s="7">
        <v>0.0</v>
      </c>
      <c r="O140" s="7">
        <v>0.0</v>
      </c>
      <c r="P140" s="11">
        <v>0.0</v>
      </c>
      <c r="Q140" s="10">
        <v>5.0</v>
      </c>
      <c r="R140" s="7">
        <v>58.0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Grant Calcaterra</v>
      </c>
      <c r="B141" s="7" t="str">
        <f>IFERROR(__xludf.DUMMYFUNCTION("INDEX(IFNA(REGEXEXTRACT(D141, ""([^ ]+)$"")))"),"PHI")</f>
        <v>PHI</v>
      </c>
      <c r="C141" s="7">
        <f>Pts_PA*G141+Pts_PC*H141+Pts_PY*I141+Pts_PTD*J141+Pts_PI*K141+Pts_P2*L141+Pts_RA*M141+Pts_RY*N141+Pts_RTD*O141+Pts_R2*P141+Pts_Res*Q141+Pts_ReY*R141+Pts_ReTD*S141+Pts_Re2*T141+Pts_FL*U141+Pts_FTD*V141</f>
        <v>7.3</v>
      </c>
      <c r="D141" s="7" t="s">
        <v>233</v>
      </c>
      <c r="E141" s="10" t="s">
        <v>59</v>
      </c>
      <c r="F141" s="9">
        <v>5.0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0.0</v>
      </c>
      <c r="N141" s="7">
        <v>0.0</v>
      </c>
      <c r="O141" s="7">
        <v>0.0</v>
      </c>
      <c r="P141" s="11">
        <v>0.0</v>
      </c>
      <c r="Q141" s="10">
        <v>3.0</v>
      </c>
      <c r="R141" s="7">
        <v>58.0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Nick Chubb</v>
      </c>
      <c r="B142" s="7" t="str">
        <f>IFERROR(__xludf.DUMMYFUNCTION("INDEX(IFNA(REGEXEXTRACT(D142, ""([^ ]+)$"")))"),"CLE")</f>
        <v>CLE</v>
      </c>
      <c r="C142" s="7">
        <f>Pts_PA*G142+Pts_PC*H142+Pts_PY*I142+Pts_PTD*J142+Pts_PI*K142+Pts_P2*L142+Pts_RA*M142+Pts_RY*N142+Pts_RTD*O142+Pts_R2*P142+Pts_Res*Q142+Pts_ReY*R142+Pts_ReTD*S142+Pts_Re2*T142+Pts_FL*U142+Pts_FTD*V142</f>
        <v>5.2</v>
      </c>
      <c r="D142" s="7" t="s">
        <v>522</v>
      </c>
      <c r="E142" s="10" t="s">
        <v>61</v>
      </c>
      <c r="F142" s="9">
        <v>5.0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16.0</v>
      </c>
      <c r="N142" s="7">
        <v>52.0</v>
      </c>
      <c r="O142" s="7">
        <v>0.0</v>
      </c>
      <c r="P142" s="11">
        <v>0.0</v>
      </c>
      <c r="Q142" s="10">
        <v>0.0</v>
      </c>
      <c r="R142" s="7">
        <v>0.0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Austin Ekeler</v>
      </c>
      <c r="B143" s="7" t="str">
        <f>IFERROR(__xludf.DUMMYFUNCTION("INDEX(IFNA(REGEXEXTRACT(D143, ""([^ ]+)$"")))"),"WAS")</f>
        <v>WAS</v>
      </c>
      <c r="C143" s="7">
        <f>Pts_PA*G143+Pts_PC*H143+Pts_PY*I143+Pts_PTD*J143+Pts_PI*K143+Pts_P2*L143+Pts_RA*M143+Pts_RY*N143+Pts_RTD*O143+Pts_R2*P143+Pts_Res*Q143+Pts_ReY*R143+Pts_ReTD*S143+Pts_Re2*T143+Pts_FL*U143+Pts_FTD*V143</f>
        <v>6.8</v>
      </c>
      <c r="D143" s="7" t="s">
        <v>151</v>
      </c>
      <c r="E143" s="10" t="s">
        <v>343</v>
      </c>
      <c r="F143" s="9">
        <v>5.0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7.0</v>
      </c>
      <c r="N143" s="7">
        <v>52.0</v>
      </c>
      <c r="O143" s="7">
        <v>0.0</v>
      </c>
      <c r="P143" s="11">
        <v>0.0</v>
      </c>
      <c r="Q143" s="10">
        <v>2.0</v>
      </c>
      <c r="R143" s="7">
        <v>6.0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Jake Haener</v>
      </c>
      <c r="B144" s="7" t="str">
        <f>IFERROR(__xludf.DUMMYFUNCTION("INDEX(IFNA(REGEXEXTRACT(D144, ""([^ ]+)$"")))"),"NO")</f>
        <v>NO</v>
      </c>
      <c r="C144" s="7">
        <f>Pts_PA*G144+Pts_PC*H144+Pts_PY*I144+Pts_PTD*J144+Pts_PI*K144+Pts_P2*L144+Pts_RA*M144+Pts_RY*N144+Pts_RTD*O144+Pts_R2*P144+Pts_Res*Q144+Pts_ReY*R144+Pts_ReTD*S144+Pts_Re2*T144+Pts_FL*U144+Pts_FTD*V144</f>
        <v>5.88</v>
      </c>
      <c r="D144" s="7" t="s">
        <v>297</v>
      </c>
      <c r="E144" s="10" t="s">
        <v>82</v>
      </c>
      <c r="F144" s="9">
        <v>5.0</v>
      </c>
      <c r="G144" s="10">
        <v>17.0</v>
      </c>
      <c r="H144" s="7">
        <v>9.0</v>
      </c>
      <c r="I144" s="7">
        <v>122.0</v>
      </c>
      <c r="J144" s="7">
        <v>0.0</v>
      </c>
      <c r="K144" s="7">
        <v>0.0</v>
      </c>
      <c r="L144" s="11">
        <v>0.0</v>
      </c>
      <c r="M144" s="10">
        <v>2.0</v>
      </c>
      <c r="N144" s="7">
        <v>10.0</v>
      </c>
      <c r="O144" s="7">
        <v>0.0</v>
      </c>
      <c r="P144" s="11">
        <v>0.0</v>
      </c>
      <c r="Q144" s="10">
        <v>0.0</v>
      </c>
      <c r="R144" s="7">
        <v>0.0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Rakim Jarrett</v>
      </c>
      <c r="B145" s="7" t="str">
        <f>IFERROR(__xludf.DUMMYFUNCTION("INDEX(IFNA(REGEXEXTRACT(D145, ""([^ ]+)$"")))"),"TB")</f>
        <v>TB</v>
      </c>
      <c r="C145" s="7">
        <f>Pts_PA*G145+Pts_PC*H145+Pts_PY*I145+Pts_PTD*J145+Pts_PI*K145+Pts_P2*L145+Pts_RA*M145+Pts_RY*N145+Pts_RTD*O145+Pts_R2*P145+Pts_Res*Q145+Pts_ReY*R145+Pts_ReTD*S145+Pts_Re2*T145+Pts_FL*U145+Pts_FTD*V145</f>
        <v>7.3</v>
      </c>
      <c r="D145" s="7" t="s">
        <v>573</v>
      </c>
      <c r="E145" s="10" t="s">
        <v>339</v>
      </c>
      <c r="F145" s="9">
        <v>5.0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0.0</v>
      </c>
      <c r="N145" s="7">
        <v>0.0</v>
      </c>
      <c r="O145" s="7">
        <v>0.0</v>
      </c>
      <c r="P145" s="11">
        <v>0.0</v>
      </c>
      <c r="Q145" s="10">
        <v>3.0</v>
      </c>
      <c r="R145" s="7">
        <v>58.0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Christian Kirk</v>
      </c>
      <c r="B146" s="7" t="str">
        <f>IFERROR(__xludf.DUMMYFUNCTION("INDEX(IFNA(REGEXEXTRACT(D146, ""([^ ]+)$"")))"),"JAX")</f>
        <v>JAX</v>
      </c>
      <c r="C146" s="7">
        <f>Pts_PA*G146+Pts_PC*H146+Pts_PY*I146+Pts_PTD*J146+Pts_PI*K146+Pts_P2*L146+Pts_RA*M146+Pts_RY*N146+Pts_RTD*O146+Pts_R2*P146+Pts_Res*Q146+Pts_ReY*R146+Pts_ReTD*S146+Pts_Re2*T146+Pts_FL*U146+Pts_FTD*V146</f>
        <v>6.9</v>
      </c>
      <c r="D146" s="7" t="s">
        <v>194</v>
      </c>
      <c r="E146" s="10" t="s">
        <v>23</v>
      </c>
      <c r="F146" s="9">
        <v>5.0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0.0</v>
      </c>
      <c r="N146" s="7">
        <v>0.0</v>
      </c>
      <c r="O146" s="7">
        <v>0.0</v>
      </c>
      <c r="P146" s="11">
        <v>0.0</v>
      </c>
      <c r="Q146" s="10">
        <v>2.0</v>
      </c>
      <c r="R146" s="7">
        <v>59.0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Dawson Knox</v>
      </c>
      <c r="B147" s="7" t="str">
        <f>IFERROR(__xludf.DUMMYFUNCTION("INDEX(IFNA(REGEXEXTRACT(D147, ""([^ ]+)$"")))"),"BUF")</f>
        <v>BUF</v>
      </c>
      <c r="C147" s="7">
        <f>Pts_PA*G147+Pts_PC*H147+Pts_PY*I147+Pts_PTD*J147+Pts_PI*K147+Pts_P2*L147+Pts_RA*M147+Pts_RY*N147+Pts_RTD*O147+Pts_R2*P147+Pts_Res*Q147+Pts_ReY*R147+Pts_ReTD*S147+Pts_Re2*T147+Pts_FL*U147+Pts_FTD*V147</f>
        <v>6</v>
      </c>
      <c r="D147" s="7" t="s">
        <v>218</v>
      </c>
      <c r="E147" s="10" t="s">
        <v>112</v>
      </c>
      <c r="F147" s="9">
        <v>5.0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2.0</v>
      </c>
      <c r="R147" s="7">
        <v>50.0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Jordan Love</v>
      </c>
      <c r="B148" s="7" t="str">
        <f>IFERROR(__xludf.DUMMYFUNCTION("INDEX(IFNA(REGEXEXTRACT(D148, ""([^ ]+)$"")))"),"GB")</f>
        <v>GB</v>
      </c>
      <c r="C148" s="7">
        <f>Pts_PA*G148+Pts_PC*H148+Pts_PY*I148+Pts_PTD*J148+Pts_PI*K148+Pts_P2*L148+Pts_RA*M148+Pts_RY*N148+Pts_RTD*O148+Pts_R2*P148+Pts_Res*Q148+Pts_ReY*R148+Pts_ReTD*S148+Pts_Re2*T148+Pts_FL*U148+Pts_FTD*V148</f>
        <v>5.74</v>
      </c>
      <c r="D148" s="7" t="s">
        <v>40</v>
      </c>
      <c r="E148" s="10" t="s">
        <v>351</v>
      </c>
      <c r="F148" s="9">
        <v>5.0</v>
      </c>
      <c r="G148" s="10">
        <v>22.0</v>
      </c>
      <c r="H148" s="7">
        <v>14.0</v>
      </c>
      <c r="I148" s="7">
        <v>196.0</v>
      </c>
      <c r="J148" s="7">
        <v>0.0</v>
      </c>
      <c r="K148" s="7">
        <v>1.0</v>
      </c>
      <c r="L148" s="11">
        <v>0.0</v>
      </c>
      <c r="M148" s="10">
        <v>1.0</v>
      </c>
      <c r="N148" s="7">
        <v>-1.0</v>
      </c>
      <c r="O148" s="7">
        <v>0.0</v>
      </c>
      <c r="P148" s="11">
        <v>0.0</v>
      </c>
      <c r="Q148" s="10">
        <v>0.0</v>
      </c>
      <c r="R148" s="7">
        <v>0.0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Rome Odunze</v>
      </c>
      <c r="B149" s="7" t="str">
        <f>IFERROR(__xludf.DUMMYFUNCTION("INDEX(IFNA(REGEXEXTRACT(D149, ""([^ ]+)$"")))"),"CHI")</f>
        <v>CHI</v>
      </c>
      <c r="C149" s="7">
        <f>Pts_PA*G149+Pts_PC*H149+Pts_PY*I149+Pts_PTD*J149+Pts_PI*K149+Pts_P2*L149+Pts_RA*M149+Pts_RY*N149+Pts_RTD*O149+Pts_R2*P149+Pts_Res*Q149+Pts_ReY*R149+Pts_ReTD*S149+Pts_Re2*T149+Pts_FL*U149+Pts_FTD*V149</f>
        <v>6.9</v>
      </c>
      <c r="D149" s="7" t="s">
        <v>261</v>
      </c>
      <c r="E149" s="10" t="s">
        <v>341</v>
      </c>
      <c r="F149" s="9">
        <v>5.0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2.0</v>
      </c>
      <c r="N149" s="7">
        <v>13.0</v>
      </c>
      <c r="O149" s="7">
        <v>0.0</v>
      </c>
      <c r="P149" s="11">
        <v>0.0</v>
      </c>
      <c r="Q149" s="10">
        <v>3.0</v>
      </c>
      <c r="R149" s="7">
        <v>41.0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Jayden Reed</v>
      </c>
      <c r="B150" s="7" t="str">
        <f>IFERROR(__xludf.DUMMYFUNCTION("INDEX(IFNA(REGEXEXTRACT(D150, ""([^ ]+)$"")))"),"GB")</f>
        <v>GB</v>
      </c>
      <c r="C150" s="7">
        <f>Pts_PA*G150+Pts_PC*H150+Pts_PY*I150+Pts_PTD*J150+Pts_PI*K150+Pts_P2*L150+Pts_RA*M150+Pts_RY*N150+Pts_RTD*O150+Pts_R2*P150+Pts_Res*Q150+Pts_ReY*R150+Pts_ReTD*S150+Pts_Re2*T150+Pts_FL*U150+Pts_FTD*V150</f>
        <v>6.5</v>
      </c>
      <c r="D150" s="7" t="s">
        <v>26</v>
      </c>
      <c r="E150" s="10" t="s">
        <v>351</v>
      </c>
      <c r="F150" s="9">
        <v>5.0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1.0</v>
      </c>
      <c r="N150" s="7">
        <v>0.0</v>
      </c>
      <c r="O150" s="7">
        <v>0.0</v>
      </c>
      <c r="P150" s="11">
        <v>0.0</v>
      </c>
      <c r="Q150" s="10">
        <v>2.0</v>
      </c>
      <c r="R150" s="7">
        <v>55.0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Dalton Schultz</v>
      </c>
      <c r="B151" s="7" t="str">
        <f>IFERROR(__xludf.DUMMYFUNCTION("INDEX(IFNA(REGEXEXTRACT(D151, ""([^ ]+)$"")))"),"HOU")</f>
        <v>HOU</v>
      </c>
      <c r="C151" s="7">
        <f>Pts_PA*G151+Pts_PC*H151+Pts_PY*I151+Pts_PTD*J151+Pts_PI*K151+Pts_P2*L151+Pts_RA*M151+Pts_RY*N151+Pts_RTD*O151+Pts_R2*P151+Pts_Res*Q151+Pts_ReY*R151+Pts_ReTD*S151+Pts_Re2*T151+Pts_FL*U151+Pts_FTD*V151</f>
        <v>7.2</v>
      </c>
      <c r="D151" s="7" t="s">
        <v>271</v>
      </c>
      <c r="E151" s="10" t="s">
        <v>352</v>
      </c>
      <c r="F151" s="9">
        <v>5.0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0.0</v>
      </c>
      <c r="N151" s="7">
        <v>0.0</v>
      </c>
      <c r="O151" s="7">
        <v>0.0</v>
      </c>
      <c r="P151" s="11">
        <v>0.0</v>
      </c>
      <c r="Q151" s="10">
        <v>4.0</v>
      </c>
      <c r="R151" s="7">
        <v>52.0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Brenton Strange</v>
      </c>
      <c r="B152" s="7" t="str">
        <f>IFERROR(__xludf.DUMMYFUNCTION("INDEX(IFNA(REGEXEXTRACT(D152, ""([^ ]+)$"")))"),"JAX")</f>
        <v>JAX</v>
      </c>
      <c r="C152" s="7">
        <f>Pts_PA*G152+Pts_PC*H152+Pts_PY*I152+Pts_PTD*J152+Pts_PI*K152+Pts_P2*L152+Pts_RA*M152+Pts_RY*N152+Pts_RTD*O152+Pts_R2*P152+Pts_Res*Q152+Pts_ReY*R152+Pts_ReTD*S152+Pts_Re2*T152+Pts_FL*U152+Pts_FTD*V152</f>
        <v>8.4</v>
      </c>
      <c r="D152" s="7" t="s">
        <v>363</v>
      </c>
      <c r="E152" s="10" t="s">
        <v>23</v>
      </c>
      <c r="F152" s="9">
        <v>5.0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0.0</v>
      </c>
      <c r="N152" s="7">
        <v>0.0</v>
      </c>
      <c r="O152" s="7">
        <v>0.0</v>
      </c>
      <c r="P152" s="11">
        <v>0.0</v>
      </c>
      <c r="Q152" s="10">
        <v>5.0</v>
      </c>
      <c r="R152" s="7">
        <v>59.0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Jaylen Warren</v>
      </c>
      <c r="B153" s="7" t="str">
        <f>IFERROR(__xludf.DUMMYFUNCTION("INDEX(IFNA(REGEXEXTRACT(D153, ""([^ ]+)$"")))"),"PIT")</f>
        <v>PIT</v>
      </c>
      <c r="C153" s="7">
        <f>Pts_PA*G153+Pts_PC*H153+Pts_PY*I153+Pts_PTD*J153+Pts_PI*K153+Pts_P2*L153+Pts_RA*M153+Pts_RY*N153+Pts_RTD*O153+Pts_R2*P153+Pts_Res*Q153+Pts_ReY*R153+Pts_ReTD*S153+Pts_Re2*T153+Pts_FL*U153+Pts_FTD*V153</f>
        <v>6.9</v>
      </c>
      <c r="D153" s="7" t="s">
        <v>277</v>
      </c>
      <c r="E153" s="10" t="s">
        <v>354</v>
      </c>
      <c r="F153" s="9">
        <v>5.0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9.0</v>
      </c>
      <c r="N153" s="7">
        <v>46.0</v>
      </c>
      <c r="O153" s="7">
        <v>0.0</v>
      </c>
      <c r="P153" s="11">
        <v>0.0</v>
      </c>
      <c r="Q153" s="10">
        <v>2.0</v>
      </c>
      <c r="R153" s="7">
        <v>13.0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Kayshon Boutte</v>
      </c>
      <c r="B154" s="7" t="str">
        <f>IFERROR(__xludf.DUMMYFUNCTION("INDEX(IFNA(REGEXEXTRACT(D154, ""([^ ]+)$"")))"),"NE")</f>
        <v>NE</v>
      </c>
      <c r="C154" s="7">
        <f>Pts_PA*G154+Pts_PC*H154+Pts_PY*I154+Pts_PTD*J154+Pts_PI*K154+Pts_P2*L154+Pts_RA*M154+Pts_RY*N154+Pts_RTD*O154+Pts_R2*P154+Pts_Res*Q154+Pts_ReY*R154+Pts_ReTD*S154+Pts_Re2*T154+Pts_FL*U154+Pts_FTD*V154</f>
        <v>6.1</v>
      </c>
      <c r="D154" s="7" t="s">
        <v>448</v>
      </c>
      <c r="E154" s="10" t="s">
        <v>42</v>
      </c>
      <c r="F154" s="9">
        <v>4.0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0.0</v>
      </c>
      <c r="N154" s="7">
        <v>0.0</v>
      </c>
      <c r="O154" s="7">
        <v>0.0</v>
      </c>
      <c r="P154" s="11">
        <v>0.0</v>
      </c>
      <c r="Q154" s="10">
        <v>3.0</v>
      </c>
      <c r="R154" s="7">
        <v>46.0</v>
      </c>
      <c r="S154" s="7">
        <v>0.0</v>
      </c>
      <c r="T154" s="11">
        <v>0.0</v>
      </c>
      <c r="U154" s="10">
        <v>0.0</v>
      </c>
      <c r="V154" s="11">
        <v>0.0</v>
      </c>
    </row>
    <row r="155">
      <c r="A155" s="7" t="str">
        <f t="shared" si="1"/>
        <v>Jermaine Burton</v>
      </c>
      <c r="B155" s="7" t="str">
        <f>IFERROR(__xludf.DUMMYFUNCTION("INDEX(IFNA(REGEXEXTRACT(D155, ""([^ ]+)$"")))"),"CIN")</f>
        <v>CIN</v>
      </c>
      <c r="C155" s="7">
        <f>Pts_PA*G155+Pts_PC*H155+Pts_PY*I155+Pts_PTD*J155+Pts_PI*K155+Pts_P2*L155+Pts_RA*M155+Pts_RY*N155+Pts_RTD*O155+Pts_R2*P155+Pts_Res*Q155+Pts_ReY*R155+Pts_ReTD*S155+Pts_Re2*T155+Pts_FL*U155+Pts_FTD*V155</f>
        <v>4.6</v>
      </c>
      <c r="D155" s="7" t="s">
        <v>367</v>
      </c>
      <c r="E155" s="10" t="s">
        <v>423</v>
      </c>
      <c r="F155" s="9">
        <v>4.0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0.0</v>
      </c>
      <c r="N155" s="7">
        <v>0.0</v>
      </c>
      <c r="O155" s="7">
        <v>0.0</v>
      </c>
      <c r="P155" s="11">
        <v>0.0</v>
      </c>
      <c r="Q155" s="10">
        <v>1.0</v>
      </c>
      <c r="R155" s="7">
        <v>41.0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Will Dissly</v>
      </c>
      <c r="B156" s="7" t="str">
        <f>IFERROR(__xludf.DUMMYFUNCTION("INDEX(IFNA(REGEXEXTRACT(D156, ""([^ ]+)$"")))"),"LAC")</f>
        <v>LAC</v>
      </c>
      <c r="C156" s="7">
        <f>Pts_PA*G156+Pts_PC*H156+Pts_PY*I156+Pts_PTD*J156+Pts_PI*K156+Pts_P2*L156+Pts_RA*M156+Pts_RY*N156+Pts_RTD*O156+Pts_R2*P156+Pts_Res*Q156+Pts_ReY*R156+Pts_ReTD*S156+Pts_Re2*T156+Pts_FL*U156+Pts_FTD*V156</f>
        <v>6.6</v>
      </c>
      <c r="D156" s="7" t="s">
        <v>235</v>
      </c>
      <c r="E156" s="10" t="s">
        <v>350</v>
      </c>
      <c r="F156" s="9">
        <v>4.0</v>
      </c>
      <c r="G156" s="10">
        <v>0.0</v>
      </c>
      <c r="H156" s="7">
        <v>0.0</v>
      </c>
      <c r="I156" s="7">
        <v>0.0</v>
      </c>
      <c r="J156" s="7">
        <v>0.0</v>
      </c>
      <c r="K156" s="7">
        <v>0.0</v>
      </c>
      <c r="L156" s="11">
        <v>0.0</v>
      </c>
      <c r="M156" s="10">
        <v>0.0</v>
      </c>
      <c r="N156" s="7">
        <v>0.0</v>
      </c>
      <c r="O156" s="7">
        <v>0.0</v>
      </c>
      <c r="P156" s="11">
        <v>0.0</v>
      </c>
      <c r="Q156" s="10">
        <v>5.0</v>
      </c>
      <c r="R156" s="7">
        <v>41.0</v>
      </c>
      <c r="S156" s="7">
        <v>0.0</v>
      </c>
      <c r="T156" s="11">
        <v>0.0</v>
      </c>
      <c r="U156" s="10">
        <v>0.0</v>
      </c>
      <c r="V156" s="11">
        <v>0.0</v>
      </c>
    </row>
    <row r="157">
      <c r="A157" s="7" t="str">
        <f t="shared" si="1"/>
        <v>Hunter Henry</v>
      </c>
      <c r="B157" s="7" t="str">
        <f>IFERROR(__xludf.DUMMYFUNCTION("INDEX(IFNA(REGEXEXTRACT(D157, ""([^ ]+)$"")))"),"NE")</f>
        <v>NE</v>
      </c>
      <c r="C157" s="7">
        <f>Pts_PA*G157+Pts_PC*H157+Pts_PY*I157+Pts_PTD*J157+Pts_PI*K157+Pts_P2*L157+Pts_RA*M157+Pts_RY*N157+Pts_RTD*O157+Pts_R2*P157+Pts_Res*Q157+Pts_ReY*R157+Pts_ReTD*S157+Pts_Re2*T157+Pts_FL*U157+Pts_FTD*V157</f>
        <v>7</v>
      </c>
      <c r="D157" s="7" t="s">
        <v>244</v>
      </c>
      <c r="E157" s="10" t="s">
        <v>42</v>
      </c>
      <c r="F157" s="9">
        <v>4.0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5.0</v>
      </c>
      <c r="R157" s="7">
        <v>45.0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Taysom Hill</v>
      </c>
      <c r="B158" s="7" t="str">
        <f>IFERROR(__xludf.DUMMYFUNCTION("INDEX(IFNA(REGEXEXTRACT(D158, ""([^ ]+)$"")))"),"NO")</f>
        <v>NO</v>
      </c>
      <c r="C158" s="7">
        <f>Pts_PA*G158+Pts_PC*H158+Pts_PY*I158+Pts_PTD*J158+Pts_PI*K158+Pts_P2*L158+Pts_RA*M158+Pts_RY*N158+Pts_RTD*O158+Pts_R2*P158+Pts_Res*Q158+Pts_ReY*R158+Pts_ReTD*S158+Pts_Re2*T158+Pts_FL*U158+Pts_FTD*V158</f>
        <v>5.22</v>
      </c>
      <c r="D158" s="7" t="s">
        <v>189</v>
      </c>
      <c r="E158" s="10" t="s">
        <v>82</v>
      </c>
      <c r="F158" s="9">
        <v>4.0</v>
      </c>
      <c r="G158" s="10">
        <v>1.0</v>
      </c>
      <c r="H158" s="7">
        <v>1.0</v>
      </c>
      <c r="I158" s="7">
        <v>3.0</v>
      </c>
      <c r="J158" s="7">
        <v>0.0</v>
      </c>
      <c r="K158" s="7">
        <v>0.0</v>
      </c>
      <c r="L158" s="11">
        <v>0.0</v>
      </c>
      <c r="M158" s="10">
        <v>4.0</v>
      </c>
      <c r="N158" s="7">
        <v>20.0</v>
      </c>
      <c r="O158" s="7">
        <v>0.0</v>
      </c>
      <c r="P158" s="11">
        <v>0.0</v>
      </c>
      <c r="Q158" s="10">
        <v>2.0</v>
      </c>
      <c r="R158" s="7">
        <v>21.0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Juwan Johnson</v>
      </c>
      <c r="B159" s="7" t="str">
        <f>IFERROR(__xludf.DUMMYFUNCTION("INDEX(IFNA(REGEXEXTRACT(D159, ""([^ ]+)$"")))"),"NO")</f>
        <v>NO</v>
      </c>
      <c r="C159" s="7">
        <f>Pts_PA*G159+Pts_PC*H159+Pts_PY*I159+Pts_PTD*J159+Pts_PI*K159+Pts_P2*L159+Pts_RA*M159+Pts_RY*N159+Pts_RTD*O159+Pts_R2*P159+Pts_Res*Q159+Pts_ReY*R159+Pts_ReTD*S159+Pts_Re2*T159+Pts_FL*U159+Pts_FTD*V159</f>
        <v>6.3</v>
      </c>
      <c r="D159" s="7" t="s">
        <v>133</v>
      </c>
      <c r="E159" s="10" t="s">
        <v>82</v>
      </c>
      <c r="F159" s="9">
        <v>4.0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0.0</v>
      </c>
      <c r="N159" s="7">
        <v>0.0</v>
      </c>
      <c r="O159" s="7">
        <v>0.0</v>
      </c>
      <c r="P159" s="11">
        <v>0.0</v>
      </c>
      <c r="Q159" s="10">
        <v>3.0</v>
      </c>
      <c r="R159" s="7">
        <v>48.0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Isaiah Likely</v>
      </c>
      <c r="B160" s="7" t="str">
        <f>IFERROR(__xludf.DUMMYFUNCTION("INDEX(IFNA(REGEXEXTRACT(D160, ""([^ ]+)$"")))"),"BAL")</f>
        <v>BAL</v>
      </c>
      <c r="C160" s="7">
        <f>Pts_PA*G160+Pts_PC*H160+Pts_PY*I160+Pts_PTD*J160+Pts_PI*K160+Pts_P2*L160+Pts_RA*M160+Pts_RY*N160+Pts_RTD*O160+Pts_R2*P160+Pts_Res*Q160+Pts_ReY*R160+Pts_ReTD*S160+Pts_Re2*T160+Pts_FL*U160+Pts_FTD*V160</f>
        <v>6.7</v>
      </c>
      <c r="D160" s="7" t="s">
        <v>63</v>
      </c>
      <c r="E160" s="10" t="s">
        <v>85</v>
      </c>
      <c r="F160" s="9">
        <v>4.0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4.0</v>
      </c>
      <c r="R160" s="7">
        <v>47.0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Jalen McMillan</v>
      </c>
      <c r="B161" s="7" t="str">
        <f>IFERROR(__xludf.DUMMYFUNCTION("INDEX(IFNA(REGEXEXTRACT(D161, ""([^ ]+)$"")))"),"TB")</f>
        <v>TB</v>
      </c>
      <c r="C161" s="7">
        <f>Pts_PA*G161+Pts_PC*H161+Pts_PY*I161+Pts_PTD*J161+Pts_PI*K161+Pts_P2*L161+Pts_RA*M161+Pts_RY*N161+Pts_RTD*O161+Pts_R2*P161+Pts_Res*Q161+Pts_ReY*R161+Pts_ReTD*S161+Pts_Re2*T161+Pts_FL*U161+Pts_FTD*V161</f>
        <v>7.2</v>
      </c>
      <c r="D161" s="7" t="s">
        <v>127</v>
      </c>
      <c r="E161" s="10" t="s">
        <v>339</v>
      </c>
      <c r="F161" s="9">
        <v>4.0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1.0</v>
      </c>
      <c r="N161" s="7">
        <v>17.0</v>
      </c>
      <c r="O161" s="7">
        <v>0.0</v>
      </c>
      <c r="P161" s="11">
        <v>0.0</v>
      </c>
      <c r="Q161" s="10">
        <v>4.0</v>
      </c>
      <c r="R161" s="7">
        <v>35.0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Jalen Tolbert</v>
      </c>
      <c r="B162" s="7" t="str">
        <f>IFERROR(__xludf.DUMMYFUNCTION("INDEX(IFNA(REGEXEXTRACT(D162, ""([^ ]+)$"")))"),"DAL")</f>
        <v>DAL</v>
      </c>
      <c r="C162" s="7">
        <f>Pts_PA*G162+Pts_PC*H162+Pts_PY*I162+Pts_PTD*J162+Pts_PI*K162+Pts_P2*L162+Pts_RA*M162+Pts_RY*N162+Pts_RTD*O162+Pts_R2*P162+Pts_Res*Q162+Pts_ReY*R162+Pts_ReTD*S162+Pts_Re2*T162+Pts_FL*U162+Pts_FTD*V162</f>
        <v>5.9</v>
      </c>
      <c r="D162" s="7" t="s">
        <v>274</v>
      </c>
      <c r="E162" s="10" t="s">
        <v>39</v>
      </c>
      <c r="F162" s="9">
        <v>4.0</v>
      </c>
      <c r="G162" s="10">
        <v>0.0</v>
      </c>
      <c r="H162" s="7">
        <v>0.0</v>
      </c>
      <c r="I162" s="7">
        <v>0.0</v>
      </c>
      <c r="J162" s="7">
        <v>0.0</v>
      </c>
      <c r="K162" s="7">
        <v>0.0</v>
      </c>
      <c r="L162" s="11">
        <v>0.0</v>
      </c>
      <c r="M162" s="10">
        <v>0.0</v>
      </c>
      <c r="N162" s="7">
        <v>0.0</v>
      </c>
      <c r="O162" s="7">
        <v>0.0</v>
      </c>
      <c r="P162" s="11">
        <v>0.0</v>
      </c>
      <c r="Q162" s="10">
        <v>3.0</v>
      </c>
      <c r="R162" s="7">
        <v>44.0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Jaylen Waddle</v>
      </c>
      <c r="B163" s="7" t="str">
        <f>IFERROR(__xludf.DUMMYFUNCTION("INDEX(IFNA(REGEXEXTRACT(D163, ""([^ ]+)$"")))"),"MIA")</f>
        <v>MIA</v>
      </c>
      <c r="C163" s="7">
        <f>Pts_PA*G163+Pts_PC*H163+Pts_PY*I163+Pts_PTD*J163+Pts_PI*K163+Pts_P2*L163+Pts_RA*M163+Pts_RY*N163+Pts_RTD*O163+Pts_R2*P163+Pts_Res*Q163+Pts_ReY*R163+Pts_ReTD*S163+Pts_Re2*T163+Pts_FL*U163+Pts_FTD*V163</f>
        <v>6.5</v>
      </c>
      <c r="D163" s="7" t="s">
        <v>121</v>
      </c>
      <c r="E163" s="10" t="s">
        <v>21</v>
      </c>
      <c r="F163" s="9">
        <v>4.0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0.0</v>
      </c>
      <c r="N163" s="7">
        <v>0.0</v>
      </c>
      <c r="O163" s="7">
        <v>0.0</v>
      </c>
      <c r="P163" s="11">
        <v>0.0</v>
      </c>
      <c r="Q163" s="10">
        <v>4.0</v>
      </c>
      <c r="R163" s="7">
        <v>45.0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Kenneth Walker</v>
      </c>
      <c r="B164" s="7" t="str">
        <f>IFERROR(__xludf.DUMMYFUNCTION("INDEX(IFNA(REGEXEXTRACT(D164, ""([^ ]+)$"")))"),"SEA")</f>
        <v>SEA</v>
      </c>
      <c r="C164" s="7">
        <f>Pts_PA*G164+Pts_PC*H164+Pts_PY*I164+Pts_PTD*J164+Pts_PI*K164+Pts_P2*L164+Pts_RA*M164+Pts_RY*N164+Pts_RTD*O164+Pts_R2*P164+Pts_Res*Q164+Pts_ReY*R164+Pts_ReTD*S164+Pts_Re2*T164+Pts_FL*U164+Pts_FTD*V164</f>
        <v>6.5</v>
      </c>
      <c r="D164" s="7" t="s">
        <v>70</v>
      </c>
      <c r="E164" s="10" t="s">
        <v>342</v>
      </c>
      <c r="F164" s="9">
        <v>4.0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9.0</v>
      </c>
      <c r="N164" s="7">
        <v>12.0</v>
      </c>
      <c r="O164" s="7">
        <v>0.0</v>
      </c>
      <c r="P164" s="11">
        <v>0.0</v>
      </c>
      <c r="Q164" s="10">
        <v>4.0</v>
      </c>
      <c r="R164" s="7">
        <v>33.0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Parker Washington</v>
      </c>
      <c r="B165" s="7" t="str">
        <f>IFERROR(__xludf.DUMMYFUNCTION("INDEX(IFNA(REGEXEXTRACT(D165, ""([^ ]+)$"")))"),"JAX")</f>
        <v>JAX</v>
      </c>
      <c r="C165" s="7">
        <f>Pts_PA*G165+Pts_PC*H165+Pts_PY*I165+Pts_PTD*J165+Pts_PI*K165+Pts_P2*L165+Pts_RA*M165+Pts_RY*N165+Pts_RTD*O165+Pts_R2*P165+Pts_Res*Q165+Pts_ReY*R165+Pts_ReTD*S165+Pts_Re2*T165+Pts_FL*U165+Pts_FTD*V165</f>
        <v>6.1</v>
      </c>
      <c r="D165" s="7" t="s">
        <v>332</v>
      </c>
      <c r="E165" s="10" t="s">
        <v>23</v>
      </c>
      <c r="F165" s="9">
        <v>4.0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0.0</v>
      </c>
      <c r="N165" s="7">
        <v>0.0</v>
      </c>
      <c r="O165" s="7">
        <v>0.0</v>
      </c>
      <c r="P165" s="11">
        <v>0.0</v>
      </c>
      <c r="Q165" s="10">
        <v>3.0</v>
      </c>
      <c r="R165" s="7">
        <v>46.0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Javonte Williams</v>
      </c>
      <c r="B166" s="7" t="str">
        <f>IFERROR(__xludf.DUMMYFUNCTION("INDEX(IFNA(REGEXEXTRACT(D166, ""([^ ]+)$"")))"),"DEN")</f>
        <v>DEN</v>
      </c>
      <c r="C166" s="7">
        <f>Pts_PA*G166+Pts_PC*H166+Pts_PY*I166+Pts_PTD*J166+Pts_PI*K166+Pts_P2*L166+Pts_RA*M166+Pts_RY*N166+Pts_RTD*O166+Pts_R2*P166+Pts_Res*Q166+Pts_ReY*R166+Pts_ReTD*S166+Pts_Re2*T166+Pts_FL*U166+Pts_FTD*V166</f>
        <v>7.2</v>
      </c>
      <c r="D166" s="7" t="s">
        <v>227</v>
      </c>
      <c r="E166" s="10" t="s">
        <v>29</v>
      </c>
      <c r="F166" s="9">
        <v>4.0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17.0</v>
      </c>
      <c r="N166" s="7">
        <v>44.0</v>
      </c>
      <c r="O166" s="7">
        <v>0.0</v>
      </c>
      <c r="P166" s="11">
        <v>0.0</v>
      </c>
      <c r="Q166" s="10">
        <v>4.0</v>
      </c>
      <c r="R166" s="7">
        <v>8.0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Erick All</v>
      </c>
      <c r="B167" s="7" t="str">
        <f>IFERROR(__xludf.DUMMYFUNCTION("INDEX(IFNA(REGEXEXTRACT(D167, ""([^ ]+)$"")))"),"CIN")</f>
        <v>CIN</v>
      </c>
      <c r="C167" s="7">
        <f>Pts_PA*G167+Pts_PC*H167+Pts_PY*I167+Pts_PTD*J167+Pts_PI*K167+Pts_P2*L167+Pts_RA*M167+Pts_RY*N167+Pts_RTD*O167+Pts_R2*P167+Pts_Res*Q167+Pts_ReY*R167+Pts_ReTD*S167+Pts_Re2*T167+Pts_FL*U167+Pts_FTD*V167</f>
        <v>4.2</v>
      </c>
      <c r="D167" s="7" t="s">
        <v>370</v>
      </c>
      <c r="E167" s="10" t="s">
        <v>423</v>
      </c>
      <c r="F167" s="9">
        <v>3.0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2.0</v>
      </c>
      <c r="R167" s="7">
        <v>32.0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Keenan Allen</v>
      </c>
      <c r="B168" s="7" t="str">
        <f>IFERROR(__xludf.DUMMYFUNCTION("INDEX(IFNA(REGEXEXTRACT(D168, ""([^ ]+)$"")))"),"CHI")</f>
        <v>CHI</v>
      </c>
      <c r="C168" s="7">
        <f>Pts_PA*G168+Pts_PC*H168+Pts_PY*I168+Pts_PTD*J168+Pts_PI*K168+Pts_P2*L168+Pts_RA*M168+Pts_RY*N168+Pts_RTD*O168+Pts_R2*P168+Pts_Res*Q168+Pts_ReY*R168+Pts_ReTD*S168+Pts_Re2*T168+Pts_FL*U168+Pts_FTD*V168</f>
        <v>4.9</v>
      </c>
      <c r="D168" s="7" t="s">
        <v>208</v>
      </c>
      <c r="E168" s="10" t="s">
        <v>341</v>
      </c>
      <c r="F168" s="9">
        <v>3.0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0.0</v>
      </c>
      <c r="N168" s="7">
        <v>0.0</v>
      </c>
      <c r="O168" s="7">
        <v>0.0</v>
      </c>
      <c r="P168" s="11">
        <v>0.0</v>
      </c>
      <c r="Q168" s="10">
        <v>2.0</v>
      </c>
      <c r="R168" s="7">
        <v>39.0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Tyler Allgeier</v>
      </c>
      <c r="B169" s="7" t="str">
        <f>IFERROR(__xludf.DUMMYFUNCTION("INDEX(IFNA(REGEXEXTRACT(D169, ""([^ ]+)$"")))"),"ATL")</f>
        <v>ATL</v>
      </c>
      <c r="C169" s="7">
        <f>Pts_PA*G169+Pts_PC*H169+Pts_PY*I169+Pts_PTD*J169+Pts_PI*K169+Pts_P2*L169+Pts_RA*M169+Pts_RY*N169+Pts_RTD*O169+Pts_R2*P169+Pts_Res*Q169+Pts_ReY*R169+Pts_ReTD*S169+Pts_Re2*T169+Pts_FL*U169+Pts_FTD*V169</f>
        <v>3.3</v>
      </c>
      <c r="D169" s="7" t="s">
        <v>209</v>
      </c>
      <c r="E169" s="10" t="s">
        <v>31</v>
      </c>
      <c r="F169" s="9">
        <v>3.0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12.0</v>
      </c>
      <c r="N169" s="7">
        <v>33.0</v>
      </c>
      <c r="O169" s="7">
        <v>0.0</v>
      </c>
      <c r="P169" s="11">
        <v>0.0</v>
      </c>
      <c r="Q169" s="10">
        <v>0.0</v>
      </c>
      <c r="R169" s="7">
        <v>0.0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AJ Barner</v>
      </c>
      <c r="B170" s="7" t="str">
        <f>IFERROR(__xludf.DUMMYFUNCTION("INDEX(IFNA(REGEXEXTRACT(D170, ""([^ ]+)$"")))"),"SEA")</f>
        <v>SEA</v>
      </c>
      <c r="C170" s="7">
        <f>Pts_PA*G170+Pts_PC*H170+Pts_PY*I170+Pts_PTD*J170+Pts_PI*K170+Pts_P2*L170+Pts_RA*M170+Pts_RY*N170+Pts_RTD*O170+Pts_R2*P170+Pts_Res*Q170+Pts_ReY*R170+Pts_ReTD*S170+Pts_Re2*T170+Pts_FL*U170+Pts_FTD*V170</f>
        <v>4.4</v>
      </c>
      <c r="D170" s="7" t="s">
        <v>436</v>
      </c>
      <c r="E170" s="10" t="s">
        <v>342</v>
      </c>
      <c r="F170" s="9">
        <v>3.0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0.0</v>
      </c>
      <c r="N170" s="7">
        <v>0.0</v>
      </c>
      <c r="O170" s="7">
        <v>0.0</v>
      </c>
      <c r="P170" s="11">
        <v>0.0</v>
      </c>
      <c r="Q170" s="10">
        <v>2.0</v>
      </c>
      <c r="R170" s="7">
        <v>34.0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Julius Chestnut</v>
      </c>
      <c r="B171" s="7" t="str">
        <f>IFERROR(__xludf.DUMMYFUNCTION("INDEX(IFNA(REGEXEXTRACT(D171, ""([^ ]+)$"")))"),"TEN")</f>
        <v>TEN</v>
      </c>
      <c r="C171" s="7">
        <f>Pts_PA*G171+Pts_PC*H171+Pts_PY*I171+Pts_PTD*J171+Pts_PI*K171+Pts_P2*L171+Pts_RA*M171+Pts_RY*N171+Pts_RTD*O171+Pts_R2*P171+Pts_Res*Q171+Pts_ReY*R171+Pts_ReTD*S171+Pts_Re2*T171+Pts_FL*U171+Pts_FTD*V171</f>
        <v>3.2</v>
      </c>
      <c r="D171" s="7" t="s">
        <v>513</v>
      </c>
      <c r="E171" s="10" t="s">
        <v>56</v>
      </c>
      <c r="F171" s="9">
        <v>3.0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7.0</v>
      </c>
      <c r="N171" s="7">
        <v>32.0</v>
      </c>
      <c r="O171" s="7">
        <v>0.0</v>
      </c>
      <c r="P171" s="11">
        <v>0.0</v>
      </c>
      <c r="Q171" s="10">
        <v>0.0</v>
      </c>
      <c r="R171" s="7">
        <v>0.0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Theo Johnson</v>
      </c>
      <c r="B172" s="7" t="str">
        <f>IFERROR(__xludf.DUMMYFUNCTION("INDEX(IFNA(REGEXEXTRACT(D172, ""([^ ]+)$"")))"),"NYG")</f>
        <v>NYG</v>
      </c>
      <c r="C172" s="7">
        <f>Pts_PA*G172+Pts_PC*H172+Pts_PY*I172+Pts_PTD*J172+Pts_PI*K172+Pts_P2*L172+Pts_RA*M172+Pts_RY*N172+Pts_RTD*O172+Pts_R2*P172+Pts_Res*Q172+Pts_ReY*R172+Pts_ReTD*S172+Pts_Re2*T172+Pts_FL*U172+Pts_FTD*V172</f>
        <v>5</v>
      </c>
      <c r="D172" s="7" t="s">
        <v>249</v>
      </c>
      <c r="E172" s="10" t="s">
        <v>425</v>
      </c>
      <c r="F172" s="9">
        <v>3.0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3.0</v>
      </c>
      <c r="R172" s="7">
        <v>35.0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Cole Kmet</v>
      </c>
      <c r="B173" s="7" t="str">
        <f>IFERROR(__xludf.DUMMYFUNCTION("INDEX(IFNA(REGEXEXTRACT(D173, ""([^ ]+)$"")))"),"CHI")</f>
        <v>CHI</v>
      </c>
      <c r="C173" s="7">
        <f>Pts_PA*G173+Pts_PC*H173+Pts_PY*I173+Pts_PTD*J173+Pts_PI*K173+Pts_P2*L173+Pts_RA*M173+Pts_RY*N173+Pts_RTD*O173+Pts_R2*P173+Pts_Res*Q173+Pts_ReY*R173+Pts_ReTD*S173+Pts_Re2*T173+Pts_FL*U173+Pts_FTD*V173</f>
        <v>3.9</v>
      </c>
      <c r="D173" s="7" t="s">
        <v>312</v>
      </c>
      <c r="E173" s="10" t="s">
        <v>341</v>
      </c>
      <c r="F173" s="9">
        <v>3.0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1.0</v>
      </c>
      <c r="R173" s="7">
        <v>14.0</v>
      </c>
      <c r="S173" s="7">
        <v>0.0</v>
      </c>
      <c r="T173" s="11">
        <v>1.0</v>
      </c>
      <c r="U173" s="10">
        <v>0.0</v>
      </c>
      <c r="V173" s="11">
        <v>0.0</v>
      </c>
    </row>
    <row r="174">
      <c r="A174" s="7" t="str">
        <f t="shared" si="1"/>
        <v>Drake London</v>
      </c>
      <c r="B174" s="7" t="str">
        <f>IFERROR(__xludf.DUMMYFUNCTION("INDEX(IFNA(REGEXEXTRACT(D174, ""([^ ]+)$"")))"),"ATL")</f>
        <v>ATL</v>
      </c>
      <c r="C174" s="7">
        <f>Pts_PA*G174+Pts_PC*H174+Pts_PY*I174+Pts_PTD*J174+Pts_PI*K174+Pts_P2*L174+Pts_RA*M174+Pts_RY*N174+Pts_RTD*O174+Pts_R2*P174+Pts_Res*Q174+Pts_ReY*R174+Pts_ReTD*S174+Pts_Re2*T174+Pts_FL*U174+Pts_FTD*V174</f>
        <v>5.4</v>
      </c>
      <c r="D174" s="7" t="s">
        <v>251</v>
      </c>
      <c r="E174" s="10" t="s">
        <v>31</v>
      </c>
      <c r="F174" s="9">
        <v>3.0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0.0</v>
      </c>
      <c r="N174" s="7">
        <v>0.0</v>
      </c>
      <c r="O174" s="7">
        <v>0.0</v>
      </c>
      <c r="P174" s="11">
        <v>0.0</v>
      </c>
      <c r="Q174" s="10">
        <v>4.0</v>
      </c>
      <c r="R174" s="7">
        <v>34.0</v>
      </c>
      <c r="S174" s="7">
        <v>0.0</v>
      </c>
      <c r="T174" s="11">
        <v>0.0</v>
      </c>
      <c r="U174" s="10">
        <v>0.0</v>
      </c>
      <c r="V174" s="11">
        <v>0.0</v>
      </c>
    </row>
    <row r="175">
      <c r="A175" s="7" t="str">
        <f t="shared" si="1"/>
        <v>Alexander Mattison</v>
      </c>
      <c r="B175" s="7" t="str">
        <f>IFERROR(__xludf.DUMMYFUNCTION("INDEX(IFNA(REGEXEXTRACT(D175, ""([^ ]+)$"")))"),"LV")</f>
        <v>LV</v>
      </c>
      <c r="C175" s="7">
        <f>Pts_PA*G175+Pts_PC*H175+Pts_PY*I175+Pts_PTD*J175+Pts_PI*K175+Pts_P2*L175+Pts_RA*M175+Pts_RY*N175+Pts_RTD*O175+Pts_R2*P175+Pts_Res*Q175+Pts_ReY*R175+Pts_ReTD*S175+Pts_Re2*T175+Pts_FL*U175+Pts_FTD*V175</f>
        <v>6.9</v>
      </c>
      <c r="D175" s="7" t="s">
        <v>99</v>
      </c>
      <c r="E175" s="10" t="s">
        <v>424</v>
      </c>
      <c r="F175" s="9">
        <v>3.0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14.0</v>
      </c>
      <c r="N175" s="7">
        <v>15.0</v>
      </c>
      <c r="O175" s="7">
        <v>0.0</v>
      </c>
      <c r="P175" s="11">
        <v>0.0</v>
      </c>
      <c r="Q175" s="10">
        <v>5.0</v>
      </c>
      <c r="R175" s="7">
        <v>29.0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Jerrod Means</v>
      </c>
      <c r="B176" s="7" t="str">
        <f>IFERROR(__xludf.DUMMYFUNCTION("INDEX(IFNA(REGEXEXTRACT(D176, ""([^ ]+)$"")))"),"NO")</f>
        <v>NO</v>
      </c>
      <c r="C176" s="7">
        <f>Pts_PA*G176+Pts_PC*H176+Pts_PY*I176+Pts_PTD*J176+Pts_PI*K176+Pts_P2*L176+Pts_RA*M176+Pts_RY*N176+Pts_RTD*O176+Pts_R2*P176+Pts_Res*Q176+Pts_ReY*R176+Pts_ReTD*S176+Pts_Re2*T176+Pts_FL*U176+Pts_FTD*V176</f>
        <v>4.1</v>
      </c>
      <c r="D176" s="7" t="s">
        <v>503</v>
      </c>
      <c r="E176" s="10" t="s">
        <v>82</v>
      </c>
      <c r="F176" s="9">
        <v>3.0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1.0</v>
      </c>
      <c r="R176" s="7">
        <v>36.0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David Moore</v>
      </c>
      <c r="B177" s="7" t="str">
        <f>IFERROR(__xludf.DUMMYFUNCTION("INDEX(IFNA(REGEXEXTRACT(D177, ""([^ ]+)$"")))"),"CAR")</f>
        <v>CAR</v>
      </c>
      <c r="C177" s="7">
        <f>Pts_PA*G177+Pts_PC*H177+Pts_PY*I177+Pts_PTD*J177+Pts_PI*K177+Pts_P2*L177+Pts_RA*M177+Pts_RY*N177+Pts_RTD*O177+Pts_R2*P177+Pts_Res*Q177+Pts_ReY*R177+Pts_ReTD*S177+Pts_Re2*T177+Pts_FL*U177+Pts_FTD*V177</f>
        <v>5.9</v>
      </c>
      <c r="D177" s="7" t="s">
        <v>258</v>
      </c>
      <c r="E177" s="10" t="s">
        <v>356</v>
      </c>
      <c r="F177" s="9">
        <v>3.0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4.0</v>
      </c>
      <c r="R177" s="7">
        <v>39.0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Zack Moss</v>
      </c>
      <c r="B178" s="7" t="str">
        <f>IFERROR(__xludf.DUMMYFUNCTION("INDEX(IFNA(REGEXEXTRACT(D178, ""([^ ]+)$"")))"),"CIN")</f>
        <v>CIN</v>
      </c>
      <c r="C178" s="7">
        <f>Pts_PA*G178+Pts_PC*H178+Pts_PY*I178+Pts_PTD*J178+Pts_PI*K178+Pts_P2*L178+Pts_RA*M178+Pts_RY*N178+Pts_RTD*O178+Pts_R2*P178+Pts_Res*Q178+Pts_ReY*R178+Pts_ReTD*S178+Pts_Re2*T178+Pts_FL*U178+Pts_FTD*V178</f>
        <v>5.9</v>
      </c>
      <c r="D178" s="7" t="s">
        <v>100</v>
      </c>
      <c r="E178" s="10" t="s">
        <v>423</v>
      </c>
      <c r="F178" s="9">
        <v>3.0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5.0</v>
      </c>
      <c r="N178" s="7">
        <v>11.0</v>
      </c>
      <c r="O178" s="7">
        <v>0.0</v>
      </c>
      <c r="P178" s="11">
        <v>0.0</v>
      </c>
      <c r="Q178" s="10">
        <v>4.0</v>
      </c>
      <c r="R178" s="7">
        <v>28.0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Samaje Perine</v>
      </c>
      <c r="B179" s="7" t="str">
        <f>IFERROR(__xludf.DUMMYFUNCTION("INDEX(IFNA(REGEXEXTRACT(D179, ""([^ ]+)$"")))"),"KC")</f>
        <v>KC</v>
      </c>
      <c r="C179" s="7">
        <f>Pts_PA*G179+Pts_PC*H179+Pts_PY*I179+Pts_PTD*J179+Pts_PI*K179+Pts_P2*L179+Pts_RA*M179+Pts_RY*N179+Pts_RTD*O179+Pts_R2*P179+Pts_Res*Q179+Pts_ReY*R179+Pts_ReTD*S179+Pts_Re2*T179+Pts_FL*U179+Pts_FTD*V179</f>
        <v>4</v>
      </c>
      <c r="D179" s="7" t="s">
        <v>266</v>
      </c>
      <c r="E179" s="10" t="s">
        <v>420</v>
      </c>
      <c r="F179" s="9">
        <v>3.0</v>
      </c>
      <c r="G179" s="10">
        <v>0.0</v>
      </c>
      <c r="H179" s="7">
        <v>0.0</v>
      </c>
      <c r="I179" s="7">
        <v>0.0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2.0</v>
      </c>
      <c r="R179" s="7">
        <v>30.0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Jalen Reagor</v>
      </c>
      <c r="B180" s="7" t="str">
        <f>IFERROR(__xludf.DUMMYFUNCTION("INDEX(IFNA(REGEXEXTRACT(D180, ""([^ ]+)$"")))"),"LAC")</f>
        <v>LAC</v>
      </c>
      <c r="C180" s="7">
        <f>Pts_PA*G180+Pts_PC*H180+Pts_PY*I180+Pts_PTD*J180+Pts_PI*K180+Pts_P2*L180+Pts_RA*M180+Pts_RY*N180+Pts_RTD*O180+Pts_R2*P180+Pts_Res*Q180+Pts_ReY*R180+Pts_ReTD*S180+Pts_Re2*T180+Pts_FL*U180+Pts_FTD*V180</f>
        <v>4.5</v>
      </c>
      <c r="D180" s="7" t="s">
        <v>526</v>
      </c>
      <c r="E180" s="10" t="s">
        <v>350</v>
      </c>
      <c r="F180" s="9">
        <v>3.0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0.0</v>
      </c>
      <c r="N180" s="7">
        <v>0.0</v>
      </c>
      <c r="O180" s="7">
        <v>0.0</v>
      </c>
      <c r="P180" s="11">
        <v>0.0</v>
      </c>
      <c r="Q180" s="10">
        <v>2.0</v>
      </c>
      <c r="R180" s="7">
        <v>35.0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Wan'Dale Robinson</v>
      </c>
      <c r="B181" s="7" t="str">
        <f>IFERROR(__xludf.DUMMYFUNCTION("INDEX(IFNA(REGEXEXTRACT(D181, ""([^ ]+)$"")))"),"NYG")</f>
        <v>NYG</v>
      </c>
      <c r="C181" s="7">
        <f>Pts_PA*G181+Pts_PC*H181+Pts_PY*I181+Pts_PTD*J181+Pts_PI*K181+Pts_P2*L181+Pts_RA*M181+Pts_RY*N181+Pts_RTD*O181+Pts_R2*P181+Pts_Res*Q181+Pts_ReY*R181+Pts_ReTD*S181+Pts_Re2*T181+Pts_FL*U181+Pts_FTD*V181</f>
        <v>5.5</v>
      </c>
      <c r="D181" s="7" t="s">
        <v>169</v>
      </c>
      <c r="E181" s="10" t="s">
        <v>425</v>
      </c>
      <c r="F181" s="9">
        <v>3.0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0.0</v>
      </c>
      <c r="N181" s="7">
        <v>0.0</v>
      </c>
      <c r="O181" s="7">
        <v>0.0</v>
      </c>
      <c r="P181" s="11">
        <v>0.0</v>
      </c>
      <c r="Q181" s="10">
        <v>5.0</v>
      </c>
      <c r="R181" s="7">
        <v>30.0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Miles Sanders</v>
      </c>
      <c r="B182" s="7" t="str">
        <f>IFERROR(__xludf.DUMMYFUNCTION("INDEX(IFNA(REGEXEXTRACT(D182, ""([^ ]+)$"")))"),"CAR")</f>
        <v>CAR</v>
      </c>
      <c r="C182" s="7">
        <f>Pts_PA*G182+Pts_PC*H182+Pts_PY*I182+Pts_PTD*J182+Pts_PI*K182+Pts_P2*L182+Pts_RA*M182+Pts_RY*N182+Pts_RTD*O182+Pts_R2*P182+Pts_Res*Q182+Pts_ReY*R182+Pts_ReTD*S182+Pts_Re2*T182+Pts_FL*U182+Pts_FTD*V182</f>
        <v>8</v>
      </c>
      <c r="D182" s="7" t="s">
        <v>222</v>
      </c>
      <c r="E182" s="10" t="s">
        <v>356</v>
      </c>
      <c r="F182" s="9">
        <v>3.0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1.0</v>
      </c>
      <c r="N182" s="7">
        <v>7.0</v>
      </c>
      <c r="O182" s="7">
        <v>0.0</v>
      </c>
      <c r="P182" s="11">
        <v>0.0</v>
      </c>
      <c r="Q182" s="10">
        <v>7.0</v>
      </c>
      <c r="R182" s="7">
        <v>38.0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Christian Watson</v>
      </c>
      <c r="B183" s="7" t="str">
        <f>IFERROR(__xludf.DUMMYFUNCTION("INDEX(IFNA(REGEXEXTRACT(D183, ""([^ ]+)$"")))"),"GB")</f>
        <v>GB</v>
      </c>
      <c r="C183" s="7">
        <f>Pts_PA*G183+Pts_PC*H183+Pts_PY*I183+Pts_PTD*J183+Pts_PI*K183+Pts_P2*L183+Pts_RA*M183+Pts_RY*N183+Pts_RTD*O183+Pts_R2*P183+Pts_Res*Q183+Pts_ReY*R183+Pts_ReTD*S183+Pts_Re2*T183+Pts_FL*U183+Pts_FTD*V183</f>
        <v>5.9</v>
      </c>
      <c r="D183" s="7" t="s">
        <v>148</v>
      </c>
      <c r="E183" s="10" t="s">
        <v>351</v>
      </c>
      <c r="F183" s="9">
        <v>3.0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0.0</v>
      </c>
      <c r="N183" s="7">
        <v>0.0</v>
      </c>
      <c r="O183" s="7">
        <v>0.0</v>
      </c>
      <c r="P183" s="11">
        <v>0.0</v>
      </c>
      <c r="Q183" s="10">
        <v>4.0</v>
      </c>
      <c r="R183" s="7">
        <v>39.0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Justin Watson</v>
      </c>
      <c r="B184" s="7" t="str">
        <f>IFERROR(__xludf.DUMMYFUNCTION("INDEX(IFNA(REGEXEXTRACT(D184, ""([^ ]+)$"")))"),"KC")</f>
        <v>KC</v>
      </c>
      <c r="C184" s="7">
        <f>Pts_PA*G184+Pts_PC*H184+Pts_PY*I184+Pts_PTD*J184+Pts_PI*K184+Pts_P2*L184+Pts_RA*M184+Pts_RY*N184+Pts_RTD*O184+Pts_R2*P184+Pts_Res*Q184+Pts_ReY*R184+Pts_ReTD*S184+Pts_Re2*T184+Pts_FL*U184+Pts_FTD*V184</f>
        <v>4.8</v>
      </c>
      <c r="D184" s="7" t="s">
        <v>226</v>
      </c>
      <c r="E184" s="10" t="s">
        <v>420</v>
      </c>
      <c r="F184" s="9">
        <v>3.0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0.0</v>
      </c>
      <c r="N184" s="7">
        <v>0.0</v>
      </c>
      <c r="O184" s="7">
        <v>0.0</v>
      </c>
      <c r="P184" s="11">
        <v>0.0</v>
      </c>
      <c r="Q184" s="10">
        <v>3.0</v>
      </c>
      <c r="R184" s="7">
        <v>33.0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Josh Whyle</v>
      </c>
      <c r="B185" s="7" t="str">
        <f>IFERROR(__xludf.DUMMYFUNCTION("INDEX(IFNA(REGEXEXTRACT(D185, ""([^ ]+)$"")))"),"TEN")</f>
        <v>TEN</v>
      </c>
      <c r="C185" s="7">
        <f>Pts_PA*G185+Pts_PC*H185+Pts_PY*I185+Pts_PTD*J185+Pts_PI*K185+Pts_P2*L185+Pts_RA*M185+Pts_RY*N185+Pts_RTD*O185+Pts_R2*P185+Pts_Res*Q185+Pts_ReY*R185+Pts_ReTD*S185+Pts_Re2*T185+Pts_FL*U185+Pts_FTD*V185</f>
        <v>4.3</v>
      </c>
      <c r="D185" s="7" t="s">
        <v>396</v>
      </c>
      <c r="E185" s="10" t="s">
        <v>56</v>
      </c>
      <c r="F185" s="9">
        <v>3.0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2.0</v>
      </c>
      <c r="R185" s="7">
        <v>33.0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Jordan Addison</v>
      </c>
      <c r="B186" s="7" t="str">
        <f>IFERROR(__xludf.DUMMYFUNCTION("INDEX(IFNA(REGEXEXTRACT(D186, ""([^ ]+)$"")))"),"MIN")</f>
        <v>MIN</v>
      </c>
      <c r="C186" s="7">
        <f>Pts_PA*G186+Pts_PC*H186+Pts_PY*I186+Pts_PTD*J186+Pts_PI*K186+Pts_P2*L186+Pts_RA*M186+Pts_RY*N186+Pts_RTD*O186+Pts_R2*P186+Pts_Res*Q186+Pts_ReY*R186+Pts_ReTD*S186+Pts_Re2*T186+Pts_FL*U186+Pts_FTD*V186</f>
        <v>3.2</v>
      </c>
      <c r="D186" s="7" t="s">
        <v>185</v>
      </c>
      <c r="E186" s="10" t="s">
        <v>419</v>
      </c>
      <c r="F186" s="9">
        <v>2.0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2.0</v>
      </c>
      <c r="R186" s="7">
        <v>22.0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Rashod Bateman</v>
      </c>
      <c r="B187" s="7" t="str">
        <f>IFERROR(__xludf.DUMMYFUNCTION("INDEX(IFNA(REGEXEXTRACT(D187, ""([^ ]+)$"")))"),"BAL")</f>
        <v>BAL</v>
      </c>
      <c r="C187" s="7">
        <f>Pts_PA*G187+Pts_PC*H187+Pts_PY*I187+Pts_PTD*J187+Pts_PI*K187+Pts_P2*L187+Pts_RA*M187+Pts_RY*N187+Pts_RTD*O187+Pts_R2*P187+Pts_Res*Q187+Pts_ReY*R187+Pts_ReTD*S187+Pts_Re2*T187+Pts_FL*U187+Pts_FTD*V187</f>
        <v>3.3</v>
      </c>
      <c r="D187" s="7" t="s">
        <v>161</v>
      </c>
      <c r="E187" s="10" t="s">
        <v>85</v>
      </c>
      <c r="F187" s="9">
        <v>2.0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1.0</v>
      </c>
      <c r="R187" s="7">
        <v>28.0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John Bates</v>
      </c>
      <c r="B188" s="7" t="str">
        <f>IFERROR(__xludf.DUMMYFUNCTION("INDEX(IFNA(REGEXEXTRACT(D188, ""([^ ]+)$"")))"),"WAS")</f>
        <v>WAS</v>
      </c>
      <c r="C188" s="7">
        <f>Pts_PA*G188+Pts_PC*H188+Pts_PY*I188+Pts_PTD*J188+Pts_PI*K188+Pts_P2*L188+Pts_RA*M188+Pts_RY*N188+Pts_RTD*O188+Pts_R2*P188+Pts_Res*Q188+Pts_ReY*R188+Pts_ReTD*S188+Pts_Re2*T188+Pts_FL*U188+Pts_FTD*V188</f>
        <v>2.5</v>
      </c>
      <c r="D188" s="7" t="s">
        <v>399</v>
      </c>
      <c r="E188" s="10" t="s">
        <v>343</v>
      </c>
      <c r="F188" s="9">
        <v>2.0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1.0</v>
      </c>
      <c r="R188" s="7">
        <v>20.0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Michael Burton</v>
      </c>
      <c r="B189" s="7" t="str">
        <f>IFERROR(__xludf.DUMMYFUNCTION("INDEX(IFNA(REGEXEXTRACT(D189, ""([^ ]+)$"")))"),"DEN")</f>
        <v>DEN</v>
      </c>
      <c r="C189" s="7">
        <f>Pts_PA*G189+Pts_PC*H189+Pts_PY*I189+Pts_PTD*J189+Pts_PI*K189+Pts_P2*L189+Pts_RA*M189+Pts_RY*N189+Pts_RTD*O189+Pts_R2*P189+Pts_Res*Q189+Pts_ReY*R189+Pts_ReTD*S189+Pts_Re2*T189+Pts_FL*U189+Pts_FTD*V189</f>
        <v>3.3</v>
      </c>
      <c r="D189" s="7" t="s">
        <v>286</v>
      </c>
      <c r="E189" s="10" t="s">
        <v>29</v>
      </c>
      <c r="F189" s="9">
        <v>2.0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1.0</v>
      </c>
      <c r="R189" s="7">
        <v>28.0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Dalvin Cook</v>
      </c>
      <c r="B190" s="7" t="str">
        <f>IFERROR(__xludf.DUMMYFUNCTION("INDEX(IFNA(REGEXEXTRACT(D190, ""([^ ]+)$"")))"),"DAL")</f>
        <v>DAL</v>
      </c>
      <c r="C190" s="7">
        <f>Pts_PA*G190+Pts_PC*H190+Pts_PY*I190+Pts_PTD*J190+Pts_PI*K190+Pts_P2*L190+Pts_RA*M190+Pts_RY*N190+Pts_RTD*O190+Pts_R2*P190+Pts_Res*Q190+Pts_ReY*R190+Pts_ReTD*S190+Pts_Re2*T190+Pts_FL*U190+Pts_FTD*V190</f>
        <v>2.7</v>
      </c>
      <c r="D190" s="7" t="s">
        <v>612</v>
      </c>
      <c r="E190" s="10" t="s">
        <v>39</v>
      </c>
      <c r="F190" s="9">
        <v>2.0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6.0</v>
      </c>
      <c r="N190" s="7">
        <v>12.0</v>
      </c>
      <c r="O190" s="7">
        <v>0.0</v>
      </c>
      <c r="P190" s="11">
        <v>0.0</v>
      </c>
      <c r="Q190" s="10">
        <v>1.0</v>
      </c>
      <c r="R190" s="7">
        <v>10.0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Re'Mahn Davis</v>
      </c>
      <c r="B191" s="7" t="str">
        <f>IFERROR(__xludf.DUMMYFUNCTION("INDEX(IFNA(REGEXEXTRACT(D191, ""([^ ]+)$"")))"),"BUF")</f>
        <v>BUF</v>
      </c>
      <c r="C191" s="7">
        <f>Pts_PA*G191+Pts_PC*H191+Pts_PY*I191+Pts_PTD*J191+Pts_PI*K191+Pts_P2*L191+Pts_RA*M191+Pts_RY*N191+Pts_RTD*O191+Pts_R2*P191+Pts_Res*Q191+Pts_ReY*R191+Pts_ReTD*S191+Pts_Re2*T191+Pts_FL*U191+Pts_FTD*V191</f>
        <v>2.9</v>
      </c>
      <c r="D191" s="7" t="s">
        <v>211</v>
      </c>
      <c r="E191" s="10" t="s">
        <v>112</v>
      </c>
      <c r="F191" s="9">
        <v>2.0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6.0</v>
      </c>
      <c r="N191" s="7">
        <v>29.0</v>
      </c>
      <c r="O191" s="7">
        <v>0.0</v>
      </c>
      <c r="P191" s="11">
        <v>0.0</v>
      </c>
      <c r="Q191" s="10">
        <v>0.0</v>
      </c>
      <c r="R191" s="7">
        <v>0.0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Noah Fant</v>
      </c>
      <c r="B192" s="7" t="str">
        <f>IFERROR(__xludf.DUMMYFUNCTION("INDEX(IFNA(REGEXEXTRACT(D192, ""([^ ]+)$"")))"),"SEA")</f>
        <v>SEA</v>
      </c>
      <c r="C192" s="7">
        <f>Pts_PA*G192+Pts_PC*H192+Pts_PY*I192+Pts_PTD*J192+Pts_PI*K192+Pts_P2*L192+Pts_RA*M192+Pts_RY*N192+Pts_RTD*O192+Pts_R2*P192+Pts_Res*Q192+Pts_ReY*R192+Pts_ReTD*S192+Pts_Re2*T192+Pts_FL*U192+Pts_FTD*V192</f>
        <v>3.7</v>
      </c>
      <c r="D192" s="7" t="s">
        <v>239</v>
      </c>
      <c r="E192" s="10" t="s">
        <v>342</v>
      </c>
      <c r="F192" s="9">
        <v>2.0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0.0</v>
      </c>
      <c r="N192" s="7">
        <v>0.0</v>
      </c>
      <c r="O192" s="7">
        <v>0.0</v>
      </c>
      <c r="P192" s="11">
        <v>0.0</v>
      </c>
      <c r="Q192" s="10">
        <v>3.0</v>
      </c>
      <c r="R192" s="7">
        <v>22.0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Jake Ferguson</v>
      </c>
      <c r="B193" s="7" t="str">
        <f>IFERROR(__xludf.DUMMYFUNCTION("INDEX(IFNA(REGEXEXTRACT(D193, ""([^ ]+)$"")))"),"DAL")</f>
        <v>DAL</v>
      </c>
      <c r="C193" s="7">
        <f>Pts_PA*G193+Pts_PC*H193+Pts_PY*I193+Pts_PTD*J193+Pts_PI*K193+Pts_P2*L193+Pts_RA*M193+Pts_RY*N193+Pts_RTD*O193+Pts_R2*P193+Pts_Res*Q193+Pts_ReY*R193+Pts_ReTD*S193+Pts_Re2*T193+Pts_FL*U193+Pts_FTD*V193</f>
        <v>5.3</v>
      </c>
      <c r="D193" s="7" t="s">
        <v>240</v>
      </c>
      <c r="E193" s="10" t="s">
        <v>39</v>
      </c>
      <c r="F193" s="9">
        <v>2.0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0.0</v>
      </c>
      <c r="N193" s="7">
        <v>0.0</v>
      </c>
      <c r="O193" s="7">
        <v>0.0</v>
      </c>
      <c r="P193" s="11">
        <v>0.0</v>
      </c>
      <c r="Q193" s="10">
        <v>6.0</v>
      </c>
      <c r="R193" s="7">
        <v>23.0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D'Onta Foreman</v>
      </c>
      <c r="B194" s="7" t="str">
        <f>IFERROR(__xludf.DUMMYFUNCTION("INDEX(IFNA(REGEXEXTRACT(D194, ""([^ ]+)$"")))"),"CLE")</f>
        <v>CLE</v>
      </c>
      <c r="C194" s="7">
        <f>Pts_PA*G194+Pts_PC*H194+Pts_PY*I194+Pts_PTD*J194+Pts_PI*K194+Pts_P2*L194+Pts_RA*M194+Pts_RY*N194+Pts_RTD*O194+Pts_R2*P194+Pts_Res*Q194+Pts_ReY*R194+Pts_ReTD*S194+Pts_Re2*T194+Pts_FL*U194+Pts_FTD*V194</f>
        <v>2.6</v>
      </c>
      <c r="D194" s="7" t="s">
        <v>368</v>
      </c>
      <c r="E194" s="10" t="s">
        <v>61</v>
      </c>
      <c r="F194" s="9">
        <v>2.0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5.0</v>
      </c>
      <c r="N194" s="7">
        <v>26.0</v>
      </c>
      <c r="O194" s="7">
        <v>0.0</v>
      </c>
      <c r="P194" s="11">
        <v>0.0</v>
      </c>
      <c r="Q194" s="10">
        <v>0.0</v>
      </c>
      <c r="R194" s="7">
        <v>0.0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Noah Gray</v>
      </c>
      <c r="B195" s="7" t="str">
        <f>IFERROR(__xludf.DUMMYFUNCTION("INDEX(IFNA(REGEXEXTRACT(D195, ""([^ ]+)$"")))"),"KC")</f>
        <v>KC</v>
      </c>
      <c r="C195" s="7">
        <f>Pts_PA*G195+Pts_PC*H195+Pts_PY*I195+Pts_PTD*J195+Pts_PI*K195+Pts_P2*L195+Pts_RA*M195+Pts_RY*N195+Pts_RTD*O195+Pts_R2*P195+Pts_Res*Q195+Pts_ReY*R195+Pts_ReTD*S195+Pts_Re2*T195+Pts_FL*U195+Pts_FTD*V195</f>
        <v>3.8</v>
      </c>
      <c r="D195" s="7" t="s">
        <v>188</v>
      </c>
      <c r="E195" s="10" t="s">
        <v>420</v>
      </c>
      <c r="F195" s="9">
        <v>2.0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3.0</v>
      </c>
      <c r="R195" s="7">
        <v>23.0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DeAndre Hopkins</v>
      </c>
      <c r="B196" s="7" t="str">
        <f>IFERROR(__xludf.DUMMYFUNCTION("INDEX(IFNA(REGEXEXTRACT(D196, ""([^ ]+)$"")))"),"KC")</f>
        <v>KC</v>
      </c>
      <c r="C196" s="7">
        <f>Pts_PA*G196+Pts_PC*H196+Pts_PY*I196+Pts_PTD*J196+Pts_PI*K196+Pts_P2*L196+Pts_RA*M196+Pts_RY*N196+Pts_RTD*O196+Pts_R2*P196+Pts_Res*Q196+Pts_ReY*R196+Pts_ReTD*S196+Pts_Re2*T196+Pts_FL*U196+Pts_FTD*V196</f>
        <v>3.9</v>
      </c>
      <c r="D196" s="7" t="s">
        <v>302</v>
      </c>
      <c r="E196" s="10" t="s">
        <v>420</v>
      </c>
      <c r="F196" s="9">
        <v>2.0</v>
      </c>
      <c r="G196" s="10">
        <v>0.0</v>
      </c>
      <c r="H196" s="7">
        <v>0.0</v>
      </c>
      <c r="I196" s="7">
        <v>0.0</v>
      </c>
      <c r="J196" s="7">
        <v>0.0</v>
      </c>
      <c r="K196" s="7">
        <v>0.0</v>
      </c>
      <c r="L196" s="11">
        <v>0.0</v>
      </c>
      <c r="M196" s="10">
        <v>0.0</v>
      </c>
      <c r="N196" s="7">
        <v>0.0</v>
      </c>
      <c r="O196" s="7">
        <v>0.0</v>
      </c>
      <c r="P196" s="11">
        <v>0.0</v>
      </c>
      <c r="Q196" s="10">
        <v>2.0</v>
      </c>
      <c r="R196" s="7">
        <v>29.0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D'Ernest Johnson</v>
      </c>
      <c r="B197" s="7" t="str">
        <f>IFERROR(__xludf.DUMMYFUNCTION("INDEX(IFNA(REGEXEXTRACT(D197, ""([^ ]+)$"")))"),"JAX")</f>
        <v>JAX</v>
      </c>
      <c r="C197" s="7">
        <f>Pts_PA*G197+Pts_PC*H197+Pts_PY*I197+Pts_PTD*J197+Pts_PI*K197+Pts_P2*L197+Pts_RA*M197+Pts_RY*N197+Pts_RTD*O197+Pts_R2*P197+Pts_Res*Q197+Pts_ReY*R197+Pts_ReTD*S197+Pts_Re2*T197+Pts_FL*U197+Pts_FTD*V197</f>
        <v>2.8</v>
      </c>
      <c r="D197" s="7" t="s">
        <v>377</v>
      </c>
      <c r="E197" s="10" t="s">
        <v>23</v>
      </c>
      <c r="F197" s="9">
        <v>2.0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1.0</v>
      </c>
      <c r="N197" s="7">
        <v>3.0</v>
      </c>
      <c r="O197" s="7">
        <v>0.0</v>
      </c>
      <c r="P197" s="11">
        <v>0.0</v>
      </c>
      <c r="Q197" s="10">
        <v>1.0</v>
      </c>
      <c r="R197" s="7">
        <v>20.0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Tim Jones</v>
      </c>
      <c r="B198" s="7" t="str">
        <f>IFERROR(__xludf.DUMMYFUNCTION("INDEX(IFNA(REGEXEXTRACT(D198, ""([^ ]+)$"")))"),"JAX")</f>
        <v>JAX</v>
      </c>
      <c r="C198" s="7">
        <f>Pts_PA*G198+Pts_PC*H198+Pts_PY*I198+Pts_PTD*J198+Pts_PI*K198+Pts_P2*L198+Pts_RA*M198+Pts_RY*N198+Pts_RTD*O198+Pts_R2*P198+Pts_Res*Q198+Pts_ReY*R198+Pts_ReTD*S198+Pts_Re2*T198+Pts_FL*U198+Pts_FTD*V198</f>
        <v>2.5</v>
      </c>
      <c r="D198" s="7" t="s">
        <v>583</v>
      </c>
      <c r="E198" s="10" t="s">
        <v>23</v>
      </c>
      <c r="F198" s="9">
        <v>2.0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1.0</v>
      </c>
      <c r="R198" s="7">
        <v>20.0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John Metchie</v>
      </c>
      <c r="B199" s="7" t="str">
        <f>IFERROR(__xludf.DUMMYFUNCTION("INDEX(IFNA(REGEXEXTRACT(D199, ""([^ ]+)$"")))"),"HOU")</f>
        <v>HOU</v>
      </c>
      <c r="C199" s="7">
        <f>Pts_PA*G199+Pts_PC*H199+Pts_PY*I199+Pts_PTD*J199+Pts_PI*K199+Pts_P2*L199+Pts_RA*M199+Pts_RY*N199+Pts_RTD*O199+Pts_R2*P199+Pts_Res*Q199+Pts_ReY*R199+Pts_ReTD*S199+Pts_Re2*T199+Pts_FL*U199+Pts_FTD*V199</f>
        <v>4.4</v>
      </c>
      <c r="D199" s="7" t="s">
        <v>476</v>
      </c>
      <c r="E199" s="10" t="s">
        <v>352</v>
      </c>
      <c r="F199" s="9">
        <v>2.0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0.0</v>
      </c>
      <c r="N199" s="7">
        <v>0.0</v>
      </c>
      <c r="O199" s="7">
        <v>0.0</v>
      </c>
      <c r="P199" s="11">
        <v>0.0</v>
      </c>
      <c r="Q199" s="10">
        <v>3.0</v>
      </c>
      <c r="R199" s="7">
        <v>29.0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D.J. Moore</v>
      </c>
      <c r="B200" s="7" t="str">
        <f>IFERROR(__xludf.DUMMYFUNCTION("INDEX(IFNA(REGEXEXTRACT(D200, ""([^ ]+)$"")))"),"CHI")</f>
        <v>CHI</v>
      </c>
      <c r="C200" s="7">
        <f>Pts_PA*G200+Pts_PC*H200+Pts_PY*I200+Pts_PTD*J200+Pts_PI*K200+Pts_P2*L200+Pts_RA*M200+Pts_RY*N200+Pts_RTD*O200+Pts_R2*P200+Pts_Res*Q200+Pts_ReY*R200+Pts_ReTD*S200+Pts_Re2*T200+Pts_FL*U200+Pts_FTD*V200</f>
        <v>4.4</v>
      </c>
      <c r="D200" s="7" t="s">
        <v>177</v>
      </c>
      <c r="E200" s="10" t="s">
        <v>341</v>
      </c>
      <c r="F200" s="9">
        <v>2.0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2.0</v>
      </c>
      <c r="N200" s="7">
        <v>7.0</v>
      </c>
      <c r="O200" s="7">
        <v>0.0</v>
      </c>
      <c r="P200" s="11">
        <v>0.0</v>
      </c>
      <c r="Q200" s="10">
        <v>2.0</v>
      </c>
      <c r="R200" s="7">
        <v>27.0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Trey Palmer</v>
      </c>
      <c r="B201" s="7" t="str">
        <f>IFERROR(__xludf.DUMMYFUNCTION("INDEX(IFNA(REGEXEXTRACT(D201, ""([^ ]+)$"")))"),"TB")</f>
        <v>TB</v>
      </c>
      <c r="C201" s="7">
        <f>Pts_PA*G201+Pts_PC*H201+Pts_PY*I201+Pts_PTD*J201+Pts_PI*K201+Pts_P2*L201+Pts_RA*M201+Pts_RY*N201+Pts_RTD*O201+Pts_R2*P201+Pts_Res*Q201+Pts_ReY*R201+Pts_ReTD*S201+Pts_Re2*T201+Pts_FL*U201+Pts_FTD*V201</f>
        <v>3.9</v>
      </c>
      <c r="D201" s="7" t="s">
        <v>264</v>
      </c>
      <c r="E201" s="10" t="s">
        <v>339</v>
      </c>
      <c r="F201" s="9">
        <v>2.0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0.0</v>
      </c>
      <c r="N201" s="7">
        <v>0.0</v>
      </c>
      <c r="O201" s="7">
        <v>0.0</v>
      </c>
      <c r="P201" s="11">
        <v>0.0</v>
      </c>
      <c r="Q201" s="10">
        <v>2.0</v>
      </c>
      <c r="R201" s="7">
        <v>29.0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Devin Singletary</v>
      </c>
      <c r="B202" s="7" t="str">
        <f>IFERROR(__xludf.DUMMYFUNCTION("INDEX(IFNA(REGEXEXTRACT(D202, ""([^ ]+)$"")))"),"NYG")</f>
        <v>NYG</v>
      </c>
      <c r="C202" s="7">
        <f>Pts_PA*G202+Pts_PC*H202+Pts_PY*I202+Pts_PTD*J202+Pts_PI*K202+Pts_P2*L202+Pts_RA*M202+Pts_RY*N202+Pts_RTD*O202+Pts_R2*P202+Pts_Res*Q202+Pts_ReY*R202+Pts_ReTD*S202+Pts_Re2*T202+Pts_FL*U202+Pts_FTD*V202</f>
        <v>3.3</v>
      </c>
      <c r="D202" s="7" t="s">
        <v>182</v>
      </c>
      <c r="E202" s="10" t="s">
        <v>425</v>
      </c>
      <c r="F202" s="9">
        <v>2.0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2.0</v>
      </c>
      <c r="N202" s="7">
        <v>11.0</v>
      </c>
      <c r="O202" s="7">
        <v>0.0</v>
      </c>
      <c r="P202" s="11">
        <v>0.0</v>
      </c>
      <c r="Q202" s="10">
        <v>2.0</v>
      </c>
      <c r="R202" s="7">
        <v>12.0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Jonnu Smith</v>
      </c>
      <c r="B203" s="7" t="str">
        <f>IFERROR(__xludf.DUMMYFUNCTION("INDEX(IFNA(REGEXEXTRACT(D203, ""([^ ]+)$"")))"),"MIA")</f>
        <v>MIA</v>
      </c>
      <c r="C203" s="7">
        <f>Pts_PA*G203+Pts_PC*H203+Pts_PY*I203+Pts_PTD*J203+Pts_PI*K203+Pts_P2*L203+Pts_RA*M203+Pts_RY*N203+Pts_RTD*O203+Pts_R2*P203+Pts_Res*Q203+Pts_ReY*R203+Pts_ReTD*S203+Pts_Re2*T203+Pts_FL*U203+Pts_FTD*V203</f>
        <v>4</v>
      </c>
      <c r="D203" s="7" t="s">
        <v>323</v>
      </c>
      <c r="E203" s="10" t="s">
        <v>21</v>
      </c>
      <c r="F203" s="9">
        <v>2.0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4.0</v>
      </c>
      <c r="R203" s="7">
        <v>20.0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Tyquan Thornton</v>
      </c>
      <c r="B204" s="7" t="str">
        <f>IFERROR(__xludf.DUMMYFUNCTION("INDEX(IFNA(REGEXEXTRACT(D204, ""([^ ]+)$"")))"),"KC")</f>
        <v>KC</v>
      </c>
      <c r="C204" s="7">
        <f>Pts_PA*G204+Pts_PC*H204+Pts_PY*I204+Pts_PTD*J204+Pts_PI*K204+Pts_P2*L204+Pts_RA*M204+Pts_RY*N204+Pts_RTD*O204+Pts_R2*P204+Pts_Res*Q204+Pts_ReY*R204+Pts_ReTD*S204+Pts_Re2*T204+Pts_FL*U204+Pts_FTD*V204</f>
        <v>3</v>
      </c>
      <c r="D204" s="7" t="s">
        <v>224</v>
      </c>
      <c r="E204" s="10" t="s">
        <v>346</v>
      </c>
      <c r="F204" s="9">
        <v>2.0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0.0</v>
      </c>
      <c r="N204" s="7">
        <v>0.0</v>
      </c>
      <c r="O204" s="7">
        <v>0.0</v>
      </c>
      <c r="P204" s="11">
        <v>0.0</v>
      </c>
      <c r="Q204" s="10">
        <v>2.0</v>
      </c>
      <c r="R204" s="7">
        <v>20.0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Tre Tucker</v>
      </c>
      <c r="B205" s="7" t="str">
        <f>IFERROR(__xludf.DUMMYFUNCTION("INDEX(IFNA(REGEXEXTRACT(D205, ""([^ ]+)$"")))"),"LV")</f>
        <v>LV</v>
      </c>
      <c r="C205" s="7">
        <f>Pts_PA*G205+Pts_PC*H205+Pts_PY*I205+Pts_PTD*J205+Pts_PI*K205+Pts_P2*L205+Pts_RA*M205+Pts_RY*N205+Pts_RTD*O205+Pts_R2*P205+Pts_Res*Q205+Pts_ReY*R205+Pts_ReTD*S205+Pts_Re2*T205+Pts_FL*U205+Pts_FTD*V205</f>
        <v>4.3</v>
      </c>
      <c r="D205" s="7" t="s">
        <v>225</v>
      </c>
      <c r="E205" s="10" t="s">
        <v>424</v>
      </c>
      <c r="F205" s="9">
        <v>2.0</v>
      </c>
      <c r="G205" s="10">
        <v>0.0</v>
      </c>
      <c r="H205" s="7">
        <v>0.0</v>
      </c>
      <c r="I205" s="7">
        <v>0.0</v>
      </c>
      <c r="J205" s="7">
        <v>0.0</v>
      </c>
      <c r="K205" s="7">
        <v>0.0</v>
      </c>
      <c r="L205" s="11">
        <v>0.0</v>
      </c>
      <c r="M205" s="10">
        <v>1.0</v>
      </c>
      <c r="N205" s="7">
        <v>7.0</v>
      </c>
      <c r="O205" s="7">
        <v>0.0</v>
      </c>
      <c r="P205" s="11">
        <v>0.0</v>
      </c>
      <c r="Q205" s="10">
        <v>2.0</v>
      </c>
      <c r="R205" s="7">
        <v>26.0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KaVontae Turpin</v>
      </c>
      <c r="B206" s="7" t="str">
        <f>IFERROR(__xludf.DUMMYFUNCTION("INDEX(IFNA(REGEXEXTRACT(D206, ""([^ ]+)$"")))"),"DAL")</f>
        <v>DAL</v>
      </c>
      <c r="C206" s="7">
        <f>Pts_PA*G206+Pts_PC*H206+Pts_PY*I206+Pts_PTD*J206+Pts_PI*K206+Pts_P2*L206+Pts_RA*M206+Pts_RY*N206+Pts_RTD*O206+Pts_R2*P206+Pts_Res*Q206+Pts_ReY*R206+Pts_ReTD*S206+Pts_Re2*T206+Pts_FL*U206+Pts_FTD*V206</f>
        <v>3.2</v>
      </c>
      <c r="D206" s="7" t="s">
        <v>414</v>
      </c>
      <c r="E206" s="10" t="s">
        <v>39</v>
      </c>
      <c r="F206" s="9">
        <v>2.0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1.0</v>
      </c>
      <c r="N206" s="7">
        <v>11.0</v>
      </c>
      <c r="O206" s="7">
        <v>0.0</v>
      </c>
      <c r="P206" s="11">
        <v>0.0</v>
      </c>
      <c r="Q206" s="10">
        <v>1.0</v>
      </c>
      <c r="R206" s="7">
        <v>16.0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Devaughn Vele</v>
      </c>
      <c r="B207" s="7" t="str">
        <f>IFERROR(__xludf.DUMMYFUNCTION("INDEX(IFNA(REGEXEXTRACT(D207, ""([^ ]+)$"")))"),"DEN")</f>
        <v>DEN</v>
      </c>
      <c r="C207" s="7">
        <f>Pts_PA*G207+Pts_PC*H207+Pts_PY*I207+Pts_PTD*J207+Pts_PI*K207+Pts_P2*L207+Pts_RA*M207+Pts_RY*N207+Pts_RTD*O207+Pts_R2*P207+Pts_Res*Q207+Pts_ReY*R207+Pts_ReTD*S207+Pts_Re2*T207+Pts_FL*U207+Pts_FTD*V207</f>
        <v>4.3</v>
      </c>
      <c r="D207" s="7" t="s">
        <v>204</v>
      </c>
      <c r="E207" s="10" t="s">
        <v>29</v>
      </c>
      <c r="F207" s="9">
        <v>2.0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0.0</v>
      </c>
      <c r="N207" s="7">
        <v>0.0</v>
      </c>
      <c r="O207" s="7">
        <v>0.0</v>
      </c>
      <c r="P207" s="11">
        <v>0.0</v>
      </c>
      <c r="Q207" s="10">
        <v>3.0</v>
      </c>
      <c r="R207" s="7">
        <v>28.0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Darnell Washington</v>
      </c>
      <c r="B208" s="7" t="str">
        <f>IFERROR(__xludf.DUMMYFUNCTION("INDEX(IFNA(REGEXEXTRACT(D208, ""([^ ]+)$"")))"),"PIT")</f>
        <v>PIT</v>
      </c>
      <c r="C208" s="7">
        <f>Pts_PA*G208+Pts_PC*H208+Pts_PY*I208+Pts_PTD*J208+Pts_PI*K208+Pts_P2*L208+Pts_RA*M208+Pts_RY*N208+Pts_RTD*O208+Pts_R2*P208+Pts_Res*Q208+Pts_ReY*R208+Pts_ReTD*S208+Pts_Re2*T208+Pts_FL*U208+Pts_FTD*V208</f>
        <v>3.4</v>
      </c>
      <c r="D208" s="7" t="s">
        <v>331</v>
      </c>
      <c r="E208" s="10" t="s">
        <v>354</v>
      </c>
      <c r="F208" s="9">
        <v>2.0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0.0</v>
      </c>
      <c r="N208" s="7">
        <v>0.0</v>
      </c>
      <c r="O208" s="7">
        <v>0.0</v>
      </c>
      <c r="P208" s="11">
        <v>0.0</v>
      </c>
      <c r="Q208" s="10">
        <v>1.0</v>
      </c>
      <c r="R208" s="7">
        <v>29.0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Chatarius Atwell</v>
      </c>
      <c r="B209" s="7" t="str">
        <f>IFERROR(__xludf.DUMMYFUNCTION("INDEX(IFNA(REGEXEXTRACT(D209, ""([^ ]+)$"")))"),"LA")</f>
        <v>LA</v>
      </c>
      <c r="C209" s="7">
        <f>Pts_PA*G209+Pts_PC*H209+Pts_PY*I209+Pts_PTD*J209+Pts_PI*K209+Pts_P2*L209+Pts_RA*M209+Pts_RY*N209+Pts_RTD*O209+Pts_R2*P209+Pts_Res*Q209+Pts_ReY*R209+Pts_ReTD*S209+Pts_Re2*T209+Pts_FL*U209+Pts_FTD*V209</f>
        <v>2.3</v>
      </c>
      <c r="D209" s="7" t="s">
        <v>366</v>
      </c>
      <c r="E209" s="10" t="s">
        <v>155</v>
      </c>
      <c r="F209" s="9">
        <v>1.0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1.0</v>
      </c>
      <c r="R209" s="7">
        <v>18.0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Trey Benson</v>
      </c>
      <c r="B210" s="7" t="str">
        <f>IFERROR(__xludf.DUMMYFUNCTION("INDEX(IFNA(REGEXEXTRACT(D210, ""([^ ]+)$"")))"),"ARI")</f>
        <v>ARI</v>
      </c>
      <c r="C210" s="7">
        <f>Pts_PA*G210+Pts_PC*H210+Pts_PY*I210+Pts_PTD*J210+Pts_PI*K210+Pts_P2*L210+Pts_RA*M210+Pts_RY*N210+Pts_RTD*O210+Pts_R2*P210+Pts_Res*Q210+Pts_ReY*R210+Pts_ReTD*S210+Pts_Re2*T210+Pts_FL*U210+Pts_FTD*V210</f>
        <v>1</v>
      </c>
      <c r="D210" s="7" t="s">
        <v>230</v>
      </c>
      <c r="E210" s="10" t="s">
        <v>92</v>
      </c>
      <c r="F210" s="9">
        <v>1.0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1.0</v>
      </c>
      <c r="N210" s="7">
        <v>10.0</v>
      </c>
      <c r="O210" s="7">
        <v>0.0</v>
      </c>
      <c r="P210" s="11">
        <v>0.0</v>
      </c>
      <c r="Q210" s="10">
        <v>0.0</v>
      </c>
      <c r="R210" s="7">
        <v>0.0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Jake Bobo</v>
      </c>
      <c r="B211" s="7" t="str">
        <f>IFERROR(__xludf.DUMMYFUNCTION("INDEX(IFNA(REGEXEXTRACT(D211, ""([^ ]+)$"")))"),"SEA")</f>
        <v>SEA</v>
      </c>
      <c r="C211" s="7">
        <f>Pts_PA*G211+Pts_PC*H211+Pts_PY*I211+Pts_PTD*J211+Pts_PI*K211+Pts_P2*L211+Pts_RA*M211+Pts_RY*N211+Pts_RTD*O211+Pts_R2*P211+Pts_Res*Q211+Pts_ReY*R211+Pts_ReTD*S211+Pts_Re2*T211+Pts_FL*U211+Pts_FTD*V211</f>
        <v>2</v>
      </c>
      <c r="D211" s="7" t="s">
        <v>383</v>
      </c>
      <c r="E211" s="10" t="s">
        <v>342</v>
      </c>
      <c r="F211" s="9">
        <v>1.0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0.0</v>
      </c>
      <c r="N211" s="7">
        <v>0.0</v>
      </c>
      <c r="O211" s="7">
        <v>0.0</v>
      </c>
      <c r="P211" s="11">
        <v>0.0</v>
      </c>
      <c r="Q211" s="10">
        <v>1.0</v>
      </c>
      <c r="R211" s="7">
        <v>15.0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Tyler Boyd</v>
      </c>
      <c r="B212" s="7" t="str">
        <f>IFERROR(__xludf.DUMMYFUNCTION("INDEX(IFNA(REGEXEXTRACT(D212, ""([^ ]+)$"")))"),"TEN")</f>
        <v>TEN</v>
      </c>
      <c r="C212" s="7">
        <f>Pts_PA*G212+Pts_PC*H212+Pts_PY*I212+Pts_PTD*J212+Pts_PI*K212+Pts_P2*L212+Pts_RA*M212+Pts_RY*N212+Pts_RTD*O212+Pts_R2*P212+Pts_Res*Q212+Pts_ReY*R212+Pts_ReTD*S212+Pts_Re2*T212+Pts_FL*U212+Pts_FTD*V212</f>
        <v>2.9</v>
      </c>
      <c r="D212" s="7" t="s">
        <v>231</v>
      </c>
      <c r="E212" s="10" t="s">
        <v>56</v>
      </c>
      <c r="F212" s="9">
        <v>1.0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3.0</v>
      </c>
      <c r="R212" s="7">
        <v>14.0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Christopher Brooks</v>
      </c>
      <c r="B213" s="7" t="str">
        <f>IFERROR(__xludf.DUMMYFUNCTION("INDEX(IFNA(REGEXEXTRACT(D213, ""([^ ]+)$"")))"),"GB")</f>
        <v>GB</v>
      </c>
      <c r="C213" s="7">
        <f>Pts_PA*G213+Pts_PC*H213+Pts_PY*I213+Pts_PTD*J213+Pts_PI*K213+Pts_P2*L213+Pts_RA*M213+Pts_RY*N213+Pts_RTD*O213+Pts_R2*P213+Pts_Res*Q213+Pts_ReY*R213+Pts_ReTD*S213+Pts_Re2*T213+Pts_FL*U213+Pts_FTD*V213</f>
        <v>2.2</v>
      </c>
      <c r="D213" s="7" t="s">
        <v>450</v>
      </c>
      <c r="E213" s="10" t="s">
        <v>351</v>
      </c>
      <c r="F213" s="9">
        <v>1.0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4.0</v>
      </c>
      <c r="N213" s="7">
        <v>16.0</v>
      </c>
      <c r="O213" s="7">
        <v>0.0</v>
      </c>
      <c r="P213" s="11">
        <v>0.0</v>
      </c>
      <c r="Q213" s="10">
        <v>1.0</v>
      </c>
      <c r="R213" s="7">
        <v>1.0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Demario Douglas</v>
      </c>
      <c r="B214" s="7" t="str">
        <f>IFERROR(__xludf.DUMMYFUNCTION("INDEX(IFNA(REGEXEXTRACT(D214, ""([^ ]+)$"")))"),"NE")</f>
        <v>NE</v>
      </c>
      <c r="C214" s="7">
        <f>Pts_PA*G214+Pts_PC*H214+Pts_PY*I214+Pts_PTD*J214+Pts_PI*K214+Pts_P2*L214+Pts_RA*M214+Pts_RY*N214+Pts_RTD*O214+Pts_R2*P214+Pts_Res*Q214+Pts_ReY*R214+Pts_ReTD*S214+Pts_Re2*T214+Pts_FL*U214+Pts_FTD*V214</f>
        <v>2.2</v>
      </c>
      <c r="D214" s="7" t="s">
        <v>236</v>
      </c>
      <c r="E214" s="10" t="s">
        <v>42</v>
      </c>
      <c r="F214" s="9">
        <v>1.0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2.0</v>
      </c>
      <c r="R214" s="7">
        <v>12.0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Pat Freiermuth</v>
      </c>
      <c r="B215" s="7" t="str">
        <f>IFERROR(__xludf.DUMMYFUNCTION("INDEX(IFNA(REGEXEXTRACT(D215, ""([^ ]+)$"")))"),"PIT")</f>
        <v>PIT</v>
      </c>
      <c r="C215" s="7">
        <f>Pts_PA*G215+Pts_PC*H215+Pts_PY*I215+Pts_PTD*J215+Pts_PI*K215+Pts_P2*L215+Pts_RA*M215+Pts_RY*N215+Pts_RTD*O215+Pts_R2*P215+Pts_Res*Q215+Pts_ReY*R215+Pts_ReTD*S215+Pts_Re2*T215+Pts_FL*U215+Pts_FTD*V215</f>
        <v>2.9</v>
      </c>
      <c r="D215" s="7" t="s">
        <v>216</v>
      </c>
      <c r="E215" s="10" t="s">
        <v>354</v>
      </c>
      <c r="F215" s="9">
        <v>1.0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2.0</v>
      </c>
      <c r="R215" s="7">
        <v>19.0</v>
      </c>
      <c r="S215" s="7">
        <v>0.0</v>
      </c>
      <c r="T215" s="11">
        <v>0.0</v>
      </c>
      <c r="U215" s="10">
        <v>0.0</v>
      </c>
      <c r="V215" s="11">
        <v>0.0</v>
      </c>
    </row>
    <row r="216">
      <c r="A216" s="7" t="str">
        <f t="shared" si="1"/>
        <v>Kenny Gainwell</v>
      </c>
      <c r="B216" s="7" t="str">
        <f>IFERROR(__xludf.DUMMYFUNCTION("INDEX(IFNA(REGEXEXTRACT(D216, ""([^ ]+)$"")))"),"PHI")</f>
        <v>PHI</v>
      </c>
      <c r="C216" s="7">
        <f>Pts_PA*G216+Pts_PC*H216+Pts_PY*I216+Pts_PTD*J216+Pts_PI*K216+Pts_P2*L216+Pts_RA*M216+Pts_RY*N216+Pts_RTD*O216+Pts_R2*P216+Pts_Res*Q216+Pts_ReY*R216+Pts_ReTD*S216+Pts_Re2*T216+Pts_FL*U216+Pts_FTD*V216</f>
        <v>1.9</v>
      </c>
      <c r="D216" s="7" t="s">
        <v>241</v>
      </c>
      <c r="E216" s="10" t="s">
        <v>59</v>
      </c>
      <c r="F216" s="9">
        <v>1.0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5.0</v>
      </c>
      <c r="N216" s="7">
        <v>19.0</v>
      </c>
      <c r="O216" s="7">
        <v>0.0</v>
      </c>
      <c r="P216" s="11">
        <v>0.0</v>
      </c>
      <c r="Q216" s="10">
        <v>0.0</v>
      </c>
      <c r="R216" s="7">
        <v>0.0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Elijah Higgins</v>
      </c>
      <c r="B217" s="7" t="str">
        <f>IFERROR(__xludf.DUMMYFUNCTION("INDEX(IFNA(REGEXEXTRACT(D217, ""([^ ]+)$"")))"),"ARI")</f>
        <v>ARI</v>
      </c>
      <c r="C217" s="7">
        <f>Pts_PA*G217+Pts_PC*H217+Pts_PY*I217+Pts_PTD*J217+Pts_PI*K217+Pts_P2*L217+Pts_RA*M217+Pts_RY*N217+Pts_RTD*O217+Pts_R2*P217+Pts_Res*Q217+Pts_ReY*R217+Pts_ReTD*S217+Pts_Re2*T217+Pts_FL*U217+Pts_FTD*V217</f>
        <v>2.3</v>
      </c>
      <c r="D217" s="7" t="s">
        <v>245</v>
      </c>
      <c r="E217" s="10" t="s">
        <v>92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0.0</v>
      </c>
      <c r="N217" s="7">
        <v>0.0</v>
      </c>
      <c r="O217" s="7">
        <v>0.0</v>
      </c>
      <c r="P217" s="11">
        <v>0.0</v>
      </c>
      <c r="Q217" s="10">
        <v>2.0</v>
      </c>
      <c r="R217" s="7">
        <v>13.0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Julian Hill</v>
      </c>
      <c r="B218" s="7" t="str">
        <f>IFERROR(__xludf.DUMMYFUNCTION("INDEX(IFNA(REGEXEXTRACT(D218, ""([^ ]+)$"")))"),"MIA")</f>
        <v>MIA</v>
      </c>
      <c r="C218" s="7">
        <f>Pts_PA*G218+Pts_PC*H218+Pts_PY*I218+Pts_PTD*J218+Pts_PI*K218+Pts_P2*L218+Pts_RA*M218+Pts_RY*N218+Pts_RTD*O218+Pts_R2*P218+Pts_Res*Q218+Pts_ReY*R218+Pts_ReTD*S218+Pts_Re2*T218+Pts_FL*U218+Pts_FTD*V218</f>
        <v>2.6</v>
      </c>
      <c r="D218" s="7" t="s">
        <v>301</v>
      </c>
      <c r="E218" s="10" t="s">
        <v>21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0.0</v>
      </c>
      <c r="N218" s="7">
        <v>0.0</v>
      </c>
      <c r="O218" s="7">
        <v>0.0</v>
      </c>
      <c r="P218" s="11">
        <v>0.0</v>
      </c>
      <c r="Q218" s="10">
        <v>3.0</v>
      </c>
      <c r="R218" s="7">
        <v>11.0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Justice Hill</v>
      </c>
      <c r="B219" s="7" t="str">
        <f>IFERROR(__xludf.DUMMYFUNCTION("INDEX(IFNA(REGEXEXTRACT(D219, ""([^ ]+)$"")))"),"BAL")</f>
        <v>BAL</v>
      </c>
      <c r="C219" s="7">
        <f>Pts_PA*G219+Pts_PC*H219+Pts_PY*I219+Pts_PTD*J219+Pts_PI*K219+Pts_P2*L219+Pts_RA*M219+Pts_RY*N219+Pts_RTD*O219+Pts_R2*P219+Pts_Res*Q219+Pts_ReY*R219+Pts_ReTD*S219+Pts_Re2*T219+Pts_FL*U219+Pts_FTD*V219</f>
        <v>2.4</v>
      </c>
      <c r="D219" s="7" t="s">
        <v>166</v>
      </c>
      <c r="E219" s="10" t="s">
        <v>85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2.0</v>
      </c>
      <c r="N219" s="7">
        <v>5.0</v>
      </c>
      <c r="O219" s="7">
        <v>0.0</v>
      </c>
      <c r="P219" s="11">
        <v>0.0</v>
      </c>
      <c r="Q219" s="10">
        <v>1.0</v>
      </c>
      <c r="R219" s="7">
        <v>14.0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Austin Hooper</v>
      </c>
      <c r="B220" s="7" t="str">
        <f>IFERROR(__xludf.DUMMYFUNCTION("INDEX(IFNA(REGEXEXTRACT(D220, ""([^ ]+)$"")))"),"NE")</f>
        <v>NE</v>
      </c>
      <c r="C220" s="7">
        <f>Pts_PA*G220+Pts_PC*H220+Pts_PY*I220+Pts_PTD*J220+Pts_PI*K220+Pts_P2*L220+Pts_RA*M220+Pts_RY*N220+Pts_RTD*O220+Pts_R2*P220+Pts_Res*Q220+Pts_ReY*R220+Pts_ReTD*S220+Pts_Re2*T220+Pts_FL*U220+Pts_FTD*V220</f>
        <v>3</v>
      </c>
      <c r="D220" s="7" t="s">
        <v>190</v>
      </c>
      <c r="E220" s="10" t="s">
        <v>42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0.0</v>
      </c>
      <c r="N220" s="7">
        <v>0.0</v>
      </c>
      <c r="O220" s="7">
        <v>0.0</v>
      </c>
      <c r="P220" s="11">
        <v>0.0</v>
      </c>
      <c r="Q220" s="10">
        <v>3.0</v>
      </c>
      <c r="R220" s="7">
        <v>15.0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Lil'Jordan Humphrey</v>
      </c>
      <c r="B221" s="7" t="str">
        <f>IFERROR(__xludf.DUMMYFUNCTION("INDEX(IFNA(REGEXEXTRACT(D221, ""([^ ]+)$"")))"),"DEN")</f>
        <v>DEN</v>
      </c>
      <c r="C221" s="7">
        <f>Pts_PA*G221+Pts_PC*H221+Pts_PY*I221+Pts_PTD*J221+Pts_PI*K221+Pts_P2*L221+Pts_RA*M221+Pts_RY*N221+Pts_RTD*O221+Pts_R2*P221+Pts_Res*Q221+Pts_ReY*R221+Pts_ReTD*S221+Pts_Re2*T221+Pts_FL*U221+Pts_FTD*V221</f>
        <v>2.2</v>
      </c>
      <c r="D221" s="7" t="s">
        <v>365</v>
      </c>
      <c r="E221" s="10" t="s">
        <v>29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0.0</v>
      </c>
      <c r="N221" s="7">
        <v>0.0</v>
      </c>
      <c r="O221" s="7">
        <v>0.0</v>
      </c>
      <c r="P221" s="11">
        <v>0.0</v>
      </c>
      <c r="Q221" s="10">
        <v>4.0</v>
      </c>
      <c r="R221" s="7">
        <v>22.0</v>
      </c>
      <c r="S221" s="7">
        <v>0.0</v>
      </c>
      <c r="T221" s="11">
        <v>0.0</v>
      </c>
      <c r="U221" s="10">
        <v>1.0</v>
      </c>
      <c r="V221" s="11">
        <v>0.0</v>
      </c>
    </row>
    <row r="222">
      <c r="A222" s="7" t="str">
        <f t="shared" si="1"/>
        <v>Xavier Hutchinson</v>
      </c>
      <c r="B222" s="7" t="str">
        <f>IFERROR(__xludf.DUMMYFUNCTION("INDEX(IFNA(REGEXEXTRACT(D222, ""([^ ]+)$"")))"),"HOU")</f>
        <v>HOU</v>
      </c>
      <c r="C222" s="7">
        <f>Pts_PA*G222+Pts_PC*H222+Pts_PY*I222+Pts_PTD*J222+Pts_PI*K222+Pts_P2*L222+Pts_RA*M222+Pts_RY*N222+Pts_RTD*O222+Pts_R2*P222+Pts_Res*Q222+Pts_ReY*R222+Pts_ReTD*S222+Pts_Re2*T222+Pts_FL*U222+Pts_FTD*V222</f>
        <v>2.4</v>
      </c>
      <c r="D222" s="7" t="s">
        <v>304</v>
      </c>
      <c r="E222" s="10" t="s">
        <v>352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1.0</v>
      </c>
      <c r="R222" s="7">
        <v>19.0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Alec Ingold</v>
      </c>
      <c r="B223" s="7" t="str">
        <f>IFERROR(__xludf.DUMMYFUNCTION("INDEX(IFNA(REGEXEXTRACT(D223, ""([^ ]+)$"")))"),"MIA")</f>
        <v>MIA</v>
      </c>
      <c r="C223" s="7">
        <f>Pts_PA*G223+Pts_PC*H223+Pts_PY*I223+Pts_PTD*J223+Pts_PI*K223+Pts_P2*L223+Pts_RA*M223+Pts_RY*N223+Pts_RTD*O223+Pts_R2*P223+Pts_Res*Q223+Pts_ReY*R223+Pts_ReTD*S223+Pts_Re2*T223+Pts_FL*U223+Pts_FTD*V223</f>
        <v>3.7</v>
      </c>
      <c r="D223" s="7" t="s">
        <v>305</v>
      </c>
      <c r="E223" s="10" t="s">
        <v>21</v>
      </c>
      <c r="F223" s="9">
        <v>1.0</v>
      </c>
      <c r="G223" s="10">
        <v>0.0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1.0</v>
      </c>
      <c r="N223" s="7">
        <v>3.0</v>
      </c>
      <c r="O223" s="7">
        <v>0.0</v>
      </c>
      <c r="P223" s="11">
        <v>0.0</v>
      </c>
      <c r="Q223" s="10">
        <v>3.0</v>
      </c>
      <c r="R223" s="7">
        <v>19.0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Lucas Krull</v>
      </c>
      <c r="B224" s="7" t="str">
        <f>IFERROR(__xludf.DUMMYFUNCTION("INDEX(IFNA(REGEXEXTRACT(D224, ""([^ ]+)$"")))"),"DEN")</f>
        <v>DEN</v>
      </c>
      <c r="C224" s="7">
        <f>Pts_PA*G224+Pts_PC*H224+Pts_PY*I224+Pts_PTD*J224+Pts_PI*K224+Pts_P2*L224+Pts_RA*M224+Pts_RY*N224+Pts_RTD*O224+Pts_R2*P224+Pts_Res*Q224+Pts_ReY*R224+Pts_ReTD*S224+Pts_Re2*T224+Pts_FL*U224+Pts_FTD*V224</f>
        <v>2.8</v>
      </c>
      <c r="D224" s="7" t="s">
        <v>494</v>
      </c>
      <c r="E224" s="10" t="s">
        <v>29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2.0</v>
      </c>
      <c r="R224" s="7">
        <v>18.0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Hunter Long</v>
      </c>
      <c r="B225" s="7" t="str">
        <f>IFERROR(__xludf.DUMMYFUNCTION("INDEX(IFNA(REGEXEXTRACT(D225, ""([^ ]+)$"")))"),"LA")</f>
        <v>LA</v>
      </c>
      <c r="C225" s="7">
        <f>Pts_PA*G225+Pts_PC*H225+Pts_PY*I225+Pts_PTD*J225+Pts_PI*K225+Pts_P2*L225+Pts_RA*M225+Pts_RY*N225+Pts_RTD*O225+Pts_R2*P225+Pts_Res*Q225+Pts_ReY*R225+Pts_ReTD*S225+Pts_Re2*T225+Pts_FL*U225+Pts_FTD*V225</f>
        <v>2.3</v>
      </c>
      <c r="D225" s="7" t="s">
        <v>488</v>
      </c>
      <c r="E225" s="10" t="s">
        <v>155</v>
      </c>
      <c r="F225" s="9">
        <v>1.0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0.0</v>
      </c>
      <c r="N225" s="7">
        <v>0.0</v>
      </c>
      <c r="O225" s="7">
        <v>0.0</v>
      </c>
      <c r="P225" s="11">
        <v>0.0</v>
      </c>
      <c r="Q225" s="10">
        <v>1.0</v>
      </c>
      <c r="R225" s="7">
        <v>18.0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Jordan Mason</v>
      </c>
      <c r="B226" s="7" t="str">
        <f>IFERROR(__xludf.DUMMYFUNCTION("INDEX(IFNA(REGEXEXTRACT(D226, ""([^ ]+)$"")))"),"SF")</f>
        <v>SF</v>
      </c>
      <c r="C226" s="7">
        <f>Pts_PA*G226+Pts_PC*H226+Pts_PY*I226+Pts_PTD*J226+Pts_PI*K226+Pts_P2*L226+Pts_RA*M226+Pts_RY*N226+Pts_RTD*O226+Pts_R2*P226+Pts_Res*Q226+Pts_ReY*R226+Pts_ReTD*S226+Pts_Re2*T226+Pts_FL*U226+Pts_FTD*V226</f>
        <v>1.8</v>
      </c>
      <c r="D226" s="7" t="s">
        <v>41</v>
      </c>
      <c r="E226" s="10" t="s">
        <v>89</v>
      </c>
      <c r="F226" s="9">
        <v>1.0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6.0</v>
      </c>
      <c r="N226" s="7">
        <v>18.0</v>
      </c>
      <c r="O226" s="7">
        <v>0.0</v>
      </c>
      <c r="P226" s="11">
        <v>0.0</v>
      </c>
      <c r="Q226" s="10">
        <v>0.0</v>
      </c>
      <c r="R226" s="7">
        <v>0.0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Ray Ray McCloud</v>
      </c>
      <c r="B227" s="7" t="str">
        <f>IFERROR(__xludf.DUMMYFUNCTION("INDEX(IFNA(REGEXEXTRACT(D227, ""([^ ]+)$"")))"),"ATL")</f>
        <v>ATL</v>
      </c>
      <c r="C227" s="7">
        <f>Pts_PA*G227+Pts_PC*H227+Pts_PY*I227+Pts_PTD*J227+Pts_PI*K227+Pts_P2*L227+Pts_RA*M227+Pts_RY*N227+Pts_RTD*O227+Pts_R2*P227+Pts_Res*Q227+Pts_ReY*R227+Pts_ReTD*S227+Pts_Re2*T227+Pts_FL*U227+Pts_FTD*V227</f>
        <v>4.1</v>
      </c>
      <c r="D227" s="7" t="s">
        <v>167</v>
      </c>
      <c r="E227" s="10" t="s">
        <v>31</v>
      </c>
      <c r="F227" s="9">
        <v>1.0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1.0</v>
      </c>
      <c r="N227" s="7">
        <v>17.0</v>
      </c>
      <c r="O227" s="7">
        <v>0.0</v>
      </c>
      <c r="P227" s="11">
        <v>0.0</v>
      </c>
      <c r="Q227" s="10">
        <v>3.0</v>
      </c>
      <c r="R227" s="7">
        <v>9.0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Kendre Miller</v>
      </c>
      <c r="B228" s="7" t="str">
        <f>IFERROR(__xludf.DUMMYFUNCTION("INDEX(IFNA(REGEXEXTRACT(D228, ""([^ ]+)$"")))"),"NO")</f>
        <v>NO</v>
      </c>
      <c r="C228" s="7">
        <f>Pts_PA*G228+Pts_PC*H228+Pts_PY*I228+Pts_PTD*J228+Pts_PI*K228+Pts_P2*L228+Pts_RA*M228+Pts_RY*N228+Pts_RTD*O228+Pts_R2*P228+Pts_Res*Q228+Pts_ReY*R228+Pts_ReTD*S228+Pts_Re2*T228+Pts_FL*U228+Pts_FTD*V228</f>
        <v>1.6</v>
      </c>
      <c r="D228" s="7" t="s">
        <v>525</v>
      </c>
      <c r="E228" s="10" t="s">
        <v>82</v>
      </c>
      <c r="F228" s="9">
        <v>1.0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3.0</v>
      </c>
      <c r="N228" s="7">
        <v>16.0</v>
      </c>
      <c r="O228" s="7">
        <v>0.0</v>
      </c>
      <c r="P228" s="11">
        <v>0.0</v>
      </c>
      <c r="Q228" s="10">
        <v>0.0</v>
      </c>
      <c r="R228" s="7">
        <v>0.0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Ryan Miller</v>
      </c>
      <c r="B229" s="7" t="str">
        <f>IFERROR(__xludf.DUMMYFUNCTION("INDEX(IFNA(REGEXEXTRACT(D229, ""([^ ]+)$"")))"),"TB")</f>
        <v>TB</v>
      </c>
      <c r="C229" s="7">
        <f>Pts_PA*G229+Pts_PC*H229+Pts_PY*I229+Pts_PTD*J229+Pts_PI*K229+Pts_P2*L229+Pts_RA*M229+Pts_RY*N229+Pts_RTD*O229+Pts_R2*P229+Pts_Res*Q229+Pts_ReY*R229+Pts_ReTD*S229+Pts_Re2*T229+Pts_FL*U229+Pts_FTD*V229</f>
        <v>3.4</v>
      </c>
      <c r="D229" s="7" t="s">
        <v>507</v>
      </c>
      <c r="E229" s="10" t="s">
        <v>339</v>
      </c>
      <c r="F229" s="9">
        <v>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0.0</v>
      </c>
      <c r="N229" s="7">
        <v>0.0</v>
      </c>
      <c r="O229" s="7">
        <v>0.0</v>
      </c>
      <c r="P229" s="11">
        <v>0.0</v>
      </c>
      <c r="Q229" s="10">
        <v>3.0</v>
      </c>
      <c r="R229" s="7">
        <v>19.0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John Mundt</v>
      </c>
      <c r="B230" s="7" t="str">
        <f>IFERROR(__xludf.DUMMYFUNCTION("INDEX(IFNA(REGEXEXTRACT(D230, ""([^ ]+)$"")))"),"MIN")</f>
        <v>MIN</v>
      </c>
      <c r="C230" s="7">
        <f>Pts_PA*G230+Pts_PC*H230+Pts_PY*I230+Pts_PTD*J230+Pts_PI*K230+Pts_P2*L230+Pts_RA*M230+Pts_RY*N230+Pts_RTD*O230+Pts_R2*P230+Pts_Res*Q230+Pts_ReY*R230+Pts_ReTD*S230+Pts_Re2*T230+Pts_FL*U230+Pts_FTD*V230</f>
        <v>1.5</v>
      </c>
      <c r="D230" s="7" t="s">
        <v>260</v>
      </c>
      <c r="E230" s="10" t="s">
        <v>419</v>
      </c>
      <c r="F230" s="9">
        <v>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1.0</v>
      </c>
      <c r="R230" s="7">
        <v>10.0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Jalen Nailor</v>
      </c>
      <c r="B231" s="7" t="str">
        <f>IFERROR(__xludf.DUMMYFUNCTION("INDEX(IFNA(REGEXEXTRACT(D231, ""([^ ]+)$"")))"),"MIN")</f>
        <v>MIN</v>
      </c>
      <c r="C231" s="7">
        <f>Pts_PA*G231+Pts_PC*H231+Pts_PY*I231+Pts_PTD*J231+Pts_PI*K231+Pts_P2*L231+Pts_RA*M231+Pts_RY*N231+Pts_RTD*O231+Pts_R2*P231+Pts_Res*Q231+Pts_ReY*R231+Pts_ReTD*S231+Pts_Re2*T231+Pts_FL*U231+Pts_FTD*V231</f>
        <v>2.6</v>
      </c>
      <c r="D231" s="7" t="s">
        <v>135</v>
      </c>
      <c r="E231" s="10" t="s">
        <v>419</v>
      </c>
      <c r="F231" s="9">
        <v>1.0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2.0</v>
      </c>
      <c r="R231" s="7">
        <v>16.0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Colby Parkinson</v>
      </c>
      <c r="B232" s="7" t="str">
        <f>IFERROR(__xludf.DUMMYFUNCTION("INDEX(IFNA(REGEXEXTRACT(D232, ""([^ ]+)$"")))"),"LA")</f>
        <v>LA</v>
      </c>
      <c r="C232" s="7">
        <f>Pts_PA*G232+Pts_PC*H232+Pts_PY*I232+Pts_PTD*J232+Pts_PI*K232+Pts_P2*L232+Pts_RA*M232+Pts_RY*N232+Pts_RTD*O232+Pts_R2*P232+Pts_Res*Q232+Pts_ReY*R232+Pts_ReTD*S232+Pts_Re2*T232+Pts_FL*U232+Pts_FTD*V232</f>
        <v>2.7</v>
      </c>
      <c r="D232" s="7" t="s">
        <v>179</v>
      </c>
      <c r="E232" s="10" t="s">
        <v>155</v>
      </c>
      <c r="F232" s="9">
        <v>1.0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0.0</v>
      </c>
      <c r="N232" s="7">
        <v>0.0</v>
      </c>
      <c r="O232" s="7">
        <v>0.0</v>
      </c>
      <c r="P232" s="11">
        <v>0.0</v>
      </c>
      <c r="Q232" s="10">
        <v>2.0</v>
      </c>
      <c r="R232" s="7">
        <v>17.0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Alec Pierce</v>
      </c>
      <c r="B233" s="7" t="str">
        <f>IFERROR(__xludf.DUMMYFUNCTION("INDEX(IFNA(REGEXEXTRACT(D233, ""([^ ]+)$"")))"),"IND")</f>
        <v>IND</v>
      </c>
      <c r="C233" s="7">
        <f>Pts_PA*G233+Pts_PC*H233+Pts_PY*I233+Pts_PTD*J233+Pts_PI*K233+Pts_P2*L233+Pts_RA*M233+Pts_RY*N233+Pts_RTD*O233+Pts_R2*P233+Pts_Res*Q233+Pts_ReY*R233+Pts_ReTD*S233+Pts_Re2*T233+Pts_FL*U233+Pts_FTD*V233</f>
        <v>1.6</v>
      </c>
      <c r="D233" s="7" t="s">
        <v>57</v>
      </c>
      <c r="E233" s="10" t="s">
        <v>362</v>
      </c>
      <c r="F233" s="9">
        <v>1.0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0.0</v>
      </c>
      <c r="N233" s="7">
        <v>0.0</v>
      </c>
      <c r="O233" s="7">
        <v>0.0</v>
      </c>
      <c r="P233" s="11">
        <v>0.0</v>
      </c>
      <c r="Q233" s="10">
        <v>1.0</v>
      </c>
      <c r="R233" s="7">
        <v>11.0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Michael Pittman</v>
      </c>
      <c r="B234" s="7" t="str">
        <f>IFERROR(__xludf.DUMMYFUNCTION("INDEX(IFNA(REGEXEXTRACT(D234, ""([^ ]+)$"")))"),"IND")</f>
        <v>IND</v>
      </c>
      <c r="C234" s="7">
        <f>Pts_PA*G234+Pts_PC*H234+Pts_PY*I234+Pts_PTD*J234+Pts_PI*K234+Pts_P2*L234+Pts_RA*M234+Pts_RY*N234+Pts_RTD*O234+Pts_R2*P234+Pts_Res*Q234+Pts_ReY*R234+Pts_ReTD*S234+Pts_Re2*T234+Pts_FL*U234+Pts_FTD*V234</f>
        <v>2.1</v>
      </c>
      <c r="D234" s="7" t="s">
        <v>200</v>
      </c>
      <c r="E234" s="10" t="s">
        <v>362</v>
      </c>
      <c r="F234" s="9">
        <v>1.0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0.0</v>
      </c>
      <c r="N234" s="7">
        <v>0.0</v>
      </c>
      <c r="O234" s="7">
        <v>0.0</v>
      </c>
      <c r="P234" s="11">
        <v>0.0</v>
      </c>
      <c r="Q234" s="10">
        <v>1.0</v>
      </c>
      <c r="R234" s="7">
        <v>16.0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MyCole Pruitt</v>
      </c>
      <c r="B235" s="7" t="str">
        <f>IFERROR(__xludf.DUMMYFUNCTION("INDEX(IFNA(REGEXEXTRACT(D235, ""([^ ]+)$"")))"),"PIT")</f>
        <v>PIT</v>
      </c>
      <c r="C235" s="7">
        <f>Pts_PA*G235+Pts_PC*H235+Pts_PY*I235+Pts_PTD*J235+Pts_PI*K235+Pts_P2*L235+Pts_RA*M235+Pts_RY*N235+Pts_RTD*O235+Pts_R2*P235+Pts_Res*Q235+Pts_ReY*R235+Pts_ReTD*S235+Pts_Re2*T235+Pts_FL*U235+Pts_FTD*V235</f>
        <v>1.5</v>
      </c>
      <c r="D235" s="7" t="s">
        <v>319</v>
      </c>
      <c r="E235" s="10" t="s">
        <v>354</v>
      </c>
      <c r="F235" s="9">
        <v>1.0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0.0</v>
      </c>
      <c r="N235" s="7">
        <v>0.0</v>
      </c>
      <c r="O235" s="7">
        <v>0.0</v>
      </c>
      <c r="P235" s="11">
        <v>0.0</v>
      </c>
      <c r="Q235" s="10">
        <v>1.0</v>
      </c>
      <c r="R235" s="7">
        <v>10.0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Jeremy Ruckert</v>
      </c>
      <c r="B236" s="7" t="str">
        <f>IFERROR(__xludf.DUMMYFUNCTION("INDEX(IFNA(REGEXEXTRACT(D236, ""([^ ]+)$"")))"),"NYJ")</f>
        <v>NYJ</v>
      </c>
      <c r="C236" s="7">
        <f>Pts_PA*G236+Pts_PC*H236+Pts_PY*I236+Pts_PTD*J236+Pts_PI*K236+Pts_P2*L236+Pts_RA*M236+Pts_RY*N236+Pts_RTD*O236+Pts_R2*P236+Pts_Res*Q236+Pts_ReY*R236+Pts_ReTD*S236+Pts_Re2*T236+Pts_FL*U236+Pts_FTD*V236</f>
        <v>2.9</v>
      </c>
      <c r="D236" s="7" t="s">
        <v>444</v>
      </c>
      <c r="E236" s="10" t="s">
        <v>346</v>
      </c>
      <c r="F236" s="9">
        <v>1.0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3.0</v>
      </c>
      <c r="R236" s="7">
        <v>14.0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Trey Sermon</v>
      </c>
      <c r="B237" s="7" t="str">
        <f>IFERROR(__xludf.DUMMYFUNCTION("INDEX(IFNA(REGEXEXTRACT(D237, ""([^ ]+)$"")))"),"IND")</f>
        <v>IND</v>
      </c>
      <c r="C237" s="7">
        <f>Pts_PA*G237+Pts_PC*H237+Pts_PY*I237+Pts_PTD*J237+Pts_PI*K237+Pts_P2*L237+Pts_RA*M237+Pts_RY*N237+Pts_RTD*O237+Pts_R2*P237+Pts_Res*Q237+Pts_ReY*R237+Pts_ReTD*S237+Pts_Re2*T237+Pts_FL*U237+Pts_FTD*V237</f>
        <v>1.9</v>
      </c>
      <c r="D237" s="7" t="s">
        <v>411</v>
      </c>
      <c r="E237" s="10" t="s">
        <v>362</v>
      </c>
      <c r="F237" s="9">
        <v>1.0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0.0</v>
      </c>
      <c r="N237" s="7">
        <v>0.0</v>
      </c>
      <c r="O237" s="7">
        <v>0.0</v>
      </c>
      <c r="P237" s="11">
        <v>0.0</v>
      </c>
      <c r="Q237" s="10">
        <v>1.0</v>
      </c>
      <c r="R237" s="7">
        <v>14.0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Laviska Shenault</v>
      </c>
      <c r="B238" s="7" t="str">
        <f>IFERROR(__xludf.DUMMYFUNCTION("INDEX(IFNA(REGEXEXTRACT(D238, ""([^ ]+)$"")))"),"LAC")</f>
        <v>LAC</v>
      </c>
      <c r="C238" s="7">
        <f>Pts_PA*G238+Pts_PC*H238+Pts_PY*I238+Pts_PTD*J238+Pts_PI*K238+Pts_P2*L238+Pts_RA*M238+Pts_RY*N238+Pts_RTD*O238+Pts_R2*P238+Pts_Res*Q238+Pts_ReY*R238+Pts_ReTD*S238+Pts_Re2*T238+Pts_FL*U238+Pts_FTD*V238</f>
        <v>1.5</v>
      </c>
      <c r="D238" s="7" t="s">
        <v>322</v>
      </c>
      <c r="E238" s="10" t="s">
        <v>112</v>
      </c>
      <c r="F238" s="9">
        <v>1.0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0.0</v>
      </c>
      <c r="N238" s="7">
        <v>0.0</v>
      </c>
      <c r="O238" s="7">
        <v>0.0</v>
      </c>
      <c r="P238" s="11">
        <v>0.0</v>
      </c>
      <c r="Q238" s="10">
        <v>1.0</v>
      </c>
      <c r="R238" s="7">
        <v>10.0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Sterling Shepard</v>
      </c>
      <c r="B239" s="7" t="str">
        <f>IFERROR(__xludf.DUMMYFUNCTION("INDEX(IFNA(REGEXEXTRACT(D239, ""([^ ]+)$"")))"),"TB")</f>
        <v>TB</v>
      </c>
      <c r="C239" s="7">
        <f>Pts_PA*G239+Pts_PC*H239+Pts_PY*I239+Pts_PTD*J239+Pts_PI*K239+Pts_P2*L239+Pts_RA*M239+Pts_RY*N239+Pts_RTD*O239+Pts_R2*P239+Pts_Res*Q239+Pts_ReY*R239+Pts_ReTD*S239+Pts_Re2*T239+Pts_FL*U239+Pts_FTD*V239</f>
        <v>3.3</v>
      </c>
      <c r="D239" s="7" t="s">
        <v>469</v>
      </c>
      <c r="E239" s="10" t="s">
        <v>339</v>
      </c>
      <c r="F239" s="9">
        <v>1.0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0.0</v>
      </c>
      <c r="N239" s="7">
        <v>0.0</v>
      </c>
      <c r="O239" s="7">
        <v>0.0</v>
      </c>
      <c r="P239" s="11">
        <v>0.0</v>
      </c>
      <c r="Q239" s="10">
        <v>3.0</v>
      </c>
      <c r="R239" s="7">
        <v>18.0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Cade Stover</v>
      </c>
      <c r="B240" s="7" t="str">
        <f>IFERROR(__xludf.DUMMYFUNCTION("INDEX(IFNA(REGEXEXTRACT(D240, ""([^ ]+)$"")))"),"HOU")</f>
        <v>HOU</v>
      </c>
      <c r="C240" s="7">
        <f>Pts_PA*G240+Pts_PC*H240+Pts_PY*I240+Pts_PTD*J240+Pts_PI*K240+Pts_P2*L240+Pts_RA*M240+Pts_RY*N240+Pts_RTD*O240+Pts_R2*P240+Pts_Res*Q240+Pts_ReY*R240+Pts_ReTD*S240+Pts_Re2*T240+Pts_FL*U240+Pts_FTD*V240</f>
        <v>2.9</v>
      </c>
      <c r="D240" s="7" t="s">
        <v>394</v>
      </c>
      <c r="E240" s="10" t="s">
        <v>352</v>
      </c>
      <c r="F240" s="9">
        <v>1.0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0.0</v>
      </c>
      <c r="N240" s="7">
        <v>0.0</v>
      </c>
      <c r="O240" s="7">
        <v>0.0</v>
      </c>
      <c r="P240" s="11">
        <v>0.0</v>
      </c>
      <c r="Q240" s="10">
        <v>2.0</v>
      </c>
      <c r="R240" s="7">
        <v>19.0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Mason Tipton</v>
      </c>
      <c r="B241" s="7" t="str">
        <f>IFERROR(__xludf.DUMMYFUNCTION("INDEX(IFNA(REGEXEXTRACT(D241, ""([^ ]+)$"")))"),"NO")</f>
        <v>NO</v>
      </c>
      <c r="C241" s="7">
        <f>Pts_PA*G241+Pts_PC*H241+Pts_PY*I241+Pts_PTD*J241+Pts_PI*K241+Pts_P2*L241+Pts_RA*M241+Pts_RY*N241+Pts_RTD*O241+Pts_R2*P241+Pts_Res*Q241+Pts_ReY*R241+Pts_ReTD*S241+Pts_Re2*T241+Pts_FL*U241+Pts_FTD*V241</f>
        <v>2.4</v>
      </c>
      <c r="D241" s="7" t="s">
        <v>326</v>
      </c>
      <c r="E241" s="10" t="s">
        <v>82</v>
      </c>
      <c r="F241" s="9">
        <v>1.0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0.0</v>
      </c>
      <c r="N241" s="7">
        <v>0.0</v>
      </c>
      <c r="O241" s="7">
        <v>0.0</v>
      </c>
      <c r="P241" s="11">
        <v>0.0</v>
      </c>
      <c r="Q241" s="10">
        <v>2.0</v>
      </c>
      <c r="R241" s="7">
        <v>14.0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Tommy Tremble</v>
      </c>
      <c r="B242" s="7" t="str">
        <f>IFERROR(__xludf.DUMMYFUNCTION("INDEX(IFNA(REGEXEXTRACT(D242, ""([^ ]+)$"")))"),"CAR")</f>
        <v>CAR</v>
      </c>
      <c r="C242" s="7">
        <f>Pts_PA*G242+Pts_PC*H242+Pts_PY*I242+Pts_PTD*J242+Pts_PI*K242+Pts_P2*L242+Pts_RA*M242+Pts_RY*N242+Pts_RTD*O242+Pts_R2*P242+Pts_Res*Q242+Pts_ReY*R242+Pts_ReTD*S242+Pts_Re2*T242+Pts_FL*U242+Pts_FTD*V242</f>
        <v>2.3</v>
      </c>
      <c r="D242" s="7" t="s">
        <v>380</v>
      </c>
      <c r="E242" s="10" t="s">
        <v>356</v>
      </c>
      <c r="F242" s="9">
        <v>1.0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0.0</v>
      </c>
      <c r="N242" s="7">
        <v>0.0</v>
      </c>
      <c r="O242" s="7">
        <v>0.0</v>
      </c>
      <c r="P242" s="11">
        <v>0.0</v>
      </c>
      <c r="Q242" s="10">
        <v>2.0</v>
      </c>
      <c r="R242" s="7">
        <v>13.0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Sean Tucker</v>
      </c>
      <c r="B243" s="7" t="str">
        <f>IFERROR(__xludf.DUMMYFUNCTION("INDEX(IFNA(REGEXEXTRACT(D243, ""([^ ]+)$"")))"),"TB")</f>
        <v>TB</v>
      </c>
      <c r="C243" s="7">
        <f>Pts_PA*G243+Pts_PC*H243+Pts_PY*I243+Pts_PTD*J243+Pts_PI*K243+Pts_P2*L243+Pts_RA*M243+Pts_RY*N243+Pts_RTD*O243+Pts_R2*P243+Pts_Res*Q243+Pts_ReY*R243+Pts_ReTD*S243+Pts_Re2*T243+Pts_FL*U243+Pts_FTD*V243</f>
        <v>2</v>
      </c>
      <c r="D243" s="7" t="s">
        <v>461</v>
      </c>
      <c r="E243" s="10" t="s">
        <v>339</v>
      </c>
      <c r="F243" s="9">
        <v>1.0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2.0</v>
      </c>
      <c r="N243" s="7">
        <v>3.0</v>
      </c>
      <c r="O243" s="7">
        <v>0.0</v>
      </c>
      <c r="P243" s="11">
        <v>0.0</v>
      </c>
      <c r="Q243" s="10">
        <v>1.0</v>
      </c>
      <c r="R243" s="7">
        <v>12.0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Kimani Vidal</v>
      </c>
      <c r="B244" s="7" t="str">
        <f>IFERROR(__xludf.DUMMYFUNCTION("INDEX(IFNA(REGEXEXTRACT(D244, ""([^ ]+)$"")))"),"LAC")</f>
        <v>LAC</v>
      </c>
      <c r="C244" s="7">
        <f>Pts_PA*G244+Pts_PC*H244+Pts_PY*I244+Pts_PTD*J244+Pts_PI*K244+Pts_P2*L244+Pts_RA*M244+Pts_RY*N244+Pts_RTD*O244+Pts_R2*P244+Pts_Res*Q244+Pts_ReY*R244+Pts_ReTD*S244+Pts_Re2*T244+Pts_FL*U244+Pts_FTD*V244</f>
        <v>1.6</v>
      </c>
      <c r="D244" s="7" t="s">
        <v>502</v>
      </c>
      <c r="E244" s="10" t="s">
        <v>350</v>
      </c>
      <c r="F244" s="9">
        <v>1.0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6.0</v>
      </c>
      <c r="N244" s="7">
        <v>16.0</v>
      </c>
      <c r="O244" s="7">
        <v>0.0</v>
      </c>
      <c r="P244" s="11">
        <v>0.0</v>
      </c>
      <c r="Q244" s="10">
        <v>0.0</v>
      </c>
      <c r="R244" s="7">
        <v>0.0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Dontayvion Wicks</v>
      </c>
      <c r="B245" s="7" t="str">
        <f>IFERROR(__xludf.DUMMYFUNCTION("INDEX(IFNA(REGEXEXTRACT(D245, ""([^ ]+)$"")))"),"GB")</f>
        <v>GB</v>
      </c>
      <c r="C245" s="7">
        <f>Pts_PA*G245+Pts_PC*H245+Pts_PY*I245+Pts_PTD*J245+Pts_PI*K245+Pts_P2*L245+Pts_RA*M245+Pts_RY*N245+Pts_RTD*O245+Pts_R2*P245+Pts_Res*Q245+Pts_ReY*R245+Pts_ReTD*S245+Pts_Re2*T245+Pts_FL*U245+Pts_FTD*V245</f>
        <v>2.1</v>
      </c>
      <c r="D245" s="7" t="s">
        <v>360</v>
      </c>
      <c r="E245" s="10" t="s">
        <v>351</v>
      </c>
      <c r="F245" s="9">
        <v>1.0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2.0</v>
      </c>
      <c r="R245" s="7">
        <v>11.0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Charlie Woerner</v>
      </c>
      <c r="B246" s="7" t="str">
        <f>IFERROR(__xludf.DUMMYFUNCTION("INDEX(IFNA(REGEXEXTRACT(D246, ""([^ ]+)$"")))"),"ATL")</f>
        <v>ATL</v>
      </c>
      <c r="C246" s="7">
        <f>Pts_PA*G246+Pts_PC*H246+Pts_PY*I246+Pts_PTD*J246+Pts_PI*K246+Pts_P2*L246+Pts_RA*M246+Pts_RY*N246+Pts_RTD*O246+Pts_R2*P246+Pts_Res*Q246+Pts_ReY*R246+Pts_ReTD*S246+Pts_Re2*T246+Pts_FL*U246+Pts_FTD*V246</f>
        <v>1.8</v>
      </c>
      <c r="D246" s="7" t="s">
        <v>334</v>
      </c>
      <c r="E246" s="10" t="s">
        <v>31</v>
      </c>
      <c r="F246" s="9">
        <v>1.0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0.0</v>
      </c>
      <c r="N246" s="7">
        <v>0.0</v>
      </c>
      <c r="O246" s="7">
        <v>0.0</v>
      </c>
      <c r="P246" s="11">
        <v>0.0</v>
      </c>
      <c r="Q246" s="10">
        <v>1.0</v>
      </c>
      <c r="R246" s="7">
        <v>13.0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Robert Woods</v>
      </c>
      <c r="B247" s="7" t="str">
        <f>IFERROR(__xludf.DUMMYFUNCTION("INDEX(IFNA(REGEXEXTRACT(D247, ""([^ ]+)$"")))"),"HOU")</f>
        <v>HOU</v>
      </c>
      <c r="C247" s="7">
        <f>Pts_PA*G247+Pts_PC*H247+Pts_PY*I247+Pts_PTD*J247+Pts_PI*K247+Pts_P2*L247+Pts_RA*M247+Pts_RY*N247+Pts_RTD*O247+Pts_R2*P247+Pts_Res*Q247+Pts_ReY*R247+Pts_ReTD*S247+Pts_Re2*T247+Pts_FL*U247+Pts_FTD*V247</f>
        <v>2.8</v>
      </c>
      <c r="D247" s="7" t="s">
        <v>446</v>
      </c>
      <c r="E247" s="10" t="s">
        <v>352</v>
      </c>
      <c r="F247" s="9">
        <v>1.0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0.0</v>
      </c>
      <c r="N247" s="7">
        <v>0.0</v>
      </c>
      <c r="O247" s="7">
        <v>0.0</v>
      </c>
      <c r="P247" s="11">
        <v>0.0</v>
      </c>
      <c r="Q247" s="10">
        <v>2.0</v>
      </c>
      <c r="R247" s="7">
        <v>18.0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Jaylen Wright</v>
      </c>
      <c r="B248" s="7" t="str">
        <f>IFERROR(__xludf.DUMMYFUNCTION("INDEX(IFNA(REGEXEXTRACT(D248, ""([^ ]+)$"")))"),"MIA")</f>
        <v>MIA</v>
      </c>
      <c r="C248" s="7">
        <f>Pts_PA*G248+Pts_PC*H248+Pts_PY*I248+Pts_PTD*J248+Pts_PI*K248+Pts_P2*L248+Pts_RA*M248+Pts_RY*N248+Pts_RTD*O248+Pts_R2*P248+Pts_Res*Q248+Pts_ReY*R248+Pts_ReTD*S248+Pts_Re2*T248+Pts_FL*U248+Pts_FTD*V248</f>
        <v>1.8</v>
      </c>
      <c r="D248" s="7" t="s">
        <v>417</v>
      </c>
      <c r="E248" s="10" t="s">
        <v>21</v>
      </c>
      <c r="F248" s="9">
        <v>1.0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2.0</v>
      </c>
      <c r="N248" s="7">
        <v>18.0</v>
      </c>
      <c r="O248" s="7">
        <v>0.0</v>
      </c>
      <c r="P248" s="11">
        <v>0.0</v>
      </c>
      <c r="Q248" s="10">
        <v>0.0</v>
      </c>
      <c r="R248" s="7">
        <v>0.0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Ameer Abdullah</v>
      </c>
      <c r="B249" s="7" t="str">
        <f>IFERROR(__xludf.DUMMYFUNCTION("INDEX(IFNA(REGEXEXTRACT(D249, ""([^ ]+)$"")))"),"LV")</f>
        <v>LV</v>
      </c>
      <c r="C249" s="7">
        <f>Pts_PA*G249+Pts_PC*H249+Pts_PY*I249+Pts_PTD*J249+Pts_PI*K249+Pts_P2*L249+Pts_RA*M249+Pts_RY*N249+Pts_RTD*O249+Pts_R2*P249+Pts_Res*Q249+Pts_ReY*R249+Pts_ReTD*S249+Pts_Re2*T249+Pts_FL*U249+Pts_FTD*V249</f>
        <v>1.6</v>
      </c>
      <c r="D249" s="7" t="s">
        <v>398</v>
      </c>
      <c r="E249" s="10" t="s">
        <v>424</v>
      </c>
      <c r="F249" s="9">
        <v>0.0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1.0</v>
      </c>
      <c r="N249" s="7">
        <v>2.0</v>
      </c>
      <c r="O249" s="7">
        <v>0.0</v>
      </c>
      <c r="P249" s="11">
        <v>0.0</v>
      </c>
      <c r="Q249" s="10">
        <v>1.0</v>
      </c>
      <c r="R249" s="7">
        <v>9.0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Dyami Brown</v>
      </c>
      <c r="B250" s="7" t="str">
        <f>IFERROR(__xludf.DUMMYFUNCTION("INDEX(IFNA(REGEXEXTRACT(D250, ""([^ ]+)$"")))"),"WAS")</f>
        <v>WAS</v>
      </c>
      <c r="C250" s="7">
        <f>Pts_PA*G250+Pts_PC*H250+Pts_PY*I250+Pts_PTD*J250+Pts_PI*K250+Pts_P2*L250+Pts_RA*M250+Pts_RY*N250+Pts_RTD*O250+Pts_R2*P250+Pts_Res*Q250+Pts_ReY*R250+Pts_ReTD*S250+Pts_Re2*T250+Pts_FL*U250+Pts_FTD*V250</f>
        <v>1.1</v>
      </c>
      <c r="D250" s="7" t="s">
        <v>384</v>
      </c>
      <c r="E250" s="10" t="s">
        <v>343</v>
      </c>
      <c r="F250" s="9">
        <v>0.0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0.0</v>
      </c>
      <c r="N250" s="7">
        <v>0.0</v>
      </c>
      <c r="O250" s="7">
        <v>0.0</v>
      </c>
      <c r="P250" s="11">
        <v>0.0</v>
      </c>
      <c r="Q250" s="10">
        <v>1.0</v>
      </c>
      <c r="R250" s="7">
        <v>6.0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DeAndre Carter</v>
      </c>
      <c r="B251" s="7" t="str">
        <f>IFERROR(__xludf.DUMMYFUNCTION("INDEX(IFNA(REGEXEXTRACT(D251, ""([^ ]+)$"")))"),"CHI")</f>
        <v>CHI</v>
      </c>
      <c r="C251" s="7">
        <f>Pts_PA*G251+Pts_PC*H251+Pts_PY*I251+Pts_PTD*J251+Pts_PI*K251+Pts_P2*L251+Pts_RA*M251+Pts_RY*N251+Pts_RTD*O251+Pts_R2*P251+Pts_Res*Q251+Pts_ReY*R251+Pts_ReTD*S251+Pts_Re2*T251+Pts_FL*U251+Pts_FTD*V251</f>
        <v>1.2</v>
      </c>
      <c r="D251" s="7" t="s">
        <v>287</v>
      </c>
      <c r="E251" s="10" t="s">
        <v>341</v>
      </c>
      <c r="F251" s="9">
        <v>0.0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1.0</v>
      </c>
      <c r="R251" s="7">
        <v>7.0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Amari Cooper</v>
      </c>
      <c r="B252" s="7" t="str">
        <f>IFERROR(__xludf.DUMMYFUNCTION("INDEX(IFNA(REGEXEXTRACT(D252, ""([^ ]+)$"")))"),"BUF")</f>
        <v>BUF</v>
      </c>
      <c r="C252" s="7">
        <f>Pts_PA*G252+Pts_PC*H252+Pts_PY*I252+Pts_PTD*J252+Pts_PI*K252+Pts_P2*L252+Pts_RA*M252+Pts_RY*N252+Pts_RTD*O252+Pts_R2*P252+Pts_Res*Q252+Pts_ReY*R252+Pts_ReTD*S252+Pts_Re2*T252+Pts_FL*U252+Pts_FTD*V252</f>
        <v>0.8</v>
      </c>
      <c r="D252" s="7" t="s">
        <v>234</v>
      </c>
      <c r="E252" s="10" t="s">
        <v>112</v>
      </c>
      <c r="F252" s="9">
        <v>0.0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0.0</v>
      </c>
      <c r="N252" s="7">
        <v>0.0</v>
      </c>
      <c r="O252" s="7">
        <v>0.0</v>
      </c>
      <c r="P252" s="11">
        <v>0.0</v>
      </c>
      <c r="Q252" s="10">
        <v>1.0</v>
      </c>
      <c r="R252" s="7">
        <v>3.0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Blake Corum</v>
      </c>
      <c r="B253" s="7" t="str">
        <f>IFERROR(__xludf.DUMMYFUNCTION("INDEX(IFNA(REGEXEXTRACT(D253, ""([^ ]+)$"")))"),"LA")</f>
        <v>LA</v>
      </c>
      <c r="C253" s="7">
        <f>Pts_PA*G253+Pts_PC*H253+Pts_PY*I253+Pts_PTD*J253+Pts_PI*K253+Pts_P2*L253+Pts_RA*M253+Pts_RY*N253+Pts_RTD*O253+Pts_R2*P253+Pts_Res*Q253+Pts_ReY*R253+Pts_ReTD*S253+Pts_Re2*T253+Pts_FL*U253+Pts_FTD*V253</f>
        <v>2.3</v>
      </c>
      <c r="D253" s="7" t="s">
        <v>375</v>
      </c>
      <c r="E253" s="10" t="s">
        <v>155</v>
      </c>
      <c r="F253" s="9">
        <v>0.0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4.0</v>
      </c>
      <c r="N253" s="7">
        <v>9.0</v>
      </c>
      <c r="O253" s="7">
        <v>0.0</v>
      </c>
      <c r="P253" s="11">
        <v>0.0</v>
      </c>
      <c r="Q253" s="10">
        <v>1.0</v>
      </c>
      <c r="R253" s="7">
        <v>9.0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Greg Dortch</v>
      </c>
      <c r="B254" s="7" t="str">
        <f>IFERROR(__xludf.DUMMYFUNCTION("INDEX(IFNA(REGEXEXTRACT(D254, ""([^ ]+)$"")))"),"ARI")</f>
        <v>ARI</v>
      </c>
      <c r="C254" s="7">
        <f>Pts_PA*G254+Pts_PC*H254+Pts_PY*I254+Pts_PTD*J254+Pts_PI*K254+Pts_P2*L254+Pts_RA*M254+Pts_RY*N254+Pts_RTD*O254+Pts_R2*P254+Pts_Res*Q254+Pts_ReY*R254+Pts_ReTD*S254+Pts_Re2*T254+Pts_FL*U254+Pts_FTD*V254</f>
        <v>1.4</v>
      </c>
      <c r="D254" s="7" t="s">
        <v>171</v>
      </c>
      <c r="E254" s="10" t="s">
        <v>92</v>
      </c>
      <c r="F254" s="9">
        <v>0.0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0.0</v>
      </c>
      <c r="N254" s="7">
        <v>0.0</v>
      </c>
      <c r="O254" s="7">
        <v>0.0</v>
      </c>
      <c r="P254" s="11">
        <v>0.0</v>
      </c>
      <c r="Q254" s="10">
        <v>1.0</v>
      </c>
      <c r="R254" s="7">
        <v>9.0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D'Wayne Eskridge</v>
      </c>
      <c r="B255" s="7" t="str">
        <f>IFERROR(__xludf.DUMMYFUNCTION("INDEX(IFNA(REGEXEXTRACT(D255, ""([^ ]+)$"")))"),"MIA")</f>
        <v>MIA</v>
      </c>
      <c r="C255" s="7">
        <f>Pts_PA*G255+Pts_PC*H255+Pts_PY*I255+Pts_PTD*J255+Pts_PI*K255+Pts_P2*L255+Pts_RA*M255+Pts_RY*N255+Pts_RTD*O255+Pts_R2*P255+Pts_Res*Q255+Pts_ReY*R255+Pts_ReTD*S255+Pts_Re2*T255+Pts_FL*U255+Pts_FTD*V255</f>
        <v>1.1</v>
      </c>
      <c r="D255" s="7" t="s">
        <v>431</v>
      </c>
      <c r="E255" s="10" t="s">
        <v>21</v>
      </c>
      <c r="F255" s="9">
        <v>0.0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0.0</v>
      </c>
      <c r="N255" s="7">
        <v>0.0</v>
      </c>
      <c r="O255" s="7">
        <v>0.0</v>
      </c>
      <c r="P255" s="11">
        <v>0.0</v>
      </c>
      <c r="Q255" s="10">
        <v>1.0</v>
      </c>
      <c r="R255" s="7">
        <v>6.0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Audric Estime</v>
      </c>
      <c r="B256" s="7" t="str">
        <f>IFERROR(__xludf.DUMMYFUNCTION("INDEX(IFNA(REGEXEXTRACT(D256, ""([^ ]+)$"")))"),"DEN")</f>
        <v>DEN</v>
      </c>
      <c r="C256" s="7">
        <f>Pts_PA*G256+Pts_PC*H256+Pts_PY*I256+Pts_PTD*J256+Pts_PI*K256+Pts_P2*L256+Pts_RA*M256+Pts_RY*N256+Pts_RTD*O256+Pts_R2*P256+Pts_Res*Q256+Pts_ReY*R256+Pts_ReTD*S256+Pts_Re2*T256+Pts_FL*U256+Pts_FTD*V256</f>
        <v>0.4</v>
      </c>
      <c r="D256" s="7" t="s">
        <v>238</v>
      </c>
      <c r="E256" s="10" t="s">
        <v>29</v>
      </c>
      <c r="F256" s="9">
        <v>0.0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1.0</v>
      </c>
      <c r="N256" s="7">
        <v>4.0</v>
      </c>
      <c r="O256" s="7">
        <v>0.0</v>
      </c>
      <c r="P256" s="11">
        <v>0.0</v>
      </c>
      <c r="Q256" s="10">
        <v>0.0</v>
      </c>
      <c r="R256" s="7">
        <v>0.0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Gerald Everett</v>
      </c>
      <c r="B257" s="7" t="str">
        <f>IFERROR(__xludf.DUMMYFUNCTION("INDEX(IFNA(REGEXEXTRACT(D257, ""([^ ]+)$"")))"),"CHI")</f>
        <v>CHI</v>
      </c>
      <c r="C257" s="7">
        <f>Pts_PA*G257+Pts_PC*H257+Pts_PY*I257+Pts_PTD*J257+Pts_PI*K257+Pts_P2*L257+Pts_RA*M257+Pts_RY*N257+Pts_RTD*O257+Pts_R2*P257+Pts_Res*Q257+Pts_ReY*R257+Pts_ReTD*S257+Pts_Re2*T257+Pts_FL*U257+Pts_FTD*V257</f>
        <v>0.8</v>
      </c>
      <c r="D257" s="7" t="s">
        <v>294</v>
      </c>
      <c r="E257" s="10" t="s">
        <v>341</v>
      </c>
      <c r="F257" s="9">
        <v>0.0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0.0</v>
      </c>
      <c r="N257" s="7">
        <v>0.0</v>
      </c>
      <c r="O257" s="7">
        <v>0.0</v>
      </c>
      <c r="P257" s="11">
        <v>0.0</v>
      </c>
      <c r="Q257" s="10">
        <v>1.0</v>
      </c>
      <c r="R257" s="7">
        <v>3.0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Troy Franklin</v>
      </c>
      <c r="B258" s="7" t="str">
        <f>IFERROR(__xludf.DUMMYFUNCTION("INDEX(IFNA(REGEXEXTRACT(D258, ""([^ ]+)$"")))"),"DEN")</f>
        <v>DEN</v>
      </c>
      <c r="C258" s="7">
        <f>Pts_PA*G258+Pts_PC*H258+Pts_PY*I258+Pts_PTD*J258+Pts_PI*K258+Pts_P2*L258+Pts_RA*M258+Pts_RY*N258+Pts_RTD*O258+Pts_R2*P258+Pts_Res*Q258+Pts_ReY*R258+Pts_ReTD*S258+Pts_Re2*T258+Pts_FL*U258+Pts_FTD*V258</f>
        <v>1.4</v>
      </c>
      <c r="D258" s="7" t="s">
        <v>440</v>
      </c>
      <c r="E258" s="10" t="s">
        <v>29</v>
      </c>
      <c r="F258" s="9">
        <v>0.0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1.0</v>
      </c>
      <c r="N258" s="7">
        <v>3.0</v>
      </c>
      <c r="O258" s="7">
        <v>0.0</v>
      </c>
      <c r="P258" s="11">
        <v>0.0</v>
      </c>
      <c r="Q258" s="10">
        <v>1.0</v>
      </c>
      <c r="R258" s="7">
        <v>6.0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Antonio Gibson</v>
      </c>
      <c r="B259" s="7" t="str">
        <f>IFERROR(__xludf.DUMMYFUNCTION("INDEX(IFNA(REGEXEXTRACT(D259, ""([^ ]+)$"")))"),"NE")</f>
        <v>NE</v>
      </c>
      <c r="C259" s="7">
        <f>Pts_PA*G259+Pts_PC*H259+Pts_PY*I259+Pts_PTD*J259+Pts_PI*K259+Pts_P2*L259+Pts_RA*M259+Pts_RY*N259+Pts_RTD*O259+Pts_R2*P259+Pts_Res*Q259+Pts_ReY*R259+Pts_ReTD*S259+Pts_Re2*T259+Pts_FL*U259+Pts_FTD*V259</f>
        <v>0.7</v>
      </c>
      <c r="D259" s="7" t="s">
        <v>243</v>
      </c>
      <c r="E259" s="10" t="s">
        <v>42</v>
      </c>
      <c r="F259" s="9">
        <v>0.0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5.0</v>
      </c>
      <c r="N259" s="7">
        <v>7.0</v>
      </c>
      <c r="O259" s="7">
        <v>0.0</v>
      </c>
      <c r="P259" s="11">
        <v>0.0</v>
      </c>
      <c r="Q259" s="10">
        <v>0.0</v>
      </c>
      <c r="R259" s="7">
        <v>0.0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Kylen Granson</v>
      </c>
      <c r="B260" s="7" t="str">
        <f>IFERROR(__xludf.DUMMYFUNCTION("INDEX(IFNA(REGEXEXTRACT(D260, ""([^ ]+)$"")))"),"IND")</f>
        <v>IND</v>
      </c>
      <c r="C260" s="7">
        <f>Pts_PA*G260+Pts_PC*H260+Pts_PY*I260+Pts_PTD*J260+Pts_PI*K260+Pts_P2*L260+Pts_RA*M260+Pts_RY*N260+Pts_RTD*O260+Pts_R2*P260+Pts_Res*Q260+Pts_ReY*R260+Pts_ReTD*S260+Pts_Re2*T260+Pts_FL*U260+Pts_FTD*V260</f>
        <v>0.9</v>
      </c>
      <c r="D260" s="7" t="s">
        <v>405</v>
      </c>
      <c r="E260" s="10" t="s">
        <v>362</v>
      </c>
      <c r="F260" s="9">
        <v>0.0</v>
      </c>
      <c r="G260" s="10">
        <v>0.0</v>
      </c>
      <c r="H260" s="7">
        <v>0.0</v>
      </c>
      <c r="I260" s="7">
        <v>0.0</v>
      </c>
      <c r="J260" s="7">
        <v>0.0</v>
      </c>
      <c r="K260" s="7">
        <v>0.0</v>
      </c>
      <c r="L260" s="11">
        <v>0.0</v>
      </c>
      <c r="M260" s="10">
        <v>0.0</v>
      </c>
      <c r="N260" s="7">
        <v>0.0</v>
      </c>
      <c r="O260" s="7">
        <v>0.0</v>
      </c>
      <c r="P260" s="11">
        <v>0.0</v>
      </c>
      <c r="Q260" s="10">
        <v>1.0</v>
      </c>
      <c r="R260" s="7">
        <v>4.0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Eric Gray</v>
      </c>
      <c r="B261" s="7" t="str">
        <f>IFERROR(__xludf.DUMMYFUNCTION("INDEX(IFNA(REGEXEXTRACT(D261, ""([^ ]+)$"")))"),"NYG")</f>
        <v>NYG</v>
      </c>
      <c r="C261" s="7">
        <f>Pts_PA*G261+Pts_PC*H261+Pts_PY*I261+Pts_PTD*J261+Pts_PI*K261+Pts_P2*L261+Pts_RA*M261+Pts_RY*N261+Pts_RTD*O261+Pts_R2*P261+Pts_Res*Q261+Pts_ReY*R261+Pts_ReTD*S261+Pts_Re2*T261+Pts_FL*U261+Pts_FTD*V261</f>
        <v>0.8</v>
      </c>
      <c r="D261" s="7" t="s">
        <v>296</v>
      </c>
      <c r="E261" s="10" t="s">
        <v>425</v>
      </c>
      <c r="F261" s="9">
        <v>0.0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0.0</v>
      </c>
      <c r="N261" s="7">
        <v>0.0</v>
      </c>
      <c r="O261" s="7">
        <v>0.0</v>
      </c>
      <c r="P261" s="11">
        <v>0.0</v>
      </c>
      <c r="Q261" s="10">
        <v>1.0</v>
      </c>
      <c r="R261" s="7">
        <v>3.0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Mecole Hardman</v>
      </c>
      <c r="B262" s="7" t="str">
        <f>IFERROR(__xludf.DUMMYFUNCTION("INDEX(IFNA(REGEXEXTRACT(D262, ""([^ ]+)$"")))"),"KC")</f>
        <v>KC</v>
      </c>
      <c r="C262" s="7">
        <f>Pts_PA*G262+Pts_PC*H262+Pts_PY*I262+Pts_PTD*J262+Pts_PI*K262+Pts_P2*L262+Pts_RA*M262+Pts_RY*N262+Pts_RTD*O262+Pts_R2*P262+Pts_Res*Q262+Pts_ReY*R262+Pts_ReTD*S262+Pts_Re2*T262+Pts_FL*U262+Pts_FTD*V262</f>
        <v>1.3</v>
      </c>
      <c r="D262" s="7" t="s">
        <v>485</v>
      </c>
      <c r="E262" s="10" t="s">
        <v>420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0.0</v>
      </c>
      <c r="N262" s="7">
        <v>0.0</v>
      </c>
      <c r="O262" s="7">
        <v>0.0</v>
      </c>
      <c r="P262" s="11">
        <v>0.0</v>
      </c>
      <c r="Q262" s="10">
        <v>1.0</v>
      </c>
      <c r="R262" s="7">
        <v>8.0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Hassan Haskins</v>
      </c>
      <c r="B263" s="7" t="str">
        <f>IFERROR(__xludf.DUMMYFUNCTION("INDEX(IFNA(REGEXEXTRACT(D263, ""([^ ]+)$"")))"),"LAC")</f>
        <v>LAC</v>
      </c>
      <c r="C263" s="7">
        <f>Pts_PA*G263+Pts_PC*H263+Pts_PY*I263+Pts_PTD*J263+Pts_PI*K263+Pts_P2*L263+Pts_RA*M263+Pts_RY*N263+Pts_RTD*O263+Pts_R2*P263+Pts_Res*Q263+Pts_ReY*R263+Pts_ReTD*S263+Pts_Re2*T263+Pts_FL*U263+Pts_FTD*V263</f>
        <v>0</v>
      </c>
      <c r="D263" s="7" t="s">
        <v>387</v>
      </c>
      <c r="E263" s="10" t="s">
        <v>350</v>
      </c>
      <c r="F263" s="9">
        <v>0.0</v>
      </c>
      <c r="G263" s="10">
        <v>0.0</v>
      </c>
      <c r="H263" s="7">
        <v>0.0</v>
      </c>
      <c r="I263" s="7">
        <v>0.0</v>
      </c>
      <c r="J263" s="7">
        <v>0.0</v>
      </c>
      <c r="K263" s="7">
        <v>0.0</v>
      </c>
      <c r="L263" s="11">
        <v>0.0</v>
      </c>
      <c r="M263" s="10">
        <v>1.0</v>
      </c>
      <c r="N263" s="7">
        <v>0.0</v>
      </c>
      <c r="O263" s="7">
        <v>0.0</v>
      </c>
      <c r="P263" s="11">
        <v>0.0</v>
      </c>
      <c r="Q263" s="10">
        <v>0.0</v>
      </c>
      <c r="R263" s="7">
        <v>0.0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Hendon Hooker</v>
      </c>
      <c r="B264" s="7" t="str">
        <f>IFERROR(__xludf.DUMMYFUNCTION("INDEX(IFNA(REGEXEXTRACT(D264, ""([^ ]+)$"")))"),"DET")</f>
        <v>DET</v>
      </c>
      <c r="C264" s="7">
        <f>Pts_PA*G264+Pts_PC*H264+Pts_PY*I264+Pts_PTD*J264+Pts_PI*K264+Pts_P2*L264+Pts_RA*M264+Pts_RY*N264+Pts_RTD*O264+Pts_R2*P264+Pts_Res*Q264+Pts_ReY*R264+Pts_ReTD*S264+Pts_Re2*T264+Pts_FL*U264+Pts_FTD*V264</f>
        <v>0.24</v>
      </c>
      <c r="D264" s="7" t="s">
        <v>517</v>
      </c>
      <c r="E264" s="10" t="s">
        <v>157</v>
      </c>
      <c r="F264" s="9">
        <v>0.0</v>
      </c>
      <c r="G264" s="10">
        <v>3.0</v>
      </c>
      <c r="H264" s="7">
        <v>2.0</v>
      </c>
      <c r="I264" s="7">
        <v>6.0</v>
      </c>
      <c r="J264" s="7">
        <v>0.0</v>
      </c>
      <c r="K264" s="7">
        <v>0.0</v>
      </c>
      <c r="L264" s="11">
        <v>0.0</v>
      </c>
      <c r="M264" s="10">
        <v>0.0</v>
      </c>
      <c r="N264" s="7">
        <v>0.0</v>
      </c>
      <c r="O264" s="7">
        <v>0.0</v>
      </c>
      <c r="P264" s="11">
        <v>0.0</v>
      </c>
      <c r="Q264" s="10">
        <v>0.0</v>
      </c>
      <c r="R264" s="7">
        <v>0.0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Trenton Irwin</v>
      </c>
      <c r="B265" s="7" t="str">
        <f>IFERROR(__xludf.DUMMYFUNCTION("INDEX(IFNA(REGEXEXTRACT(D265, ""([^ ]+)$"")))"),"CAR")</f>
        <v>CAR</v>
      </c>
      <c r="C265" s="7">
        <f>Pts_PA*G265+Pts_PC*H265+Pts_PY*I265+Pts_PTD*J265+Pts_PI*K265+Pts_P2*L265+Pts_RA*M265+Pts_RY*N265+Pts_RTD*O265+Pts_R2*P265+Pts_Res*Q265+Pts_ReY*R265+Pts_ReTD*S265+Pts_Re2*T265+Pts_FL*U265+Pts_FTD*V265</f>
        <v>0.9</v>
      </c>
      <c r="D265" s="7" t="s">
        <v>306</v>
      </c>
      <c r="E265" s="10" t="s">
        <v>59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0.0</v>
      </c>
      <c r="N265" s="7">
        <v>0.0</v>
      </c>
      <c r="O265" s="7">
        <v>0.0</v>
      </c>
      <c r="P265" s="11">
        <v>0.0</v>
      </c>
      <c r="Q265" s="10">
        <v>1.0</v>
      </c>
      <c r="R265" s="7">
        <v>4.0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Tyler Johnson</v>
      </c>
      <c r="B266" s="7" t="str">
        <f>IFERROR(__xludf.DUMMYFUNCTION("INDEX(IFNA(REGEXEXTRACT(D266, ""([^ ]+)$"")))"),"LA")</f>
        <v>LA</v>
      </c>
      <c r="C266" s="7">
        <f>Pts_PA*G266+Pts_PC*H266+Pts_PY*I266+Pts_PTD*J266+Pts_PI*K266+Pts_P2*L266+Pts_RA*M266+Pts_RY*N266+Pts_RTD*O266+Pts_R2*P266+Pts_Res*Q266+Pts_ReY*R266+Pts_ReTD*S266+Pts_Re2*T266+Pts_FL*U266+Pts_FTD*V266</f>
        <v>1.1</v>
      </c>
      <c r="D266" s="7" t="s">
        <v>144</v>
      </c>
      <c r="E266" s="10" t="s">
        <v>155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0.0</v>
      </c>
      <c r="N266" s="7">
        <v>0.0</v>
      </c>
      <c r="O266" s="7">
        <v>0.0</v>
      </c>
      <c r="P266" s="11">
        <v>0.0</v>
      </c>
      <c r="Q266" s="10">
        <v>1.0</v>
      </c>
      <c r="R266" s="7">
        <v>6.0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Zay Jones</v>
      </c>
      <c r="B267" s="7" t="str">
        <f>IFERROR(__xludf.DUMMYFUNCTION("INDEX(IFNA(REGEXEXTRACT(D267, ""([^ ]+)$"")))"),"ARI")</f>
        <v>ARI</v>
      </c>
      <c r="C267" s="7">
        <f>Pts_PA*G267+Pts_PC*H267+Pts_PY*I267+Pts_PTD*J267+Pts_PI*K267+Pts_P2*L267+Pts_RA*M267+Pts_RY*N267+Pts_RTD*O267+Pts_R2*P267+Pts_Res*Q267+Pts_ReY*R267+Pts_ReTD*S267+Pts_Re2*T267+Pts_FL*U267+Pts_FTD*V267</f>
        <v>0.8</v>
      </c>
      <c r="D267" s="7" t="s">
        <v>556</v>
      </c>
      <c r="E267" s="10" t="s">
        <v>92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0.0</v>
      </c>
      <c r="N267" s="7">
        <v>0.0</v>
      </c>
      <c r="O267" s="7">
        <v>0.0</v>
      </c>
      <c r="P267" s="11">
        <v>0.0</v>
      </c>
      <c r="Q267" s="10">
        <v>1.0</v>
      </c>
      <c r="R267" s="7">
        <v>3.0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Kyle Juszczyk</v>
      </c>
      <c r="B268" s="7" t="str">
        <f>IFERROR(__xludf.DUMMYFUNCTION("INDEX(IFNA(REGEXEXTRACT(D268, ""([^ ]+)$"")))"),"SF")</f>
        <v>SF</v>
      </c>
      <c r="C268" s="7">
        <f>Pts_PA*G268+Pts_PC*H268+Pts_PY*I268+Pts_PTD*J268+Pts_PI*K268+Pts_P2*L268+Pts_RA*M268+Pts_RY*N268+Pts_RTD*O268+Pts_R2*P268+Pts_Res*Q268+Pts_ReY*R268+Pts_ReTD*S268+Pts_Re2*T268+Pts_FL*U268+Pts_FTD*V268</f>
        <v>1.2</v>
      </c>
      <c r="D268" s="7" t="s">
        <v>174</v>
      </c>
      <c r="E268" s="10" t="s">
        <v>89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1.0</v>
      </c>
      <c r="N268" s="7">
        <v>1.0</v>
      </c>
      <c r="O268" s="7">
        <v>0.0</v>
      </c>
      <c r="P268" s="11">
        <v>0.0</v>
      </c>
      <c r="Q268" s="10">
        <v>1.0</v>
      </c>
      <c r="R268" s="7">
        <v>6.0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Charlie Kolar</v>
      </c>
      <c r="B269" s="7" t="str">
        <f>IFERROR(__xludf.DUMMYFUNCTION("INDEX(IFNA(REGEXEXTRACT(D269, ""([^ ]+)$"")))"),"BAL")</f>
        <v>BAL</v>
      </c>
      <c r="C269" s="7">
        <f>Pts_PA*G269+Pts_PC*H269+Pts_PY*I269+Pts_PTD*J269+Pts_PI*K269+Pts_P2*L269+Pts_RA*M269+Pts_RY*N269+Pts_RTD*O269+Pts_R2*P269+Pts_Res*Q269+Pts_ReY*R269+Pts_ReTD*S269+Pts_Re2*T269+Pts_FL*U269+Pts_FTD*V269</f>
        <v>1.4</v>
      </c>
      <c r="D269" s="7" t="s">
        <v>408</v>
      </c>
      <c r="E269" s="10" t="s">
        <v>85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0.0</v>
      </c>
      <c r="N269" s="7">
        <v>0.0</v>
      </c>
      <c r="O269" s="7">
        <v>0.0</v>
      </c>
      <c r="P269" s="11">
        <v>0.0</v>
      </c>
      <c r="Q269" s="10">
        <v>1.0</v>
      </c>
      <c r="R269" s="7">
        <v>9.0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Tyler Lockett</v>
      </c>
      <c r="B270" s="7" t="str">
        <f>IFERROR(__xludf.DUMMYFUNCTION("INDEX(IFNA(REGEXEXTRACT(D270, ""([^ ]+)$"")))"),"SEA")</f>
        <v>SEA</v>
      </c>
      <c r="C270" s="7">
        <f>Pts_PA*G270+Pts_PC*H270+Pts_PY*I270+Pts_PTD*J270+Pts_PI*K270+Pts_P2*L270+Pts_RA*M270+Pts_RY*N270+Pts_RTD*O270+Pts_R2*P270+Pts_Res*Q270+Pts_ReY*R270+Pts_ReTD*S270+Pts_Re2*T270+Pts_FL*U270+Pts_FTD*V270</f>
        <v>1.4</v>
      </c>
      <c r="D270" s="7" t="s">
        <v>145</v>
      </c>
      <c r="E270" s="10" t="s">
        <v>342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0.0</v>
      </c>
      <c r="N270" s="7">
        <v>0.0</v>
      </c>
      <c r="O270" s="7">
        <v>0.0</v>
      </c>
      <c r="P270" s="11">
        <v>0.0</v>
      </c>
      <c r="Q270" s="10">
        <v>1.0</v>
      </c>
      <c r="R270" s="7">
        <v>9.0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Hunter Luepke</v>
      </c>
      <c r="B271" s="7" t="str">
        <f>IFERROR(__xludf.DUMMYFUNCTION("INDEX(IFNA(REGEXEXTRACT(D271, ""([^ ]+)$"")))"),"DAL")</f>
        <v>DAL</v>
      </c>
      <c r="C271" s="7">
        <f>Pts_PA*G271+Pts_PC*H271+Pts_PY*I271+Pts_PTD*J271+Pts_PI*K271+Pts_P2*L271+Pts_RA*M271+Pts_RY*N271+Pts_RTD*O271+Pts_R2*P271+Pts_Res*Q271+Pts_ReY*R271+Pts_ReTD*S271+Pts_Re2*T271+Pts_FL*U271+Pts_FTD*V271</f>
        <v>0</v>
      </c>
      <c r="D271" s="7" t="s">
        <v>252</v>
      </c>
      <c r="E271" s="10" t="s">
        <v>39</v>
      </c>
      <c r="F271" s="9">
        <v>0.0</v>
      </c>
      <c r="G271" s="10">
        <v>0.0</v>
      </c>
      <c r="H271" s="7">
        <v>0.0</v>
      </c>
      <c r="I271" s="7">
        <v>0.0</v>
      </c>
      <c r="J271" s="7">
        <v>0.0</v>
      </c>
      <c r="K271" s="7">
        <v>0.0</v>
      </c>
      <c r="L271" s="11">
        <v>0.0</v>
      </c>
      <c r="M271" s="10">
        <v>1.0</v>
      </c>
      <c r="N271" s="7">
        <v>0.0</v>
      </c>
      <c r="O271" s="7">
        <v>0.0</v>
      </c>
      <c r="P271" s="11">
        <v>0.0</v>
      </c>
      <c r="Q271" s="10">
        <v>0.0</v>
      </c>
      <c r="R271" s="7">
        <v>0.0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Scott Matlock</v>
      </c>
      <c r="B272" s="7" t="str">
        <f>IFERROR(__xludf.DUMMYFUNCTION("INDEX(IFNA(REGEXEXTRACT(D272, ""([^ ]+)$"")))"),"LAC")</f>
        <v>LAC</v>
      </c>
      <c r="C272" s="7">
        <f>Pts_PA*G272+Pts_PC*H272+Pts_PY*I272+Pts_PTD*J272+Pts_PI*K272+Pts_P2*L272+Pts_RA*M272+Pts_RY*N272+Pts_RTD*O272+Pts_R2*P272+Pts_Res*Q272+Pts_ReY*R272+Pts_ReTD*S272+Pts_Re2*T272+Pts_FL*U272+Pts_FTD*V272</f>
        <v>1.4</v>
      </c>
      <c r="D272" s="7" t="s">
        <v>475</v>
      </c>
      <c r="E272" s="10" t="s">
        <v>350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0.0</v>
      </c>
      <c r="N272" s="7">
        <v>0.0</v>
      </c>
      <c r="O272" s="7">
        <v>0.0</v>
      </c>
      <c r="P272" s="11">
        <v>0.0</v>
      </c>
      <c r="Q272" s="10">
        <v>1.0</v>
      </c>
      <c r="R272" s="7">
        <v>9.0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Luke McCaffrey</v>
      </c>
      <c r="B273" s="7" t="str">
        <f>IFERROR(__xludf.DUMMYFUNCTION("INDEX(IFNA(REGEXEXTRACT(D273, ""([^ ]+)$"")))"),"WAS")</f>
        <v>WAS</v>
      </c>
      <c r="C273" s="7">
        <f>Pts_PA*G273+Pts_PC*H273+Pts_PY*I273+Pts_PTD*J273+Pts_PI*K273+Pts_P2*L273+Pts_RA*M273+Pts_RY*N273+Pts_RTD*O273+Pts_R2*P273+Pts_Res*Q273+Pts_ReY*R273+Pts_ReTD*S273+Pts_Re2*T273+Pts_FL*U273+Pts_FTD*V273</f>
        <v>1.3</v>
      </c>
      <c r="D273" s="7" t="s">
        <v>253</v>
      </c>
      <c r="E273" s="10" t="s">
        <v>343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0.0</v>
      </c>
      <c r="N273" s="7">
        <v>0.0</v>
      </c>
      <c r="O273" s="7">
        <v>0.0</v>
      </c>
      <c r="P273" s="11">
        <v>0.0</v>
      </c>
      <c r="Q273" s="10">
        <v>1.0</v>
      </c>
      <c r="R273" s="7">
        <v>8.0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Jeremy McNichols</v>
      </c>
      <c r="B274" s="7" t="str">
        <f>IFERROR(__xludf.DUMMYFUNCTION("INDEX(IFNA(REGEXEXTRACT(D274, ""([^ ]+)$"")))"),"WAS")</f>
        <v>WAS</v>
      </c>
      <c r="C274" s="7">
        <f>Pts_PA*G274+Pts_PC*H274+Pts_PY*I274+Pts_PTD*J274+Pts_PI*K274+Pts_P2*L274+Pts_RA*M274+Pts_RY*N274+Pts_RTD*O274+Pts_R2*P274+Pts_Res*Q274+Pts_ReY*R274+Pts_ReTD*S274+Pts_Re2*T274+Pts_FL*U274+Pts_FTD*V274</f>
        <v>-0.1</v>
      </c>
      <c r="D274" s="7" t="s">
        <v>458</v>
      </c>
      <c r="E274" s="10" t="s">
        <v>343</v>
      </c>
      <c r="F274" s="9">
        <v>0.0</v>
      </c>
      <c r="G274" s="10">
        <v>0.0</v>
      </c>
      <c r="H274" s="7">
        <v>0.0</v>
      </c>
      <c r="I274" s="7">
        <v>0.0</v>
      </c>
      <c r="J274" s="7">
        <v>0.0</v>
      </c>
      <c r="K274" s="7">
        <v>0.0</v>
      </c>
      <c r="L274" s="11">
        <v>0.0</v>
      </c>
      <c r="M274" s="10">
        <v>1.0</v>
      </c>
      <c r="N274" s="7">
        <v>-1.0</v>
      </c>
      <c r="O274" s="7">
        <v>0.0</v>
      </c>
      <c r="P274" s="11">
        <v>0.0</v>
      </c>
      <c r="Q274" s="10">
        <v>0.0</v>
      </c>
      <c r="R274" s="7">
        <v>0.0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Marvin Mims</v>
      </c>
      <c r="B275" s="7" t="str">
        <f>IFERROR(__xludf.DUMMYFUNCTION("INDEX(IFNA(REGEXEXTRACT(D275, ""([^ ]+)$"")))"),"DEN")</f>
        <v>DEN</v>
      </c>
      <c r="C275" s="7">
        <f>Pts_PA*G275+Pts_PC*H275+Pts_PY*I275+Pts_PTD*J275+Pts_PI*K275+Pts_P2*L275+Pts_RA*M275+Pts_RY*N275+Pts_RTD*O275+Pts_R2*P275+Pts_Res*Q275+Pts_ReY*R275+Pts_ReTD*S275+Pts_Re2*T275+Pts_FL*U275+Pts_FTD*V275</f>
        <v>1.3</v>
      </c>
      <c r="D275" s="7" t="s">
        <v>389</v>
      </c>
      <c r="E275" s="10" t="s">
        <v>29</v>
      </c>
      <c r="F275" s="9">
        <v>0.0</v>
      </c>
      <c r="G275" s="10">
        <v>0.0</v>
      </c>
      <c r="H275" s="7">
        <v>0.0</v>
      </c>
      <c r="I275" s="7">
        <v>0.0</v>
      </c>
      <c r="J275" s="7">
        <v>0.0</v>
      </c>
      <c r="K275" s="7">
        <v>0.0</v>
      </c>
      <c r="L275" s="11">
        <v>0.0</v>
      </c>
      <c r="M275" s="10">
        <v>0.0</v>
      </c>
      <c r="N275" s="7">
        <v>0.0</v>
      </c>
      <c r="O275" s="7">
        <v>0.0</v>
      </c>
      <c r="P275" s="11">
        <v>0.0</v>
      </c>
      <c r="Q275" s="10">
        <v>1.0</v>
      </c>
      <c r="R275" s="7">
        <v>8.0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Adonai Mitchell</v>
      </c>
      <c r="B276" s="7" t="str">
        <f>IFERROR(__xludf.DUMMYFUNCTION("INDEX(IFNA(REGEXEXTRACT(D276, ""([^ ]+)$"")))"),"IND")</f>
        <v>IND</v>
      </c>
      <c r="C276" s="7">
        <f>Pts_PA*G276+Pts_PC*H276+Pts_PY*I276+Pts_PTD*J276+Pts_PI*K276+Pts_P2*L276+Pts_RA*M276+Pts_RY*N276+Pts_RTD*O276+Pts_R2*P276+Pts_Res*Q276+Pts_ReY*R276+Pts_ReTD*S276+Pts_Re2*T276+Pts_FL*U276+Pts_FTD*V276</f>
        <v>1.4</v>
      </c>
      <c r="D276" s="7" t="s">
        <v>314</v>
      </c>
      <c r="E276" s="10" t="s">
        <v>362</v>
      </c>
      <c r="F276" s="9">
        <v>0.0</v>
      </c>
      <c r="G276" s="10">
        <v>0.0</v>
      </c>
      <c r="H276" s="7">
        <v>0.0</v>
      </c>
      <c r="I276" s="7">
        <v>0.0</v>
      </c>
      <c r="J276" s="7">
        <v>0.0</v>
      </c>
      <c r="K276" s="7">
        <v>0.0</v>
      </c>
      <c r="L276" s="11">
        <v>0.0</v>
      </c>
      <c r="M276" s="10">
        <v>0.0</v>
      </c>
      <c r="N276" s="7">
        <v>0.0</v>
      </c>
      <c r="O276" s="7">
        <v>0.0</v>
      </c>
      <c r="P276" s="11">
        <v>0.0</v>
      </c>
      <c r="Q276" s="10">
        <v>1.0</v>
      </c>
      <c r="R276" s="7">
        <v>9.0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Dare Ogunbowale</v>
      </c>
      <c r="B277" s="7" t="str">
        <f>IFERROR(__xludf.DUMMYFUNCTION("INDEX(IFNA(REGEXEXTRACT(D277, ""([^ ]+)$"")))"),"HOU")</f>
        <v>HOU</v>
      </c>
      <c r="C277" s="7">
        <f>Pts_PA*G277+Pts_PC*H277+Pts_PY*I277+Pts_PTD*J277+Pts_PI*K277+Pts_P2*L277+Pts_RA*M277+Pts_RY*N277+Pts_RTD*O277+Pts_R2*P277+Pts_Res*Q277+Pts_ReY*R277+Pts_ReTD*S277+Pts_Re2*T277+Pts_FL*U277+Pts_FTD*V277</f>
        <v>0.4</v>
      </c>
      <c r="D277" s="7" t="s">
        <v>316</v>
      </c>
      <c r="E277" s="10" t="s">
        <v>352</v>
      </c>
      <c r="F277" s="9">
        <v>0.0</v>
      </c>
      <c r="G277" s="10">
        <v>0.0</v>
      </c>
      <c r="H277" s="7">
        <v>0.0</v>
      </c>
      <c r="I277" s="7">
        <v>0.0</v>
      </c>
      <c r="J277" s="7">
        <v>0.0</v>
      </c>
      <c r="K277" s="7">
        <v>0.0</v>
      </c>
      <c r="L277" s="11">
        <v>0.0</v>
      </c>
      <c r="M277" s="10">
        <v>1.0</v>
      </c>
      <c r="N277" s="7">
        <v>4.0</v>
      </c>
      <c r="O277" s="7">
        <v>0.0</v>
      </c>
      <c r="P277" s="11">
        <v>0.0</v>
      </c>
      <c r="Q277" s="10">
        <v>0.0</v>
      </c>
      <c r="R277" s="7">
        <v>0.0</v>
      </c>
      <c r="S277" s="7">
        <v>0.0</v>
      </c>
      <c r="T277" s="11">
        <v>0.0</v>
      </c>
      <c r="U277" s="10">
        <v>0.0</v>
      </c>
      <c r="V277" s="11">
        <v>0.0</v>
      </c>
    </row>
    <row r="278">
      <c r="A278" s="7" t="str">
        <f t="shared" si="1"/>
        <v>Chigoziem Okonkwo</v>
      </c>
      <c r="B278" s="7" t="str">
        <f>IFERROR(__xludf.DUMMYFUNCTION("INDEX(IFNA(REGEXEXTRACT(D278, ""([^ ]+)$"")))"),"TEN")</f>
        <v>TEN</v>
      </c>
      <c r="C278" s="7">
        <f>Pts_PA*G278+Pts_PC*H278+Pts_PY*I278+Pts_PTD*J278+Pts_PI*K278+Pts_P2*L278+Pts_RA*M278+Pts_RY*N278+Pts_RTD*O278+Pts_R2*P278+Pts_Res*Q278+Pts_ReY*R278+Pts_ReTD*S278+Pts_Re2*T278+Pts_FL*U278+Pts_FTD*V278</f>
        <v>0.4</v>
      </c>
      <c r="D278" s="7" t="s">
        <v>146</v>
      </c>
      <c r="E278" s="10" t="s">
        <v>56</v>
      </c>
      <c r="F278" s="9">
        <v>0.0</v>
      </c>
      <c r="G278" s="10">
        <v>0.0</v>
      </c>
      <c r="H278" s="7">
        <v>0.0</v>
      </c>
      <c r="I278" s="7">
        <v>0.0</v>
      </c>
      <c r="J278" s="7">
        <v>0.0</v>
      </c>
      <c r="K278" s="7">
        <v>0.0</v>
      </c>
      <c r="L278" s="11">
        <v>0.0</v>
      </c>
      <c r="M278" s="10">
        <v>0.0</v>
      </c>
      <c r="N278" s="7">
        <v>0.0</v>
      </c>
      <c r="O278" s="7">
        <v>0.0</v>
      </c>
      <c r="P278" s="11">
        <v>0.0</v>
      </c>
      <c r="Q278" s="10">
        <v>2.0</v>
      </c>
      <c r="R278" s="7">
        <v>14.0</v>
      </c>
      <c r="S278" s="7">
        <v>0.0</v>
      </c>
      <c r="T278" s="11">
        <v>0.0</v>
      </c>
      <c r="U278" s="10">
        <v>1.0</v>
      </c>
      <c r="V278" s="11">
        <v>0.0</v>
      </c>
    </row>
    <row r="279">
      <c r="A279" s="7" t="str">
        <f t="shared" si="1"/>
        <v>Dameon Pierce</v>
      </c>
      <c r="B279" s="7" t="str">
        <f>IFERROR(__xludf.DUMMYFUNCTION("INDEX(IFNA(REGEXEXTRACT(D279, ""([^ ]+)$"")))"),"HOU")</f>
        <v>HOU</v>
      </c>
      <c r="C279" s="7">
        <f>Pts_PA*G279+Pts_PC*H279+Pts_PY*I279+Pts_PTD*J279+Pts_PI*K279+Pts_P2*L279+Pts_RA*M279+Pts_RY*N279+Pts_RTD*O279+Pts_R2*P279+Pts_Res*Q279+Pts_ReY*R279+Pts_ReTD*S279+Pts_Re2*T279+Pts_FL*U279+Pts_FTD*V279</f>
        <v>0.4</v>
      </c>
      <c r="D279" s="7" t="s">
        <v>267</v>
      </c>
      <c r="E279" s="10" t="s">
        <v>352</v>
      </c>
      <c r="F279" s="9">
        <v>0.0</v>
      </c>
      <c r="G279" s="10">
        <v>0.0</v>
      </c>
      <c r="H279" s="7">
        <v>0.0</v>
      </c>
      <c r="I279" s="7">
        <v>0.0</v>
      </c>
      <c r="J279" s="7">
        <v>0.0</v>
      </c>
      <c r="K279" s="7">
        <v>0.0</v>
      </c>
      <c r="L279" s="11">
        <v>0.0</v>
      </c>
      <c r="M279" s="10">
        <v>1.0</v>
      </c>
      <c r="N279" s="7">
        <v>4.0</v>
      </c>
      <c r="O279" s="7">
        <v>0.0</v>
      </c>
      <c r="P279" s="11">
        <v>0.0</v>
      </c>
      <c r="Q279" s="10">
        <v>0.0</v>
      </c>
      <c r="R279" s="7">
        <v>0.0</v>
      </c>
      <c r="S279" s="7">
        <v>0.0</v>
      </c>
      <c r="T279" s="11">
        <v>0.0</v>
      </c>
      <c r="U279" s="10">
        <v>0.0</v>
      </c>
      <c r="V279" s="11">
        <v>0.0</v>
      </c>
    </row>
    <row r="280">
      <c r="A280" s="7" t="str">
        <f t="shared" si="1"/>
        <v>Craig Reynolds</v>
      </c>
      <c r="B280" s="7" t="str">
        <f>IFERROR(__xludf.DUMMYFUNCTION("INDEX(IFNA(REGEXEXTRACT(D280, ""([^ ]+)$"")))"),"DET")</f>
        <v>DET</v>
      </c>
      <c r="C280" s="7">
        <f>Pts_PA*G280+Pts_PC*H280+Pts_PY*I280+Pts_PTD*J280+Pts_PI*K280+Pts_P2*L280+Pts_RA*M280+Pts_RY*N280+Pts_RTD*O280+Pts_R2*P280+Pts_Res*Q280+Pts_ReY*R280+Pts_ReTD*S280+Pts_Re2*T280+Pts_FL*U280+Pts_FTD*V280</f>
        <v>0.3</v>
      </c>
      <c r="D280" s="7" t="s">
        <v>509</v>
      </c>
      <c r="E280" s="10" t="s">
        <v>157</v>
      </c>
      <c r="F280" s="9">
        <v>0.0</v>
      </c>
      <c r="G280" s="10">
        <v>0.0</v>
      </c>
      <c r="H280" s="7">
        <v>0.0</v>
      </c>
      <c r="I280" s="7">
        <v>0.0</v>
      </c>
      <c r="J280" s="7">
        <v>0.0</v>
      </c>
      <c r="K280" s="7">
        <v>0.0</v>
      </c>
      <c r="L280" s="11">
        <v>0.0</v>
      </c>
      <c r="M280" s="10">
        <v>3.0</v>
      </c>
      <c r="N280" s="7">
        <v>3.0</v>
      </c>
      <c r="O280" s="7">
        <v>0.0</v>
      </c>
      <c r="P280" s="11">
        <v>0.0</v>
      </c>
      <c r="Q280" s="10">
        <v>0.0</v>
      </c>
      <c r="R280" s="7">
        <v>0.0</v>
      </c>
      <c r="S280" s="7">
        <v>0.0</v>
      </c>
      <c r="T280" s="11">
        <v>0.0</v>
      </c>
      <c r="U280" s="10">
        <v>0.0</v>
      </c>
      <c r="V280" s="11">
        <v>0.0</v>
      </c>
    </row>
    <row r="281">
      <c r="A281" s="7" t="str">
        <f t="shared" si="1"/>
        <v>Ja'Tavion Sanders</v>
      </c>
      <c r="B281" s="7" t="str">
        <f>IFERROR(__xludf.DUMMYFUNCTION("INDEX(IFNA(REGEXEXTRACT(D281, ""([^ ]+)$"")))"),"CAR")</f>
        <v>CAR</v>
      </c>
      <c r="C281" s="7">
        <f>Pts_PA*G281+Pts_PC*H281+Pts_PY*I281+Pts_PTD*J281+Pts_PI*K281+Pts_P2*L281+Pts_RA*M281+Pts_RY*N281+Pts_RTD*O281+Pts_R2*P281+Pts_Res*Q281+Pts_ReY*R281+Pts_ReTD*S281+Pts_Re2*T281+Pts_FL*U281+Pts_FTD*V281</f>
        <v>1.2</v>
      </c>
      <c r="D281" s="7" t="s">
        <v>321</v>
      </c>
      <c r="E281" s="10" t="s">
        <v>356</v>
      </c>
      <c r="F281" s="9">
        <v>0.0</v>
      </c>
      <c r="G281" s="10">
        <v>0.0</v>
      </c>
      <c r="H281" s="7">
        <v>0.0</v>
      </c>
      <c r="I281" s="7">
        <v>0.0</v>
      </c>
      <c r="J281" s="7">
        <v>0.0</v>
      </c>
      <c r="K281" s="7">
        <v>0.0</v>
      </c>
      <c r="L281" s="11">
        <v>0.0</v>
      </c>
      <c r="M281" s="10">
        <v>0.0</v>
      </c>
      <c r="N281" s="7">
        <v>0.0</v>
      </c>
      <c r="O281" s="7">
        <v>0.0</v>
      </c>
      <c r="P281" s="11">
        <v>0.0</v>
      </c>
      <c r="Q281" s="10">
        <v>1.0</v>
      </c>
      <c r="R281" s="7">
        <v>7.0</v>
      </c>
      <c r="S281" s="7">
        <v>0.0</v>
      </c>
      <c r="T281" s="11">
        <v>0.0</v>
      </c>
      <c r="U281" s="10">
        <v>0.0</v>
      </c>
      <c r="V281" s="11">
        <v>0.0</v>
      </c>
    </row>
    <row r="282">
      <c r="A282" s="7" t="str">
        <f t="shared" si="1"/>
        <v>John Samuel Shenker</v>
      </c>
      <c r="B282" s="7" t="str">
        <f>IFERROR(__xludf.DUMMYFUNCTION("INDEX(IFNA(REGEXEXTRACT(D282, ""([^ ]+)$"")))"),"LV")</f>
        <v>LV</v>
      </c>
      <c r="C282" s="7">
        <f>Pts_PA*G282+Pts_PC*H282+Pts_PY*I282+Pts_PTD*J282+Pts_PI*K282+Pts_P2*L282+Pts_RA*M282+Pts_RY*N282+Pts_RTD*O282+Pts_R2*P282+Pts_Res*Q282+Pts_ReY*R282+Pts_ReTD*S282+Pts_Re2*T282+Pts_FL*U282+Pts_FTD*V282</f>
        <v>1.2</v>
      </c>
      <c r="D282" s="13" t="s">
        <v>617</v>
      </c>
      <c r="E282" s="14" t="s">
        <v>424</v>
      </c>
      <c r="F282" s="14">
        <v>0.0</v>
      </c>
      <c r="G282" s="14">
        <v>0.0</v>
      </c>
      <c r="H282" s="13">
        <v>0.0</v>
      </c>
      <c r="I282" s="13">
        <v>0.0</v>
      </c>
      <c r="J282" s="13">
        <v>0.0</v>
      </c>
      <c r="K282" s="13">
        <v>0.0</v>
      </c>
      <c r="L282" s="15">
        <v>0.0</v>
      </c>
      <c r="M282" s="14">
        <v>0.0</v>
      </c>
      <c r="N282" s="13">
        <v>0.0</v>
      </c>
      <c r="O282" s="13">
        <v>0.0</v>
      </c>
      <c r="P282" s="15">
        <v>0.0</v>
      </c>
      <c r="Q282" s="14">
        <v>1.0</v>
      </c>
      <c r="R282" s="13">
        <v>7.0</v>
      </c>
      <c r="S282" s="13">
        <v>0.0</v>
      </c>
      <c r="T282" s="15">
        <v>0.0</v>
      </c>
      <c r="U282" s="14">
        <v>0.0</v>
      </c>
      <c r="V282" s="15">
        <v>0.0</v>
      </c>
    </row>
    <row r="283">
      <c r="A283" s="7" t="str">
        <f t="shared" si="1"/>
        <v>Will Shipley</v>
      </c>
      <c r="B283" s="7" t="str">
        <f>IFERROR(__xludf.DUMMYFUNCTION("INDEX(IFNA(REGEXEXTRACT(D283, ""([^ ]+)$"")))"),"PHI")</f>
        <v>PHI</v>
      </c>
      <c r="C283" s="7">
        <f>Pts_PA*G283+Pts_PC*H283+Pts_PY*I283+Pts_PTD*J283+Pts_PI*K283+Pts_P2*L283+Pts_RA*M283+Pts_RY*N283+Pts_RTD*O283+Pts_R2*P283+Pts_Res*Q283+Pts_ReY*R283+Pts_ReTD*S283+Pts_Re2*T283+Pts_FL*U283+Pts_FTD*V283</f>
        <v>-0.3</v>
      </c>
      <c r="D283" s="13" t="s">
        <v>531</v>
      </c>
      <c r="E283" s="14" t="s">
        <v>59</v>
      </c>
      <c r="F283" s="14">
        <v>0.0</v>
      </c>
      <c r="G283" s="14">
        <v>0.0</v>
      </c>
      <c r="H283" s="13">
        <v>0.0</v>
      </c>
      <c r="I283" s="13">
        <v>0.0</v>
      </c>
      <c r="J283" s="13">
        <v>0.0</v>
      </c>
      <c r="K283" s="13">
        <v>0.0</v>
      </c>
      <c r="L283" s="15">
        <v>0.0</v>
      </c>
      <c r="M283" s="14">
        <v>2.0</v>
      </c>
      <c r="N283" s="13">
        <v>-3.0</v>
      </c>
      <c r="O283" s="13">
        <v>0.0</v>
      </c>
      <c r="P283" s="15">
        <v>0.0</v>
      </c>
      <c r="Q283" s="14">
        <v>0.0</v>
      </c>
      <c r="R283" s="13">
        <v>0.0</v>
      </c>
      <c r="S283" s="13">
        <v>0.0</v>
      </c>
      <c r="T283" s="15">
        <v>0.0</v>
      </c>
      <c r="U283" s="14">
        <v>0.0</v>
      </c>
      <c r="V283" s="15">
        <v>0.0</v>
      </c>
    </row>
    <row r="284">
      <c r="A284" s="7" t="str">
        <f t="shared" si="1"/>
        <v>Carson Steele</v>
      </c>
      <c r="B284" s="7" t="str">
        <f>IFERROR(__xludf.DUMMYFUNCTION("INDEX(IFNA(REGEXEXTRACT(D284, ""([^ ]+)$"")))"),"KC")</f>
        <v>KC</v>
      </c>
      <c r="C284" s="7">
        <f>Pts_PA*G284+Pts_PC*H284+Pts_PY*I284+Pts_PTD*J284+Pts_PI*K284+Pts_P2*L284+Pts_RA*M284+Pts_RY*N284+Pts_RTD*O284+Pts_R2*P284+Pts_Res*Q284+Pts_ReY*R284+Pts_ReTD*S284+Pts_Re2*T284+Pts_FL*U284+Pts_FTD*V284</f>
        <v>1.9</v>
      </c>
      <c r="D284" s="13" t="s">
        <v>324</v>
      </c>
      <c r="E284" s="14" t="s">
        <v>420</v>
      </c>
      <c r="F284" s="14">
        <v>0.0</v>
      </c>
      <c r="G284" s="14">
        <v>0.0</v>
      </c>
      <c r="H284" s="13">
        <v>0.0</v>
      </c>
      <c r="I284" s="13">
        <v>0.0</v>
      </c>
      <c r="J284" s="13">
        <v>0.0</v>
      </c>
      <c r="K284" s="13">
        <v>0.0</v>
      </c>
      <c r="L284" s="15">
        <v>0.0</v>
      </c>
      <c r="M284" s="14">
        <v>2.0</v>
      </c>
      <c r="N284" s="13">
        <v>6.0</v>
      </c>
      <c r="O284" s="13">
        <v>0.0</v>
      </c>
      <c r="P284" s="15">
        <v>0.0</v>
      </c>
      <c r="Q284" s="14">
        <v>1.0</v>
      </c>
      <c r="R284" s="13">
        <v>8.0</v>
      </c>
      <c r="S284" s="13">
        <v>0.0</v>
      </c>
      <c r="T284" s="15">
        <v>0.0</v>
      </c>
      <c r="U284" s="14">
        <v>0.0</v>
      </c>
      <c r="V284" s="15">
        <v>0.0</v>
      </c>
    </row>
    <row r="285">
      <c r="A285" s="7" t="str">
        <f t="shared" si="1"/>
        <v>Jack Stoll</v>
      </c>
      <c r="B285" s="7" t="str">
        <f>IFERROR(__xludf.DUMMYFUNCTION("INDEX(IFNA(REGEXEXTRACT(D285, ""([^ ]+)$"")))"),"MIA")</f>
        <v>MIA</v>
      </c>
      <c r="C285" s="7">
        <f>Pts_PA*G285+Pts_PC*H285+Pts_PY*I285+Pts_PTD*J285+Pts_PI*K285+Pts_P2*L285+Pts_RA*M285+Pts_RY*N285+Pts_RTD*O285+Pts_R2*P285+Pts_Res*Q285+Pts_ReY*R285+Pts_ReTD*S285+Pts_Re2*T285+Pts_FL*U285+Pts_FTD*V285</f>
        <v>1.1</v>
      </c>
      <c r="D285" s="13" t="s">
        <v>480</v>
      </c>
      <c r="E285" s="14" t="s">
        <v>59</v>
      </c>
      <c r="F285" s="14">
        <v>0.0</v>
      </c>
      <c r="G285" s="14">
        <v>0.0</v>
      </c>
      <c r="H285" s="13">
        <v>0.0</v>
      </c>
      <c r="I285" s="13">
        <v>0.0</v>
      </c>
      <c r="J285" s="13">
        <v>0.0</v>
      </c>
      <c r="K285" s="13">
        <v>0.0</v>
      </c>
      <c r="L285" s="15">
        <v>0.0</v>
      </c>
      <c r="M285" s="14">
        <v>0.0</v>
      </c>
      <c r="N285" s="13">
        <v>0.0</v>
      </c>
      <c r="O285" s="13">
        <v>0.0</v>
      </c>
      <c r="P285" s="15">
        <v>0.0</v>
      </c>
      <c r="Q285" s="14">
        <v>1.0</v>
      </c>
      <c r="R285" s="13">
        <v>6.0</v>
      </c>
      <c r="S285" s="13">
        <v>0.0</v>
      </c>
      <c r="T285" s="15">
        <v>0.0</v>
      </c>
      <c r="U285" s="14">
        <v>0.0</v>
      </c>
      <c r="V285" s="15">
        <v>0.0</v>
      </c>
    </row>
    <row r="286">
      <c r="A286" s="7" t="str">
        <f t="shared" si="1"/>
        <v>Pierre Strong</v>
      </c>
      <c r="B286" s="7" t="str">
        <f>IFERROR(__xludf.DUMMYFUNCTION("INDEX(IFNA(REGEXEXTRACT(D286, ""([^ ]+)$"")))"),"CLE")</f>
        <v>CLE</v>
      </c>
      <c r="C286" s="7">
        <f>Pts_PA*G286+Pts_PC*H286+Pts_PY*I286+Pts_PTD*J286+Pts_PI*K286+Pts_P2*L286+Pts_RA*M286+Pts_RY*N286+Pts_RTD*O286+Pts_R2*P286+Pts_Res*Q286+Pts_ReY*R286+Pts_ReTD*S286+Pts_Re2*T286+Pts_FL*U286+Pts_FTD*V286</f>
        <v>0.8</v>
      </c>
      <c r="D286" s="13" t="s">
        <v>202</v>
      </c>
      <c r="E286" s="14" t="s">
        <v>61</v>
      </c>
      <c r="F286" s="14">
        <v>0.0</v>
      </c>
      <c r="G286" s="14">
        <v>0.0</v>
      </c>
      <c r="H286" s="13">
        <v>0.0</v>
      </c>
      <c r="I286" s="13">
        <v>0.0</v>
      </c>
      <c r="J286" s="13">
        <v>0.0</v>
      </c>
      <c r="K286" s="13">
        <v>0.0</v>
      </c>
      <c r="L286" s="15">
        <v>0.0</v>
      </c>
      <c r="M286" s="14">
        <v>0.0</v>
      </c>
      <c r="N286" s="13">
        <v>0.0</v>
      </c>
      <c r="O286" s="13">
        <v>0.0</v>
      </c>
      <c r="P286" s="15">
        <v>0.0</v>
      </c>
      <c r="Q286" s="14">
        <v>1.0</v>
      </c>
      <c r="R286" s="13">
        <v>3.0</v>
      </c>
      <c r="S286" s="13">
        <v>0.0</v>
      </c>
      <c r="T286" s="15">
        <v>0.0</v>
      </c>
      <c r="U286" s="14">
        <v>0.0</v>
      </c>
      <c r="V286" s="15">
        <v>0.0</v>
      </c>
    </row>
    <row r="287">
      <c r="A287" s="7" t="str">
        <f t="shared" si="1"/>
        <v>Geoff Swaim</v>
      </c>
      <c r="B287" s="7" t="str">
        <f>IFERROR(__xludf.DUMMYFUNCTION("INDEX(IFNA(REGEXEXTRACT(D287, ""([^ ]+)$"")))"),"CLE")</f>
        <v>CLE</v>
      </c>
      <c r="C287" s="7">
        <f>Pts_PA*G287+Pts_PC*H287+Pts_PY*I287+Pts_PTD*J287+Pts_PI*K287+Pts_P2*L287+Pts_RA*M287+Pts_RY*N287+Pts_RTD*O287+Pts_R2*P287+Pts_Res*Q287+Pts_ReY*R287+Pts_ReTD*S287+Pts_Re2*T287+Pts_FL*U287+Pts_FTD*V287</f>
        <v>1.2</v>
      </c>
      <c r="D287" s="13" t="s">
        <v>618</v>
      </c>
      <c r="E287" s="14" t="s">
        <v>61</v>
      </c>
      <c r="F287" s="14">
        <v>0.0</v>
      </c>
      <c r="G287" s="14">
        <v>0.0</v>
      </c>
      <c r="H287" s="13">
        <v>0.0</v>
      </c>
      <c r="I287" s="13">
        <v>0.0</v>
      </c>
      <c r="J287" s="13">
        <v>0.0</v>
      </c>
      <c r="K287" s="13">
        <v>0.0</v>
      </c>
      <c r="L287" s="15">
        <v>0.0</v>
      </c>
      <c r="M287" s="14">
        <v>0.0</v>
      </c>
      <c r="N287" s="13">
        <v>0.0</v>
      </c>
      <c r="O287" s="13">
        <v>0.0</v>
      </c>
      <c r="P287" s="15">
        <v>0.0</v>
      </c>
      <c r="Q287" s="14">
        <v>1.0</v>
      </c>
      <c r="R287" s="13">
        <v>7.0</v>
      </c>
      <c r="S287" s="13">
        <v>0.0</v>
      </c>
      <c r="T287" s="15">
        <v>0.0</v>
      </c>
      <c r="U287" s="14">
        <v>0.0</v>
      </c>
      <c r="V287" s="15">
        <v>0.0</v>
      </c>
    </row>
    <row r="288">
      <c r="A288" s="7" t="str">
        <f t="shared" si="1"/>
        <v>Patrick Taylor</v>
      </c>
      <c r="B288" s="7" t="str">
        <f>IFERROR(__xludf.DUMMYFUNCTION("INDEX(IFNA(REGEXEXTRACT(D288, ""([^ ]+)$"")))"),"SF")</f>
        <v>SF</v>
      </c>
      <c r="C288" s="7">
        <f>Pts_PA*G288+Pts_PC*H288+Pts_PY*I288+Pts_PTD*J288+Pts_PI*K288+Pts_P2*L288+Pts_RA*M288+Pts_RY*N288+Pts_RTD*O288+Pts_R2*P288+Pts_Res*Q288+Pts_ReY*R288+Pts_ReTD*S288+Pts_Re2*T288+Pts_FL*U288+Pts_FTD*V288</f>
        <v>0.9</v>
      </c>
      <c r="D288" s="13" t="s">
        <v>510</v>
      </c>
      <c r="E288" s="14" t="s">
        <v>89</v>
      </c>
      <c r="F288" s="14">
        <v>0.0</v>
      </c>
      <c r="G288" s="14">
        <v>0.0</v>
      </c>
      <c r="H288" s="13">
        <v>0.0</v>
      </c>
      <c r="I288" s="13">
        <v>0.0</v>
      </c>
      <c r="J288" s="13">
        <v>0.0</v>
      </c>
      <c r="K288" s="13">
        <v>0.0</v>
      </c>
      <c r="L288" s="15">
        <v>0.0</v>
      </c>
      <c r="M288" s="14">
        <v>2.0</v>
      </c>
      <c r="N288" s="13">
        <v>9.0</v>
      </c>
      <c r="O288" s="13">
        <v>0.0</v>
      </c>
      <c r="P288" s="15">
        <v>0.0</v>
      </c>
      <c r="Q288" s="14">
        <v>0.0</v>
      </c>
      <c r="R288" s="13">
        <v>0.0</v>
      </c>
      <c r="S288" s="13">
        <v>0.0</v>
      </c>
      <c r="T288" s="15">
        <v>0.0</v>
      </c>
      <c r="U288" s="14">
        <v>0.0</v>
      </c>
      <c r="V288" s="15">
        <v>0.0</v>
      </c>
    </row>
    <row r="289">
      <c r="A289" s="7" t="str">
        <f t="shared" si="1"/>
        <v>Mitchell Trubisky</v>
      </c>
      <c r="B289" s="7" t="str">
        <f>IFERROR(__xludf.DUMMYFUNCTION("INDEX(IFNA(REGEXEXTRACT(D289, ""([^ ]+)$"")))"),"BUF")</f>
        <v>BUF</v>
      </c>
      <c r="C289" s="7">
        <f>Pts_PA*G289+Pts_PC*H289+Pts_PY*I289+Pts_PTD*J289+Pts_PI*K289+Pts_P2*L289+Pts_RA*M289+Pts_RY*N289+Pts_RTD*O289+Pts_R2*P289+Pts_Res*Q289+Pts_ReY*R289+Pts_ReTD*S289+Pts_Re2*T289+Pts_FL*U289+Pts_FTD*V289</f>
        <v>-0.3</v>
      </c>
      <c r="D289" s="13" t="s">
        <v>413</v>
      </c>
      <c r="E289" s="14" t="s">
        <v>112</v>
      </c>
      <c r="F289" s="14">
        <v>0.0</v>
      </c>
      <c r="G289" s="14">
        <v>0.0</v>
      </c>
      <c r="H289" s="13">
        <v>0.0</v>
      </c>
      <c r="I289" s="13">
        <v>0.0</v>
      </c>
      <c r="J289" s="13">
        <v>0.0</v>
      </c>
      <c r="K289" s="13">
        <v>0.0</v>
      </c>
      <c r="L289" s="15">
        <v>0.0</v>
      </c>
      <c r="M289" s="14">
        <v>3.0</v>
      </c>
      <c r="N289" s="13">
        <v>-3.0</v>
      </c>
      <c r="O289" s="13">
        <v>0.0</v>
      </c>
      <c r="P289" s="15">
        <v>0.0</v>
      </c>
      <c r="Q289" s="14">
        <v>0.0</v>
      </c>
      <c r="R289" s="13">
        <v>0.0</v>
      </c>
      <c r="S289" s="13">
        <v>0.0</v>
      </c>
      <c r="T289" s="15">
        <v>0.0</v>
      </c>
      <c r="U289" s="14">
        <v>0.0</v>
      </c>
      <c r="V289" s="15">
        <v>0.0</v>
      </c>
    </row>
    <row r="290">
      <c r="A290" s="7" t="str">
        <f t="shared" si="1"/>
        <v>Zamir White</v>
      </c>
      <c r="B290" s="7" t="str">
        <f>IFERROR(__xludf.DUMMYFUNCTION("INDEX(IFNA(REGEXEXTRACT(D290, ""([^ ]+)$"")))"),"LV")</f>
        <v>LV</v>
      </c>
      <c r="C290" s="7">
        <f>Pts_PA*G290+Pts_PC*H290+Pts_PY*I290+Pts_PTD*J290+Pts_PI*K290+Pts_P2*L290+Pts_RA*M290+Pts_RY*N290+Pts_RTD*O290+Pts_R2*P290+Pts_Res*Q290+Pts_ReY*R290+Pts_ReTD*S290+Pts_Re2*T290+Pts_FL*U290+Pts_FTD*V290</f>
        <v>-0.1</v>
      </c>
      <c r="D290" s="13" t="s">
        <v>205</v>
      </c>
      <c r="E290" s="14" t="s">
        <v>424</v>
      </c>
      <c r="F290" s="14">
        <v>0.0</v>
      </c>
      <c r="G290" s="14">
        <v>0.0</v>
      </c>
      <c r="H290" s="13">
        <v>0.0</v>
      </c>
      <c r="I290" s="13">
        <v>0.0</v>
      </c>
      <c r="J290" s="13">
        <v>0.0</v>
      </c>
      <c r="K290" s="13">
        <v>0.0</v>
      </c>
      <c r="L290" s="15">
        <v>0.0</v>
      </c>
      <c r="M290" s="14">
        <v>2.0</v>
      </c>
      <c r="N290" s="13">
        <v>-1.0</v>
      </c>
      <c r="O290" s="13">
        <v>0.0</v>
      </c>
      <c r="P290" s="15">
        <v>0.0</v>
      </c>
      <c r="Q290" s="14">
        <v>0.0</v>
      </c>
      <c r="R290" s="13">
        <v>0.0</v>
      </c>
      <c r="S290" s="13">
        <v>0.0</v>
      </c>
      <c r="T290" s="15">
        <v>0.0</v>
      </c>
      <c r="U290" s="14">
        <v>0.0</v>
      </c>
      <c r="V290" s="15">
        <v>0.0</v>
      </c>
    </row>
    <row r="291">
      <c r="A291" s="7" t="str">
        <f t="shared" si="1"/>
        <v>Isaiah Williams</v>
      </c>
      <c r="B291" s="7" t="str">
        <f>IFERROR(__xludf.DUMMYFUNCTION("INDEX(IFNA(REGEXEXTRACT(D291, ""([^ ]+)$"")))"),"CIN")</f>
        <v>CIN</v>
      </c>
      <c r="C291" s="7">
        <f>Pts_PA*G291+Pts_PC*H291+Pts_PY*I291+Pts_PTD*J291+Pts_PI*K291+Pts_P2*L291+Pts_RA*M291+Pts_RY*N291+Pts_RTD*O291+Pts_R2*P291+Pts_Res*Q291+Pts_ReY*R291+Pts_ReTD*S291+Pts_Re2*T291+Pts_FL*U291+Pts_FTD*V291</f>
        <v>1.6</v>
      </c>
      <c r="D291" s="13" t="s">
        <v>619</v>
      </c>
      <c r="E291" s="14" t="s">
        <v>56</v>
      </c>
      <c r="F291" s="14">
        <v>0.0</v>
      </c>
      <c r="G291" s="14">
        <v>0.0</v>
      </c>
      <c r="H291" s="13">
        <v>0.0</v>
      </c>
      <c r="I291" s="13">
        <v>0.0</v>
      </c>
      <c r="J291" s="13">
        <v>0.0</v>
      </c>
      <c r="K291" s="13">
        <v>0.0</v>
      </c>
      <c r="L291" s="15">
        <v>0.0</v>
      </c>
      <c r="M291" s="14">
        <v>0.0</v>
      </c>
      <c r="N291" s="13">
        <v>0.0</v>
      </c>
      <c r="O291" s="13">
        <v>0.0</v>
      </c>
      <c r="P291" s="15">
        <v>0.0</v>
      </c>
      <c r="Q291" s="14">
        <v>2.0</v>
      </c>
      <c r="R291" s="13">
        <v>6.0</v>
      </c>
      <c r="S291" s="13">
        <v>0.0</v>
      </c>
      <c r="T291" s="15">
        <v>0.0</v>
      </c>
      <c r="U291" s="14">
        <v>0.0</v>
      </c>
      <c r="V291" s="15">
        <v>0.0</v>
      </c>
    </row>
    <row r="292">
      <c r="A292" s="7" t="str">
        <f t="shared" si="1"/>
        <v>Jamaal Williams</v>
      </c>
      <c r="B292" s="7" t="str">
        <f>IFERROR(__xludf.DUMMYFUNCTION("INDEX(IFNA(REGEXEXTRACT(D292, ""([^ ]+)$"")))"),"NO")</f>
        <v>NO</v>
      </c>
      <c r="C292" s="7">
        <f>Pts_PA*G292+Pts_PC*H292+Pts_PY*I292+Pts_PTD*J292+Pts_PI*K292+Pts_P2*L292+Pts_RA*M292+Pts_RY*N292+Pts_RTD*O292+Pts_R2*P292+Pts_Res*Q292+Pts_ReY*R292+Pts_ReTD*S292+Pts_Re2*T292+Pts_FL*U292+Pts_FTD*V292</f>
        <v>0.4</v>
      </c>
      <c r="D292" s="13" t="s">
        <v>123</v>
      </c>
      <c r="E292" s="14" t="s">
        <v>82</v>
      </c>
      <c r="F292" s="14">
        <v>0.0</v>
      </c>
      <c r="G292" s="14">
        <v>0.0</v>
      </c>
      <c r="H292" s="13">
        <v>0.0</v>
      </c>
      <c r="I292" s="13">
        <v>0.0</v>
      </c>
      <c r="J292" s="13">
        <v>0.0</v>
      </c>
      <c r="K292" s="13">
        <v>0.0</v>
      </c>
      <c r="L292" s="15">
        <v>0.0</v>
      </c>
      <c r="M292" s="14">
        <v>2.0</v>
      </c>
      <c r="N292" s="13">
        <v>4.0</v>
      </c>
      <c r="O292" s="13">
        <v>0.0</v>
      </c>
      <c r="P292" s="15">
        <v>0.0</v>
      </c>
      <c r="Q292" s="14">
        <v>0.0</v>
      </c>
      <c r="R292" s="13">
        <v>0.0</v>
      </c>
      <c r="S292" s="13">
        <v>0.0</v>
      </c>
      <c r="T292" s="15">
        <v>0.0</v>
      </c>
      <c r="U292" s="14">
        <v>0.0</v>
      </c>
      <c r="V292" s="15">
        <v>0.0</v>
      </c>
    </row>
    <row r="293">
      <c r="A293" s="7" t="str">
        <f t="shared" si="1"/>
        <v>Emanuel Wilson</v>
      </c>
      <c r="B293" s="7" t="str">
        <f>IFERROR(__xludf.DUMMYFUNCTION("INDEX(IFNA(REGEXEXTRACT(D293, ""([^ ]+)$"")))"),"GB")</f>
        <v>GB</v>
      </c>
      <c r="C293" s="7">
        <f>Pts_PA*G293+Pts_PC*H293+Pts_PY*I293+Pts_PTD*J293+Pts_PI*K293+Pts_P2*L293+Pts_RA*M293+Pts_RY*N293+Pts_RTD*O293+Pts_R2*P293+Pts_Res*Q293+Pts_ReY*R293+Pts_ReTD*S293+Pts_Re2*T293+Pts_FL*U293+Pts_FTD*V293</f>
        <v>1.3</v>
      </c>
      <c r="D293" s="13" t="s">
        <v>184</v>
      </c>
      <c r="E293" s="14" t="s">
        <v>351</v>
      </c>
      <c r="F293" s="14">
        <v>0.0</v>
      </c>
      <c r="G293" s="14">
        <v>0.0</v>
      </c>
      <c r="H293" s="13">
        <v>0.0</v>
      </c>
      <c r="I293" s="13">
        <v>0.0</v>
      </c>
      <c r="J293" s="13">
        <v>0.0</v>
      </c>
      <c r="K293" s="13">
        <v>0.0</v>
      </c>
      <c r="L293" s="15">
        <v>0.0</v>
      </c>
      <c r="M293" s="14">
        <v>4.0</v>
      </c>
      <c r="N293" s="13">
        <v>5.0</v>
      </c>
      <c r="O293" s="13">
        <v>0.0</v>
      </c>
      <c r="P293" s="15">
        <v>0.0</v>
      </c>
      <c r="Q293" s="14">
        <v>2.0</v>
      </c>
      <c r="R293" s="13">
        <v>-2.0</v>
      </c>
      <c r="S293" s="13">
        <v>0.0</v>
      </c>
      <c r="T293" s="15">
        <v>0.0</v>
      </c>
      <c r="U293" s="14">
        <v>0.0</v>
      </c>
      <c r="V293" s="15">
        <v>0.0</v>
      </c>
    </row>
    <row r="294">
      <c r="A294" s="7"/>
      <c r="B294" s="7"/>
      <c r="C294" s="7"/>
      <c r="D294" s="13"/>
      <c r="E294" s="14"/>
      <c r="F294" s="14"/>
      <c r="G294" s="14"/>
      <c r="H294" s="13"/>
      <c r="I294" s="13"/>
      <c r="J294" s="13"/>
      <c r="K294" s="13"/>
      <c r="L294" s="15"/>
      <c r="M294" s="14"/>
      <c r="N294" s="13"/>
      <c r="O294" s="13"/>
      <c r="P294" s="15"/>
      <c r="Q294" s="14"/>
      <c r="R294" s="13"/>
      <c r="S294" s="13"/>
      <c r="T294" s="15"/>
      <c r="U294" s="14"/>
      <c r="V294" s="15"/>
    </row>
    <row r="295">
      <c r="A295" s="7"/>
      <c r="B295" s="7"/>
      <c r="C295" s="7"/>
      <c r="D295" s="13"/>
      <c r="E295" s="14"/>
      <c r="F295" s="14"/>
      <c r="G295" s="14"/>
      <c r="H295" s="13"/>
      <c r="I295" s="13"/>
      <c r="J295" s="13"/>
      <c r="K295" s="13"/>
      <c r="L295" s="15"/>
      <c r="M295" s="14"/>
      <c r="N295" s="13"/>
      <c r="O295" s="13"/>
      <c r="P295" s="15"/>
      <c r="Q295" s="14"/>
      <c r="R295" s="13"/>
      <c r="S295" s="13"/>
      <c r="T295" s="15"/>
      <c r="U295" s="14"/>
      <c r="V295" s="15"/>
    </row>
    <row r="296">
      <c r="A296" s="7"/>
      <c r="B296" s="7"/>
      <c r="C296" s="7"/>
      <c r="D296" s="13"/>
      <c r="E296" s="14"/>
      <c r="F296" s="14"/>
      <c r="G296" s="14"/>
      <c r="H296" s="13"/>
      <c r="I296" s="13"/>
      <c r="J296" s="13"/>
      <c r="K296" s="13"/>
      <c r="L296" s="15"/>
      <c r="M296" s="14"/>
      <c r="N296" s="13"/>
      <c r="O296" s="13"/>
      <c r="P296" s="15"/>
      <c r="Q296" s="14"/>
      <c r="R296" s="13"/>
      <c r="S296" s="13"/>
      <c r="T296" s="15"/>
      <c r="U296" s="14"/>
      <c r="V296" s="15"/>
    </row>
    <row r="297">
      <c r="A297" s="7"/>
      <c r="B297" s="7"/>
      <c r="C297" s="7"/>
      <c r="D297" s="13"/>
      <c r="E297" s="14"/>
      <c r="F297" s="14"/>
      <c r="G297" s="14"/>
      <c r="H297" s="13"/>
      <c r="I297" s="13"/>
      <c r="J297" s="13"/>
      <c r="K297" s="13"/>
      <c r="L297" s="15"/>
      <c r="M297" s="14"/>
      <c r="N297" s="13"/>
      <c r="O297" s="13"/>
      <c r="P297" s="15"/>
      <c r="Q297" s="14"/>
      <c r="R297" s="13"/>
      <c r="S297" s="13"/>
      <c r="T297" s="15"/>
      <c r="U297" s="14"/>
      <c r="V297" s="15"/>
    </row>
    <row r="298">
      <c r="A298" s="7"/>
      <c r="B298" s="7"/>
      <c r="C298" s="7"/>
      <c r="D298" s="13"/>
      <c r="E298" s="14"/>
      <c r="F298" s="14"/>
      <c r="G298" s="14"/>
      <c r="H298" s="13"/>
      <c r="I298" s="13"/>
      <c r="J298" s="13"/>
      <c r="K298" s="13"/>
      <c r="L298" s="15"/>
      <c r="M298" s="14"/>
      <c r="N298" s="13"/>
      <c r="O298" s="13"/>
      <c r="P298" s="15"/>
      <c r="Q298" s="14"/>
      <c r="R298" s="13"/>
      <c r="S298" s="13"/>
      <c r="T298" s="15"/>
      <c r="U298" s="14"/>
      <c r="V298" s="15"/>
    </row>
    <row r="299">
      <c r="A299" s="7"/>
      <c r="B299" s="7"/>
      <c r="C299" s="7"/>
      <c r="D299" s="13"/>
      <c r="E299" s="14"/>
      <c r="F299" s="14"/>
      <c r="G299" s="14"/>
      <c r="H299" s="13"/>
      <c r="I299" s="13"/>
      <c r="J299" s="13"/>
      <c r="K299" s="13"/>
      <c r="L299" s="15"/>
      <c r="M299" s="14"/>
      <c r="N299" s="13"/>
      <c r="O299" s="13"/>
      <c r="P299" s="15"/>
      <c r="Q299" s="14"/>
      <c r="R299" s="13"/>
      <c r="S299" s="13"/>
      <c r="T299" s="15"/>
      <c r="U299" s="14"/>
      <c r="V299" s="15"/>
    </row>
    <row r="300">
      <c r="A300" s="7"/>
      <c r="B300" s="7"/>
      <c r="C300" s="7"/>
      <c r="D300" s="13"/>
      <c r="E300" s="14"/>
      <c r="F300" s="14"/>
      <c r="G300" s="14"/>
      <c r="H300" s="13"/>
      <c r="I300" s="13"/>
      <c r="J300" s="13"/>
      <c r="K300" s="13"/>
      <c r="L300" s="15"/>
      <c r="M300" s="14"/>
      <c r="N300" s="13"/>
      <c r="O300" s="13"/>
      <c r="P300" s="15"/>
      <c r="Q300" s="14"/>
      <c r="R300" s="13"/>
      <c r="S300" s="13"/>
      <c r="T300" s="15"/>
      <c r="U300" s="14"/>
      <c r="V300" s="15"/>
    </row>
    <row r="301">
      <c r="A301" s="7"/>
      <c r="B301" s="7"/>
      <c r="C301" s="7"/>
      <c r="D301" s="13"/>
      <c r="E301" s="14"/>
      <c r="F301" s="14"/>
      <c r="G301" s="14"/>
      <c r="H301" s="13"/>
      <c r="I301" s="13"/>
      <c r="J301" s="13"/>
      <c r="K301" s="13"/>
      <c r="L301" s="15"/>
      <c r="M301" s="14"/>
      <c r="N301" s="13"/>
      <c r="O301" s="13"/>
      <c r="P301" s="15"/>
      <c r="Q301" s="14"/>
      <c r="R301" s="13"/>
      <c r="S301" s="13"/>
      <c r="T301" s="15"/>
      <c r="U301" s="14"/>
      <c r="V301" s="15"/>
    </row>
    <row r="302">
      <c r="A302" s="7"/>
      <c r="B302" s="7"/>
      <c r="C302" s="7"/>
      <c r="D302" s="13"/>
      <c r="E302" s="14"/>
      <c r="F302" s="14"/>
      <c r="G302" s="14"/>
      <c r="H302" s="13"/>
      <c r="I302" s="13"/>
      <c r="J302" s="13"/>
      <c r="K302" s="13"/>
      <c r="L302" s="15"/>
      <c r="M302" s="14"/>
      <c r="N302" s="13"/>
      <c r="O302" s="13"/>
      <c r="P302" s="15"/>
      <c r="Q302" s="14"/>
      <c r="R302" s="13"/>
      <c r="S302" s="13"/>
      <c r="T302" s="15"/>
      <c r="U302" s="14"/>
      <c r="V302" s="15"/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293"/>
  <mergeCells count="4">
    <mergeCell ref="G1:L1"/>
    <mergeCell ref="M1:P1"/>
    <mergeCell ref="Q1:T1"/>
    <mergeCell ref="U1:V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4</v>
      </c>
      <c r="B1" s="7" t="s">
        <v>4</v>
      </c>
      <c r="C1" s="7" t="s">
        <v>5</v>
      </c>
      <c r="D1" s="7" t="s">
        <v>620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</row>
    <row r="2">
      <c r="A2" s="7" t="s">
        <v>621</v>
      </c>
      <c r="B2" s="7" t="str">
        <f t="shared" ref="B2:B553" si="1">LEFT(A2,LEN(A2)-LEN(C2)-1)</f>
        <v>Lamar Jackson</v>
      </c>
      <c r="C2" s="7" t="str">
        <f>IFERROR(__xludf.DUMMYFUNCTION("INDEX(IFNA(REGEXEXTRACT(A2, ""([^ ]+)$"")))"),"BAL")</f>
        <v>BAL</v>
      </c>
      <c r="D2" s="7" t="s">
        <v>622</v>
      </c>
      <c r="E2" s="18"/>
      <c r="F2" s="18"/>
      <c r="G2" s="18"/>
      <c r="H2" s="19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</row>
    <row r="3">
      <c r="A3" s="7" t="s">
        <v>623</v>
      </c>
      <c r="B3" s="7" t="str">
        <f t="shared" si="1"/>
        <v>Joe Burrow</v>
      </c>
      <c r="C3" s="7" t="str">
        <f>IFERROR(__xludf.DUMMYFUNCTION("INDEX(IFNA(REGEXEXTRACT(A3, ""([^ ]+)$"")))"),"CIN")</f>
        <v>CIN</v>
      </c>
      <c r="D3" s="7" t="s">
        <v>622</v>
      </c>
      <c r="E3" s="18"/>
      <c r="F3" s="18"/>
      <c r="G3" s="18"/>
      <c r="H3" s="19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</row>
    <row r="4">
      <c r="A4" s="7" t="s">
        <v>624</v>
      </c>
      <c r="B4" s="7" t="str">
        <f t="shared" si="1"/>
        <v>Baker Mayfield</v>
      </c>
      <c r="C4" s="7" t="str">
        <f>IFERROR(__xludf.DUMMYFUNCTION("INDEX(IFNA(REGEXEXTRACT(A4, ""([^ ]+)$"")))"),"TB")</f>
        <v>TB</v>
      </c>
      <c r="D4" s="7" t="s">
        <v>622</v>
      </c>
      <c r="E4" s="18"/>
      <c r="F4" s="18"/>
      <c r="G4" s="18"/>
      <c r="H4" s="19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</row>
    <row r="5">
      <c r="A5" s="7" t="s">
        <v>625</v>
      </c>
      <c r="B5" s="7" t="str">
        <f t="shared" si="1"/>
        <v>Josh Allen</v>
      </c>
      <c r="C5" s="7" t="str">
        <f>IFERROR(__xludf.DUMMYFUNCTION("INDEX(IFNA(REGEXEXTRACT(A5, ""([^ ]+)$"")))"),"BUF")</f>
        <v>BUF</v>
      </c>
      <c r="D5" s="7" t="s">
        <v>622</v>
      </c>
      <c r="E5" s="18"/>
      <c r="F5" s="18"/>
      <c r="G5" s="18"/>
      <c r="H5" s="19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</row>
    <row r="6">
      <c r="A6" s="7" t="s">
        <v>626</v>
      </c>
      <c r="B6" s="7" t="str">
        <f t="shared" si="1"/>
        <v>Jayden Daniels</v>
      </c>
      <c r="C6" s="7" t="str">
        <f>IFERROR(__xludf.DUMMYFUNCTION("INDEX(IFNA(REGEXEXTRACT(A6, ""([^ ]+)$"")))"),"WAS")</f>
        <v>WAS</v>
      </c>
      <c r="D6" s="7" t="s">
        <v>622</v>
      </c>
      <c r="E6" s="18"/>
      <c r="F6" s="18"/>
      <c r="G6" s="18"/>
      <c r="H6" s="19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</row>
    <row r="7">
      <c r="A7" s="7" t="s">
        <v>627</v>
      </c>
      <c r="B7" s="7" t="str">
        <f t="shared" si="1"/>
        <v>Jared Goff</v>
      </c>
      <c r="C7" s="7" t="str">
        <f>IFERROR(__xludf.DUMMYFUNCTION("INDEX(IFNA(REGEXEXTRACT(A7, ""([^ ]+)$"")))"),"DET")</f>
        <v>DET</v>
      </c>
      <c r="D7" s="7" t="s">
        <v>622</v>
      </c>
      <c r="E7" s="18"/>
      <c r="F7" s="18"/>
      <c r="G7" s="18"/>
      <c r="H7" s="19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</row>
    <row r="8">
      <c r="A8" s="7" t="s">
        <v>628</v>
      </c>
      <c r="B8" s="7" t="str">
        <f t="shared" si="1"/>
        <v>Sam Darnold</v>
      </c>
      <c r="C8" s="7" t="str">
        <f>IFERROR(__xludf.DUMMYFUNCTION("INDEX(IFNA(REGEXEXTRACT(A8, ""([^ ]+)$"")))"),"MIN")</f>
        <v>MIN</v>
      </c>
      <c r="D8" s="7" t="s">
        <v>622</v>
      </c>
      <c r="E8" s="18"/>
      <c r="F8" s="18"/>
      <c r="G8" s="18"/>
      <c r="H8" s="19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</row>
    <row r="9">
      <c r="A9" s="7" t="s">
        <v>629</v>
      </c>
      <c r="B9" s="7" t="str">
        <f t="shared" si="1"/>
        <v>Bo Nix</v>
      </c>
      <c r="C9" s="7" t="str">
        <f>IFERROR(__xludf.DUMMYFUNCTION("INDEX(IFNA(REGEXEXTRACT(A9, ""([^ ]+)$"")))"),"DEN")</f>
        <v>DEN</v>
      </c>
      <c r="D9" s="7" t="s">
        <v>622</v>
      </c>
      <c r="E9" s="18"/>
      <c r="F9" s="18"/>
      <c r="G9" s="18"/>
      <c r="H9" s="19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>
      <c r="A10" s="7" t="s">
        <v>630</v>
      </c>
      <c r="B10" s="7" t="str">
        <f t="shared" si="1"/>
        <v>Jalen Hurts</v>
      </c>
      <c r="C10" s="7" t="str">
        <f>IFERROR(__xludf.DUMMYFUNCTION("INDEX(IFNA(REGEXEXTRACT(A10, ""([^ ]+)$"")))"),"PHI")</f>
        <v>PHI</v>
      </c>
      <c r="D10" s="7" t="s">
        <v>622</v>
      </c>
      <c r="E10" s="18"/>
      <c r="F10" s="18"/>
      <c r="G10" s="18"/>
      <c r="H10" s="19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>
      <c r="A11" s="7" t="s">
        <v>631</v>
      </c>
      <c r="B11" s="7" t="str">
        <f t="shared" si="1"/>
        <v>Kyler Murray</v>
      </c>
      <c r="C11" s="7" t="str">
        <f>IFERROR(__xludf.DUMMYFUNCTION("INDEX(IFNA(REGEXEXTRACT(A11, ""([^ ]+)$"")))"),"ARI")</f>
        <v>ARI</v>
      </c>
      <c r="D11" s="7" t="s">
        <v>622</v>
      </c>
      <c r="E11" s="18"/>
      <c r="F11" s="18"/>
      <c r="G11" s="18"/>
      <c r="H11" s="19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>
      <c r="A12" s="7" t="s">
        <v>632</v>
      </c>
      <c r="B12" s="7" t="str">
        <f t="shared" si="1"/>
        <v>Justin Herbert</v>
      </c>
      <c r="C12" s="7" t="str">
        <f>IFERROR(__xludf.DUMMYFUNCTION("INDEX(IFNA(REGEXEXTRACT(A12, ""([^ ]+)$"")))"),"LAC")</f>
        <v>LAC</v>
      </c>
      <c r="D12" s="7" t="s">
        <v>622</v>
      </c>
      <c r="E12" s="18"/>
      <c r="F12" s="18"/>
      <c r="G12" s="18"/>
      <c r="H12" s="19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>
      <c r="A13" s="7" t="s">
        <v>633</v>
      </c>
      <c r="B13" s="7" t="str">
        <f t="shared" si="1"/>
        <v>Patrick Mahomes</v>
      </c>
      <c r="C13" s="7" t="str">
        <f>IFERROR(__xludf.DUMMYFUNCTION("INDEX(IFNA(REGEXEXTRACT(A13, ""([^ ]+)$"")))"),"KC")</f>
        <v>KC</v>
      </c>
      <c r="D13" s="7" t="s">
        <v>622</v>
      </c>
      <c r="E13" s="18"/>
      <c r="F13" s="18"/>
      <c r="G13" s="18"/>
      <c r="H13" s="19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>
      <c r="A14" s="7" t="s">
        <v>634</v>
      </c>
      <c r="B14" s="7" t="str">
        <f t="shared" si="1"/>
        <v>Aaron Rodgers</v>
      </c>
      <c r="C14" s="7" t="str">
        <f>IFERROR(__xludf.DUMMYFUNCTION("INDEX(IFNA(REGEXEXTRACT(A14, ""([^ ]+)$"")))"),"NYJ")</f>
        <v>NYJ</v>
      </c>
      <c r="D14" s="7" t="s">
        <v>622</v>
      </c>
      <c r="E14" s="18"/>
      <c r="F14" s="18"/>
      <c r="G14" s="18"/>
      <c r="H14" s="19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</row>
    <row r="15">
      <c r="A15" s="7" t="s">
        <v>635</v>
      </c>
      <c r="B15" s="7" t="str">
        <f t="shared" si="1"/>
        <v>Brock Purdy</v>
      </c>
      <c r="C15" s="7" t="str">
        <f>IFERROR(__xludf.DUMMYFUNCTION("INDEX(IFNA(REGEXEXTRACT(A15, ""([^ ]+)$"")))"),"SF")</f>
        <v>SF</v>
      </c>
      <c r="D15" s="7" t="s">
        <v>622</v>
      </c>
      <c r="E15" s="18"/>
      <c r="F15" s="18"/>
      <c r="G15" s="18"/>
      <c r="H15" s="19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</row>
    <row r="16">
      <c r="A16" s="7" t="s">
        <v>636</v>
      </c>
      <c r="B16" s="7" t="str">
        <f t="shared" si="1"/>
        <v>Geno Smith</v>
      </c>
      <c r="C16" s="7" t="str">
        <f>IFERROR(__xludf.DUMMYFUNCTION("INDEX(IFNA(REGEXEXTRACT(A16, ""([^ ]+)$"")))"),"SEA")</f>
        <v>SEA</v>
      </c>
      <c r="D16" s="7" t="s">
        <v>622</v>
      </c>
      <c r="E16" s="18"/>
      <c r="F16" s="18"/>
      <c r="G16" s="18"/>
      <c r="H16" s="19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</row>
    <row r="17">
      <c r="A17" s="7" t="s">
        <v>637</v>
      </c>
      <c r="B17" s="7" t="str">
        <f t="shared" si="1"/>
        <v>Caleb Williams</v>
      </c>
      <c r="C17" s="7" t="str">
        <f>IFERROR(__xludf.DUMMYFUNCTION("INDEX(IFNA(REGEXEXTRACT(A17, ""([^ ]+)$"")))"),"CHI")</f>
        <v>CHI</v>
      </c>
      <c r="D17" s="7" t="s">
        <v>622</v>
      </c>
      <c r="E17" s="18"/>
      <c r="F17" s="18"/>
      <c r="G17" s="18"/>
      <c r="H17" s="19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</row>
    <row r="18">
      <c r="A18" s="7" t="s">
        <v>638</v>
      </c>
      <c r="B18" s="7" t="str">
        <f t="shared" si="1"/>
        <v>Jordan Love</v>
      </c>
      <c r="C18" s="7" t="str">
        <f>IFERROR(__xludf.DUMMYFUNCTION("INDEX(IFNA(REGEXEXTRACT(A18, ""([^ ]+)$"")))"),"GB")</f>
        <v>GB</v>
      </c>
      <c r="D18" s="7" t="s">
        <v>622</v>
      </c>
      <c r="E18" s="18"/>
      <c r="F18" s="18"/>
      <c r="G18" s="18"/>
      <c r="H18" s="19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</row>
    <row r="19">
      <c r="A19" s="7" t="s">
        <v>639</v>
      </c>
      <c r="B19" s="7" t="str">
        <f t="shared" si="1"/>
        <v>C.J. Stroud</v>
      </c>
      <c r="C19" s="7" t="str">
        <f>IFERROR(__xludf.DUMMYFUNCTION("INDEX(IFNA(REGEXEXTRACT(A19, ""([^ ]+)$"")))"),"HOU")</f>
        <v>HOU</v>
      </c>
      <c r="D19" s="7" t="s">
        <v>622</v>
      </c>
      <c r="E19" s="18"/>
      <c r="F19" s="18"/>
      <c r="G19" s="18"/>
      <c r="H19" s="19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</row>
    <row r="20">
      <c r="A20" s="7" t="s">
        <v>640</v>
      </c>
      <c r="B20" s="7" t="str">
        <f t="shared" si="1"/>
        <v>Matthew Stafford</v>
      </c>
      <c r="C20" s="7" t="str">
        <f>IFERROR(__xludf.DUMMYFUNCTION("INDEX(IFNA(REGEXEXTRACT(A20, ""([^ ]+)$"")))"),"LA")</f>
        <v>LA</v>
      </c>
      <c r="D20" s="7" t="s">
        <v>622</v>
      </c>
      <c r="E20" s="18"/>
      <c r="F20" s="18"/>
      <c r="G20" s="18"/>
      <c r="H20" s="19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</row>
    <row r="21">
      <c r="A21" s="7" t="s">
        <v>641</v>
      </c>
      <c r="B21" s="7" t="str">
        <f t="shared" si="1"/>
        <v>Tua Tagovailoa</v>
      </c>
      <c r="C21" s="7" t="str">
        <f>IFERROR(__xludf.DUMMYFUNCTION("INDEX(IFNA(REGEXEXTRACT(A21, ""([^ ]+)$"")))"),"MIA")</f>
        <v>MIA</v>
      </c>
      <c r="D21" s="7" t="s">
        <v>622</v>
      </c>
      <c r="E21" s="18"/>
      <c r="F21" s="18"/>
      <c r="G21" s="18"/>
      <c r="H21" s="19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</row>
    <row r="22">
      <c r="A22" s="7" t="s">
        <v>642</v>
      </c>
      <c r="B22" s="7" t="str">
        <f t="shared" si="1"/>
        <v>Bryce Young</v>
      </c>
      <c r="C22" s="7" t="str">
        <f>IFERROR(__xludf.DUMMYFUNCTION("INDEX(IFNA(REGEXEXTRACT(A22, ""([^ ]+)$"")))"),"CAR")</f>
        <v>CAR</v>
      </c>
      <c r="D22" s="7" t="s">
        <v>622</v>
      </c>
      <c r="E22" s="18"/>
      <c r="F22" s="18"/>
      <c r="G22" s="18"/>
      <c r="H22" s="19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</row>
    <row r="23">
      <c r="A23" s="7" t="s">
        <v>643</v>
      </c>
      <c r="B23" s="7" t="str">
        <f t="shared" si="1"/>
        <v>Kirk Cousins</v>
      </c>
      <c r="C23" s="7" t="str">
        <f>IFERROR(__xludf.DUMMYFUNCTION("INDEX(IFNA(REGEXEXTRACT(A23, ""([^ ]+)$"")))"),"ATL")</f>
        <v>ATL</v>
      </c>
      <c r="D23" s="7" t="s">
        <v>622</v>
      </c>
      <c r="E23" s="18"/>
      <c r="F23" s="18"/>
      <c r="G23" s="18"/>
      <c r="H23" s="19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</row>
    <row r="24">
      <c r="A24" s="7" t="s">
        <v>644</v>
      </c>
      <c r="B24" s="7" t="str">
        <f t="shared" si="1"/>
        <v>Drake Maye</v>
      </c>
      <c r="C24" s="7" t="str">
        <f>IFERROR(__xludf.DUMMYFUNCTION("INDEX(IFNA(REGEXEXTRACT(A24, ""([^ ]+)$"")))"),"NE")</f>
        <v>NE</v>
      </c>
      <c r="D24" s="7" t="s">
        <v>622</v>
      </c>
      <c r="E24" s="18"/>
      <c r="F24" s="18"/>
      <c r="G24" s="18"/>
      <c r="H24" s="19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</row>
    <row r="25">
      <c r="A25" s="7" t="s">
        <v>645</v>
      </c>
      <c r="B25" s="7" t="str">
        <f t="shared" si="1"/>
        <v>Russell Wilson</v>
      </c>
      <c r="C25" s="7" t="str">
        <f>IFERROR(__xludf.DUMMYFUNCTION("INDEX(IFNA(REGEXEXTRACT(A25, ""([^ ]+)$"")))"),"PIT")</f>
        <v>PIT</v>
      </c>
      <c r="D25" s="7" t="s">
        <v>622</v>
      </c>
      <c r="E25" s="18"/>
      <c r="F25" s="18"/>
      <c r="G25" s="18"/>
      <c r="H25" s="19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</row>
    <row r="26">
      <c r="A26" s="7" t="s">
        <v>646</v>
      </c>
      <c r="B26" s="7" t="str">
        <f t="shared" si="1"/>
        <v>Derek Carr</v>
      </c>
      <c r="C26" s="7" t="str">
        <f>IFERROR(__xludf.DUMMYFUNCTION("INDEX(IFNA(REGEXEXTRACT(A26, ""([^ ]+)$"")))"),"NO")</f>
        <v>NO</v>
      </c>
      <c r="D26" s="7" t="s">
        <v>622</v>
      </c>
      <c r="E26" s="18"/>
      <c r="F26" s="18"/>
      <c r="G26" s="18"/>
      <c r="H26" s="19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</row>
    <row r="27">
      <c r="A27" s="7" t="s">
        <v>647</v>
      </c>
      <c r="B27" s="7" t="str">
        <f t="shared" si="1"/>
        <v>Anthony Richardson</v>
      </c>
      <c r="C27" s="7" t="str">
        <f>IFERROR(__xludf.DUMMYFUNCTION("INDEX(IFNA(REGEXEXTRACT(A27, ""([^ ]+)$"")))"),"IND")</f>
        <v>IND</v>
      </c>
      <c r="D27" s="7" t="s">
        <v>622</v>
      </c>
      <c r="E27" s="18"/>
      <c r="F27" s="18"/>
      <c r="G27" s="18"/>
      <c r="H27" s="19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</row>
    <row r="28">
      <c r="A28" s="7" t="s">
        <v>648</v>
      </c>
      <c r="B28" s="7" t="str">
        <f t="shared" si="1"/>
        <v>Trevor Lawrence</v>
      </c>
      <c r="C28" s="7" t="str">
        <f>IFERROR(__xludf.DUMMYFUNCTION("INDEX(IFNA(REGEXEXTRACT(A28, ""([^ ]+)$"")))"),"JAX")</f>
        <v>JAX</v>
      </c>
      <c r="D28" s="7" t="s">
        <v>622</v>
      </c>
      <c r="E28" s="18"/>
      <c r="F28" s="18"/>
      <c r="G28" s="18"/>
      <c r="H28" s="19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</row>
    <row r="29">
      <c r="A29" s="7" t="s">
        <v>649</v>
      </c>
      <c r="B29" s="7" t="str">
        <f t="shared" si="1"/>
        <v>Jameis Winston</v>
      </c>
      <c r="C29" s="7" t="str">
        <f>IFERROR(__xludf.DUMMYFUNCTION("INDEX(IFNA(REGEXEXTRACT(A29, ""([^ ]+)$"")))"),"CLE")</f>
        <v>CLE</v>
      </c>
      <c r="D29" s="7" t="s">
        <v>622</v>
      </c>
      <c r="E29" s="18"/>
      <c r="F29" s="18"/>
      <c r="G29" s="18"/>
      <c r="H29" s="19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</row>
    <row r="30">
      <c r="A30" s="7" t="s">
        <v>650</v>
      </c>
      <c r="B30" s="7" t="str">
        <f t="shared" si="1"/>
        <v>Daniel Jones</v>
      </c>
      <c r="C30" s="7" t="str">
        <f>IFERROR(__xludf.DUMMYFUNCTION("INDEX(IFNA(REGEXEXTRACT(A30, ""([^ ]+)$"")))"),"MIN")</f>
        <v>MIN</v>
      </c>
      <c r="D30" s="7" t="s">
        <v>622</v>
      </c>
      <c r="E30" s="18"/>
      <c r="F30" s="18"/>
      <c r="G30" s="18"/>
      <c r="H30" s="19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</row>
    <row r="31">
      <c r="A31" s="7" t="s">
        <v>651</v>
      </c>
      <c r="B31" s="7" t="str">
        <f t="shared" si="1"/>
        <v>Will Levis</v>
      </c>
      <c r="C31" s="7" t="str">
        <f>IFERROR(__xludf.DUMMYFUNCTION("INDEX(IFNA(REGEXEXTRACT(A31, ""([^ ]+)$"")))"),"TEN")</f>
        <v>TEN</v>
      </c>
      <c r="D31" s="7" t="s">
        <v>622</v>
      </c>
      <c r="E31" s="18"/>
      <c r="F31" s="18"/>
      <c r="G31" s="18"/>
      <c r="H31" s="19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</row>
    <row r="32">
      <c r="A32" s="7" t="s">
        <v>652</v>
      </c>
      <c r="B32" s="7" t="str">
        <f t="shared" si="1"/>
        <v>Dak Prescott</v>
      </c>
      <c r="C32" s="7" t="str">
        <f>IFERROR(__xludf.DUMMYFUNCTION("INDEX(IFNA(REGEXEXTRACT(A32, ""([^ ]+)$"")))"),"DAL")</f>
        <v>DAL</v>
      </c>
      <c r="D32" s="7" t="s">
        <v>622</v>
      </c>
      <c r="E32" s="18"/>
      <c r="F32" s="18"/>
      <c r="G32" s="18"/>
      <c r="H32" s="19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</row>
    <row r="33">
      <c r="A33" s="7" t="s">
        <v>653</v>
      </c>
      <c r="B33" s="7" t="str">
        <f t="shared" si="1"/>
        <v>Cooper Rush</v>
      </c>
      <c r="C33" s="7" t="str">
        <f>IFERROR(__xludf.DUMMYFUNCTION("INDEX(IFNA(REGEXEXTRACT(A33, ""([^ ]+)$"")))"),"DAL")</f>
        <v>DAL</v>
      </c>
      <c r="D33" s="7" t="s">
        <v>622</v>
      </c>
      <c r="E33" s="18"/>
      <c r="F33" s="18"/>
      <c r="G33" s="18"/>
      <c r="H33" s="19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</row>
    <row r="34">
      <c r="A34" s="7" t="s">
        <v>654</v>
      </c>
      <c r="B34" s="7" t="str">
        <f t="shared" si="1"/>
        <v>Joe Flacco</v>
      </c>
      <c r="C34" s="7" t="str">
        <f>IFERROR(__xludf.DUMMYFUNCTION("INDEX(IFNA(REGEXEXTRACT(A34, ""([^ ]+)$"")))"),"IND")</f>
        <v>IND</v>
      </c>
      <c r="D34" s="7" t="s">
        <v>622</v>
      </c>
      <c r="E34" s="18"/>
      <c r="F34" s="18"/>
      <c r="G34" s="18"/>
      <c r="H34" s="19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</row>
    <row r="35">
      <c r="A35" s="7" t="s">
        <v>655</v>
      </c>
      <c r="B35" s="7" t="str">
        <f t="shared" si="1"/>
        <v>Justin Fields</v>
      </c>
      <c r="C35" s="7" t="str">
        <f>IFERROR(__xludf.DUMMYFUNCTION("INDEX(IFNA(REGEXEXTRACT(A35, ""([^ ]+)$"")))"),"PIT")</f>
        <v>PIT</v>
      </c>
      <c r="D35" s="7" t="s">
        <v>622</v>
      </c>
      <c r="E35" s="18"/>
      <c r="F35" s="18"/>
      <c r="G35" s="18"/>
      <c r="H35" s="19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</row>
    <row r="36">
      <c r="A36" s="7" t="s">
        <v>656</v>
      </c>
      <c r="B36" s="7" t="str">
        <f t="shared" si="1"/>
        <v>Gardner Minshew</v>
      </c>
      <c r="C36" s="7" t="str">
        <f>IFERROR(__xludf.DUMMYFUNCTION("INDEX(IFNA(REGEXEXTRACT(A36, ""([^ ]+)$"")))"),"LV")</f>
        <v>LV</v>
      </c>
      <c r="D36" s="7" t="s">
        <v>622</v>
      </c>
      <c r="E36" s="18"/>
      <c r="F36" s="18"/>
      <c r="G36" s="18"/>
      <c r="H36" s="19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</row>
    <row r="37">
      <c r="A37" s="7" t="s">
        <v>657</v>
      </c>
      <c r="B37" s="7" t="str">
        <f t="shared" si="1"/>
        <v>Aidan O'Connell</v>
      </c>
      <c r="C37" s="7" t="str">
        <f>IFERROR(__xludf.DUMMYFUNCTION("INDEX(IFNA(REGEXEXTRACT(A37, ""([^ ]+)$"")))"),"LV")</f>
        <v>LV</v>
      </c>
      <c r="D37" s="7" t="s">
        <v>622</v>
      </c>
      <c r="E37" s="18"/>
      <c r="F37" s="18"/>
      <c r="G37" s="18"/>
      <c r="H37" s="19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</row>
    <row r="38">
      <c r="A38" s="7" t="s">
        <v>658</v>
      </c>
      <c r="B38" s="7" t="str">
        <f t="shared" si="1"/>
        <v>Mason Rudolph</v>
      </c>
      <c r="C38" s="7" t="str">
        <f>IFERROR(__xludf.DUMMYFUNCTION("INDEX(IFNA(REGEXEXTRACT(A38, ""([^ ]+)$"")))"),"TEN")</f>
        <v>TEN</v>
      </c>
      <c r="D38" s="7" t="s">
        <v>622</v>
      </c>
      <c r="E38" s="18"/>
      <c r="F38" s="18"/>
      <c r="G38" s="18"/>
      <c r="H38" s="19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</row>
    <row r="39">
      <c r="A39" s="7" t="s">
        <v>659</v>
      </c>
      <c r="B39" s="7" t="str">
        <f t="shared" si="1"/>
        <v>Mac Jones</v>
      </c>
      <c r="C39" s="7" t="str">
        <f>IFERROR(__xludf.DUMMYFUNCTION("INDEX(IFNA(REGEXEXTRACT(A39, ""([^ ]+)$"")))"),"JAX")</f>
        <v>JAX</v>
      </c>
      <c r="D39" s="7" t="s">
        <v>622</v>
      </c>
      <c r="E39" s="18"/>
      <c r="F39" s="18"/>
      <c r="G39" s="18"/>
      <c r="H39" s="19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</row>
    <row r="40">
      <c r="A40" s="7" t="s">
        <v>660</v>
      </c>
      <c r="B40" s="7" t="str">
        <f t="shared" si="1"/>
        <v>Drew Lock</v>
      </c>
      <c r="C40" s="7" t="str">
        <f>IFERROR(__xludf.DUMMYFUNCTION("INDEX(IFNA(REGEXEXTRACT(A40, ""([^ ]+)$"")))"),"NYG")</f>
        <v>NYG</v>
      </c>
      <c r="D40" s="7" t="s">
        <v>622</v>
      </c>
      <c r="E40" s="18"/>
      <c r="F40" s="18"/>
      <c r="G40" s="18"/>
      <c r="H40" s="19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</row>
    <row r="41">
      <c r="A41" s="7" t="s">
        <v>661</v>
      </c>
      <c r="B41" s="7" t="str">
        <f t="shared" si="1"/>
        <v>Deshaun Watson</v>
      </c>
      <c r="C41" s="7" t="str">
        <f>IFERROR(__xludf.DUMMYFUNCTION("INDEX(IFNA(REGEXEXTRACT(A41, ""([^ ]+)$"")))"),"CLE")</f>
        <v>CLE</v>
      </c>
      <c r="D41" s="7" t="s">
        <v>622</v>
      </c>
      <c r="E41" s="18"/>
      <c r="F41" s="18"/>
      <c r="G41" s="18"/>
      <c r="H41" s="19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</row>
    <row r="42">
      <c r="A42" s="7" t="s">
        <v>662</v>
      </c>
      <c r="B42" s="7" t="str">
        <f t="shared" si="1"/>
        <v>Spencer Rattler</v>
      </c>
      <c r="C42" s="7" t="str">
        <f>IFERROR(__xludf.DUMMYFUNCTION("INDEX(IFNA(REGEXEXTRACT(A42, ""([^ ]+)$"")))"),"NO")</f>
        <v>NO</v>
      </c>
      <c r="D42" s="7" t="s">
        <v>622</v>
      </c>
      <c r="E42" s="18"/>
      <c r="F42" s="18"/>
      <c r="G42" s="18"/>
      <c r="H42" s="19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</row>
    <row r="43">
      <c r="A43" s="7" t="s">
        <v>663</v>
      </c>
      <c r="B43" s="7" t="str">
        <f t="shared" si="1"/>
        <v>Andy Dalton</v>
      </c>
      <c r="C43" s="7" t="str">
        <f>IFERROR(__xludf.DUMMYFUNCTION("INDEX(IFNA(REGEXEXTRACT(A43, ""([^ ]+)$"")))"),"CAR")</f>
        <v>CAR</v>
      </c>
      <c r="D43" s="7" t="s">
        <v>622</v>
      </c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</row>
    <row r="44">
      <c r="A44" s="7" t="s">
        <v>664</v>
      </c>
      <c r="B44" s="7" t="str">
        <f t="shared" si="1"/>
        <v>Tyler Huntley</v>
      </c>
      <c r="C44" s="7" t="str">
        <f>IFERROR(__xludf.DUMMYFUNCTION("INDEX(IFNA(REGEXEXTRACT(A44, ""([^ ]+)$"")))"),"MIA")</f>
        <v>MIA</v>
      </c>
      <c r="D44" s="7" t="s">
        <v>622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</row>
    <row r="45">
      <c r="A45" s="7" t="s">
        <v>665</v>
      </c>
      <c r="B45" s="7" t="str">
        <f t="shared" si="1"/>
        <v>Malik Willis</v>
      </c>
      <c r="C45" s="7" t="str">
        <f>IFERROR(__xludf.DUMMYFUNCTION("INDEX(IFNA(REGEXEXTRACT(A45, ""([^ ]+)$"")))"),"GB")</f>
        <v>GB</v>
      </c>
      <c r="D45" s="7" t="s">
        <v>622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</row>
    <row r="46">
      <c r="A46" s="7" t="s">
        <v>666</v>
      </c>
      <c r="B46" s="7" t="str">
        <f t="shared" si="1"/>
        <v>Marcus Mariota</v>
      </c>
      <c r="C46" s="7" t="str">
        <f>IFERROR(__xludf.DUMMYFUNCTION("INDEX(IFNA(REGEXEXTRACT(A46, ""([^ ]+)$"")))"),"WAS")</f>
        <v>WAS</v>
      </c>
      <c r="D46" s="7" t="s">
        <v>622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</row>
    <row r="47">
      <c r="A47" s="7" t="s">
        <v>667</v>
      </c>
      <c r="B47" s="7" t="str">
        <f t="shared" si="1"/>
        <v>Michael Penix</v>
      </c>
      <c r="C47" s="7" t="str">
        <f>IFERROR(__xludf.DUMMYFUNCTION("INDEX(IFNA(REGEXEXTRACT(A47, ""([^ ]+)$"")))"),"ATL")</f>
        <v>ATL</v>
      </c>
      <c r="D47" s="7" t="s">
        <v>622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</row>
    <row r="48">
      <c r="A48" s="7" t="s">
        <v>668</v>
      </c>
      <c r="B48" s="7" t="str">
        <f t="shared" si="1"/>
        <v>Jacoby Brissett</v>
      </c>
      <c r="C48" s="7" t="str">
        <f>IFERROR(__xludf.DUMMYFUNCTION("INDEX(IFNA(REGEXEXTRACT(A48, ""([^ ]+)$"")))"),"NE")</f>
        <v>NE</v>
      </c>
      <c r="D48" s="7" t="s">
        <v>622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</row>
    <row r="49">
      <c r="A49" s="7" t="s">
        <v>669</v>
      </c>
      <c r="B49" s="7" t="str">
        <f t="shared" si="1"/>
        <v>Tanner McKee</v>
      </c>
      <c r="C49" s="7" t="str">
        <f>IFERROR(__xludf.DUMMYFUNCTION("INDEX(IFNA(REGEXEXTRACT(A49, ""([^ ]+)$"")))"),"PHI")</f>
        <v>PHI</v>
      </c>
      <c r="D49" s="7" t="s">
        <v>622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</row>
    <row r="50">
      <c r="A50" s="7" t="s">
        <v>670</v>
      </c>
      <c r="B50" s="7" t="str">
        <f t="shared" si="1"/>
        <v>Joshua Dobbs</v>
      </c>
      <c r="C50" s="7" t="str">
        <f>IFERROR(__xludf.DUMMYFUNCTION("INDEX(IFNA(REGEXEXTRACT(A50, ""([^ ]+)$"")))"),"SF")</f>
        <v>SF</v>
      </c>
      <c r="D50" s="7" t="s">
        <v>622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</row>
    <row r="51">
      <c r="A51" s="7" t="s">
        <v>671</v>
      </c>
      <c r="B51" s="7" t="str">
        <f t="shared" si="1"/>
        <v>Kenny Pickett</v>
      </c>
      <c r="C51" s="7" t="str">
        <f>IFERROR(__xludf.DUMMYFUNCTION("INDEX(IFNA(REGEXEXTRACT(A51, ""([^ ]+)$"")))"),"PHI")</f>
        <v>PHI</v>
      </c>
      <c r="D51" s="7" t="s">
        <v>622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</row>
    <row r="52">
      <c r="A52" s="7" t="s">
        <v>672</v>
      </c>
      <c r="B52" s="7" t="str">
        <f t="shared" si="1"/>
        <v>Desmond Ridder</v>
      </c>
      <c r="C52" s="7" t="str">
        <f>IFERROR(__xludf.DUMMYFUNCTION("INDEX(IFNA(REGEXEXTRACT(A52, ""([^ ]+)$"")))"),"LV")</f>
        <v>LV</v>
      </c>
      <c r="D52" s="7" t="s">
        <v>622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</row>
    <row r="53">
      <c r="A53" s="7" t="s">
        <v>673</v>
      </c>
      <c r="B53" s="7" t="str">
        <f t="shared" si="1"/>
        <v>Tyrod Taylor</v>
      </c>
      <c r="C53" s="7" t="str">
        <f>IFERROR(__xludf.DUMMYFUNCTION("INDEX(IFNA(REGEXEXTRACT(A53, ""([^ ]+)$"")))"),"NYJ")</f>
        <v>NYJ</v>
      </c>
      <c r="D53" s="7" t="s">
        <v>622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</row>
    <row r="54">
      <c r="A54" s="7" t="s">
        <v>674</v>
      </c>
      <c r="B54" s="7" t="str">
        <f t="shared" si="1"/>
        <v>Jimmy Garoppolo</v>
      </c>
      <c r="C54" s="7" t="str">
        <f>IFERROR(__xludf.DUMMYFUNCTION("INDEX(IFNA(REGEXEXTRACT(A54, ""([^ ]+)$"")))"),"LA")</f>
        <v>LA</v>
      </c>
      <c r="D54" s="7" t="s">
        <v>622</v>
      </c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</row>
    <row r="55">
      <c r="A55" s="7" t="s">
        <v>675</v>
      </c>
      <c r="B55" s="7" t="str">
        <f t="shared" si="1"/>
        <v>Joe Milton</v>
      </c>
      <c r="C55" s="7" t="str">
        <f>IFERROR(__xludf.DUMMYFUNCTION("INDEX(IFNA(REGEXEXTRACT(A55, ""([^ ]+)$"")))"),"NE")</f>
        <v>NE</v>
      </c>
      <c r="D55" s="7" t="s">
        <v>622</v>
      </c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</row>
    <row r="56">
      <c r="A56" s="7" t="s">
        <v>676</v>
      </c>
      <c r="B56" s="7" t="str">
        <f t="shared" si="1"/>
        <v>Mitchell Trubisky</v>
      </c>
      <c r="C56" s="7" t="str">
        <f>IFERROR(__xludf.DUMMYFUNCTION("INDEX(IFNA(REGEXEXTRACT(A56, ""([^ ]+)$"")))"),"BUF")</f>
        <v>BUF</v>
      </c>
      <c r="D56" s="7" t="s">
        <v>622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</row>
    <row r="57">
      <c r="A57" s="7" t="s">
        <v>677</v>
      </c>
      <c r="B57" s="7" t="str">
        <f t="shared" si="1"/>
        <v>Tim Boyle</v>
      </c>
      <c r="C57" s="7" t="str">
        <f>IFERROR(__xludf.DUMMYFUNCTION("INDEX(IFNA(REGEXEXTRACT(A57, ""([^ ]+)$"")))"),"NYG")</f>
        <v>NYG</v>
      </c>
      <c r="D57" s="7" t="s">
        <v>622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</row>
    <row r="58">
      <c r="A58" s="7" t="s">
        <v>678</v>
      </c>
      <c r="B58" s="7" t="str">
        <f t="shared" si="1"/>
        <v>Tommy DeVito</v>
      </c>
      <c r="C58" s="7" t="str">
        <f>IFERROR(__xludf.DUMMYFUNCTION("INDEX(IFNA(REGEXEXTRACT(A58, ""([^ ]+)$"")))"),"NYG")</f>
        <v>NYG</v>
      </c>
      <c r="D58" s="7" t="s">
        <v>622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</row>
    <row r="59">
      <c r="A59" s="7" t="s">
        <v>679</v>
      </c>
      <c r="B59" s="7" t="str">
        <f t="shared" si="1"/>
        <v>Jake Haener</v>
      </c>
      <c r="C59" s="7" t="str">
        <f>IFERROR(__xludf.DUMMYFUNCTION("INDEX(IFNA(REGEXEXTRACT(A59, ""([^ ]+)$"")))"),"NO")</f>
        <v>NO</v>
      </c>
      <c r="D59" s="7" t="s">
        <v>622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</row>
    <row r="60">
      <c r="A60" s="7" t="s">
        <v>680</v>
      </c>
      <c r="B60" s="7" t="str">
        <f t="shared" si="1"/>
        <v>Dorian Thompson-Robinson</v>
      </c>
      <c r="C60" s="7" t="str">
        <f>IFERROR(__xludf.DUMMYFUNCTION("INDEX(IFNA(REGEXEXTRACT(A60, ""([^ ]+)$"")))"),"CLE")</f>
        <v>CLE</v>
      </c>
      <c r="D60" s="7" t="s">
        <v>622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</row>
    <row r="61">
      <c r="A61" s="7" t="s">
        <v>681</v>
      </c>
      <c r="B61" s="7" t="str">
        <f t="shared" si="1"/>
        <v>Trey Lance</v>
      </c>
      <c r="C61" s="7" t="str">
        <f>IFERROR(__xludf.DUMMYFUNCTION("INDEX(IFNA(REGEXEXTRACT(A61, ""([^ ]+)$"")))"),"DAL")</f>
        <v>DAL</v>
      </c>
      <c r="D61" s="7" t="s">
        <v>622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</row>
    <row r="62">
      <c r="A62" s="7" t="s">
        <v>682</v>
      </c>
      <c r="B62" s="7" t="str">
        <f t="shared" si="1"/>
        <v>Davis Mills</v>
      </c>
      <c r="C62" s="7" t="str">
        <f>IFERROR(__xludf.DUMMYFUNCTION("INDEX(IFNA(REGEXEXTRACT(A62, ""([^ ]+)$"")))"),"HOU")</f>
        <v>HOU</v>
      </c>
      <c r="D62" s="7" t="s">
        <v>622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</row>
    <row r="63">
      <c r="A63" s="7" t="s">
        <v>683</v>
      </c>
      <c r="B63" s="7" t="str">
        <f t="shared" si="1"/>
        <v>Brandon Allen</v>
      </c>
      <c r="C63" s="7" t="str">
        <f>IFERROR(__xludf.DUMMYFUNCTION("INDEX(IFNA(REGEXEXTRACT(A63, ""([^ ]+)$"")))"),"SF")</f>
        <v>SF</v>
      </c>
      <c r="D63" s="7" t="s">
        <v>622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</row>
    <row r="64">
      <c r="A64" s="7" t="s">
        <v>684</v>
      </c>
      <c r="B64" s="7" t="str">
        <f t="shared" si="1"/>
        <v>Bailey Zappe</v>
      </c>
      <c r="C64" s="7" t="str">
        <f>IFERROR(__xludf.DUMMYFUNCTION("INDEX(IFNA(REGEXEXTRACT(A64, ""([^ ]+)$"")))"),"CLE")</f>
        <v>CLE</v>
      </c>
      <c r="D64" s="7" t="s">
        <v>622</v>
      </c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</row>
    <row r="65">
      <c r="A65" s="7" t="s">
        <v>685</v>
      </c>
      <c r="B65" s="7" t="str">
        <f t="shared" si="1"/>
        <v>Skylar Thompson</v>
      </c>
      <c r="C65" s="7" t="str">
        <f>IFERROR(__xludf.DUMMYFUNCTION("INDEX(IFNA(REGEXEXTRACT(A65, ""([^ ]+)$"")))"),"MIA")</f>
        <v>MIA</v>
      </c>
      <c r="D65" s="7" t="s">
        <v>622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</row>
    <row r="66">
      <c r="A66" s="7" t="s">
        <v>686</v>
      </c>
      <c r="B66" s="7" t="str">
        <f t="shared" si="1"/>
        <v>Carson Wentz</v>
      </c>
      <c r="C66" s="7" t="str">
        <f>IFERROR(__xludf.DUMMYFUNCTION("INDEX(IFNA(REGEXEXTRACT(A66, ""([^ ]+)$"")))"),"KC")</f>
        <v>KC</v>
      </c>
      <c r="D66" s="7" t="s">
        <v>622</v>
      </c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</row>
    <row r="67">
      <c r="A67" s="7" t="s">
        <v>687</v>
      </c>
      <c r="B67" s="7" t="str">
        <f t="shared" si="1"/>
        <v>Taylor Heinicke</v>
      </c>
      <c r="C67" s="7" t="str">
        <f>IFERROR(__xludf.DUMMYFUNCTION("INDEX(IFNA(REGEXEXTRACT(A67, ""([^ ]+)$"")))"),"LAC")</f>
        <v>LAC</v>
      </c>
      <c r="D67" s="7" t="s">
        <v>622</v>
      </c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</row>
    <row r="68">
      <c r="A68" s="7" t="s">
        <v>688</v>
      </c>
      <c r="B68" s="7" t="str">
        <f t="shared" si="1"/>
        <v>Hendon Hooker</v>
      </c>
      <c r="C68" s="7" t="str">
        <f>IFERROR(__xludf.DUMMYFUNCTION("INDEX(IFNA(REGEXEXTRACT(A68, ""([^ ]+)$"")))"),"DET")</f>
        <v>DET</v>
      </c>
      <c r="D68" s="7" t="s">
        <v>622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</row>
    <row r="69">
      <c r="A69" s="7" t="s">
        <v>689</v>
      </c>
      <c r="B69" s="7" t="str">
        <f t="shared" si="1"/>
        <v>Mike White</v>
      </c>
      <c r="C69" s="7" t="str">
        <f>IFERROR(__xludf.DUMMYFUNCTION("INDEX(IFNA(REGEXEXTRACT(A69, ""([^ ]+)$"")))"),"BUF")</f>
        <v>BUF</v>
      </c>
      <c r="D69" s="7" t="s">
        <v>622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</row>
    <row r="70">
      <c r="A70" s="7" t="s">
        <v>690</v>
      </c>
      <c r="B70" s="7" t="str">
        <f t="shared" si="1"/>
        <v>Kyle Allen</v>
      </c>
      <c r="C70" s="7" t="str">
        <f>IFERROR(__xludf.DUMMYFUNCTION("INDEX(IFNA(REGEXEXTRACT(A70, ""([^ ]+)$"")))"),"PIT")</f>
        <v>PIT</v>
      </c>
      <c r="D70" s="7" t="s">
        <v>622</v>
      </c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</row>
    <row r="71">
      <c r="A71" s="7" t="s">
        <v>691</v>
      </c>
      <c r="B71" s="7" t="str">
        <f t="shared" si="1"/>
        <v>Tyson Bagent</v>
      </c>
      <c r="C71" s="7" t="str">
        <f>IFERROR(__xludf.DUMMYFUNCTION("INDEX(IFNA(REGEXEXTRACT(A71, ""([^ ]+)$"")))"),"CHI")</f>
        <v>CHI</v>
      </c>
      <c r="D71" s="7" t="s">
        <v>622</v>
      </c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</row>
    <row r="72">
      <c r="A72" s="7" t="s">
        <v>692</v>
      </c>
      <c r="B72" s="7" t="str">
        <f t="shared" si="1"/>
        <v>Jake Browning</v>
      </c>
      <c r="C72" s="7" t="str">
        <f>IFERROR(__xludf.DUMMYFUNCTION("INDEX(IFNA(REGEXEXTRACT(A72, ""([^ ]+)$"")))"),"CIN")</f>
        <v>CIN</v>
      </c>
      <c r="D72" s="7" t="s">
        <v>622</v>
      </c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</row>
    <row r="73">
      <c r="A73" s="7" t="s">
        <v>693</v>
      </c>
      <c r="B73" s="7" t="str">
        <f t="shared" si="1"/>
        <v>Josh Johnson</v>
      </c>
      <c r="C73" s="7" t="str">
        <f>IFERROR(__xludf.DUMMYFUNCTION("INDEX(IFNA(REGEXEXTRACT(A73, ""([^ ]+)$"")))"),"BAL")</f>
        <v>BAL</v>
      </c>
      <c r="D73" s="7" t="s">
        <v>622</v>
      </c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</row>
    <row r="74">
      <c r="A74" s="7" t="s">
        <v>694</v>
      </c>
      <c r="B74" s="7" t="str">
        <f t="shared" si="1"/>
        <v>Nick Mullens</v>
      </c>
      <c r="C74" s="7" t="str">
        <f>IFERROR(__xludf.DUMMYFUNCTION("INDEX(IFNA(REGEXEXTRACT(A74, ""([^ ]+)$"")))"),"MIN")</f>
        <v>MIN</v>
      </c>
      <c r="D74" s="7" t="s">
        <v>622</v>
      </c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</row>
    <row r="75">
      <c r="A75" s="7" t="s">
        <v>695</v>
      </c>
      <c r="B75" s="7" t="str">
        <f t="shared" si="1"/>
        <v>Chris Oladokun</v>
      </c>
      <c r="C75" s="7" t="str">
        <f>IFERROR(__xludf.DUMMYFUNCTION("INDEX(IFNA(REGEXEXTRACT(A75, ""([^ ]+)$"")))"),"KC")</f>
        <v>KC</v>
      </c>
      <c r="D75" s="7" t="s">
        <v>622</v>
      </c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</row>
    <row r="76">
      <c r="A76" s="7" t="s">
        <v>696</v>
      </c>
      <c r="B76" s="7" t="str">
        <f t="shared" si="1"/>
        <v>Jarrett Stidham</v>
      </c>
      <c r="C76" s="7" t="str">
        <f>IFERROR(__xludf.DUMMYFUNCTION("INDEX(IFNA(REGEXEXTRACT(A76, ""([^ ]+)$"")))"),"DEN")</f>
        <v>DEN</v>
      </c>
      <c r="D76" s="7" t="s">
        <v>622</v>
      </c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</row>
    <row r="77">
      <c r="A77" s="7" t="s">
        <v>697</v>
      </c>
      <c r="B77" s="7" t="str">
        <f t="shared" si="1"/>
        <v>Kyle Trask</v>
      </c>
      <c r="C77" s="7" t="str">
        <f>IFERROR(__xludf.DUMMYFUNCTION("INDEX(IFNA(REGEXEXTRACT(A77, ""([^ ]+)$"")))"),"TB")</f>
        <v>TB</v>
      </c>
      <c r="D77" s="7" t="s">
        <v>622</v>
      </c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</row>
    <row r="78">
      <c r="A78" s="7" t="s">
        <v>698</v>
      </c>
      <c r="B78" s="7" t="str">
        <f t="shared" si="1"/>
        <v>Clayton Tune</v>
      </c>
      <c r="C78" s="7" t="str">
        <f>IFERROR(__xludf.DUMMYFUNCTION("INDEX(IFNA(REGEXEXTRACT(A78, ""([^ ]+)$"")))"),"ARI")</f>
        <v>ARI</v>
      </c>
      <c r="D78" s="7" t="s">
        <v>622</v>
      </c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</row>
    <row r="79">
      <c r="A79" s="7" t="s">
        <v>699</v>
      </c>
      <c r="B79" s="7" t="str">
        <f t="shared" si="1"/>
        <v>Sam Howell</v>
      </c>
      <c r="C79" s="7" t="str">
        <f>IFERROR(__xludf.DUMMYFUNCTION("INDEX(IFNA(REGEXEXTRACT(A79, ""([^ ]+)$"")))"),"SEA")</f>
        <v>SEA</v>
      </c>
      <c r="D79" s="7" t="s">
        <v>622</v>
      </c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</row>
    <row r="80">
      <c r="A80" s="7" t="s">
        <v>700</v>
      </c>
      <c r="B80" s="7" t="str">
        <f t="shared" si="1"/>
        <v>Saquon Barkley</v>
      </c>
      <c r="C80" s="7" t="str">
        <f>IFERROR(__xludf.DUMMYFUNCTION("INDEX(IFNA(REGEXEXTRACT(A80, ""([^ ]+)$"")))"),"PHI")</f>
        <v>PHI</v>
      </c>
      <c r="D80" s="7" t="s">
        <v>701</v>
      </c>
      <c r="E80" s="20"/>
      <c r="F80" s="20"/>
      <c r="G80" s="20"/>
      <c r="H80" s="20"/>
      <c r="I80" s="20"/>
      <c r="J80" s="20"/>
      <c r="K80" s="19"/>
      <c r="L80" s="20"/>
      <c r="M80" s="20"/>
      <c r="N80" s="20"/>
      <c r="O80" s="20"/>
      <c r="P80" s="20"/>
      <c r="Q80" s="20"/>
      <c r="R80" s="20"/>
      <c r="S80" s="20"/>
      <c r="T80" s="18"/>
      <c r="U80" s="18"/>
      <c r="V80" s="18"/>
      <c r="W80" s="18"/>
      <c r="X80" s="18"/>
      <c r="Y80" s="18"/>
      <c r="Z80" s="18"/>
      <c r="AA80" s="18"/>
      <c r="AB80" s="18"/>
    </row>
    <row r="81">
      <c r="A81" s="7" t="s">
        <v>702</v>
      </c>
      <c r="B81" s="7" t="str">
        <f t="shared" si="1"/>
        <v>Derrick Henry</v>
      </c>
      <c r="C81" s="7" t="str">
        <f>IFERROR(__xludf.DUMMYFUNCTION("INDEX(IFNA(REGEXEXTRACT(A81, ""([^ ]+)$"")))"),"BAL")</f>
        <v>BAL</v>
      </c>
      <c r="D81" s="7" t="s">
        <v>701</v>
      </c>
      <c r="E81" s="20"/>
      <c r="F81" s="20"/>
      <c r="G81" s="20"/>
      <c r="H81" s="20"/>
      <c r="I81" s="20"/>
      <c r="J81" s="20"/>
      <c r="K81" s="19"/>
      <c r="L81" s="20"/>
      <c r="M81" s="20"/>
      <c r="N81" s="20"/>
      <c r="O81" s="20"/>
      <c r="P81" s="20"/>
      <c r="Q81" s="20"/>
      <c r="R81" s="20"/>
      <c r="S81" s="20"/>
      <c r="T81" s="18"/>
      <c r="U81" s="18"/>
      <c r="V81" s="18"/>
      <c r="W81" s="18"/>
      <c r="X81" s="18"/>
      <c r="Y81" s="18"/>
      <c r="Z81" s="18"/>
      <c r="AA81" s="18"/>
      <c r="AB81" s="18"/>
    </row>
    <row r="82">
      <c r="A82" s="7" t="s">
        <v>703</v>
      </c>
      <c r="B82" s="7" t="str">
        <f t="shared" si="1"/>
        <v>Jahmyr Gibbs</v>
      </c>
      <c r="C82" s="7" t="str">
        <f>IFERROR(__xludf.DUMMYFUNCTION("INDEX(IFNA(REGEXEXTRACT(A82, ""([^ ]+)$"")))"),"DET")</f>
        <v>DET</v>
      </c>
      <c r="D82" s="7" t="s">
        <v>701</v>
      </c>
      <c r="E82" s="20"/>
      <c r="F82" s="20"/>
      <c r="G82" s="20"/>
      <c r="H82" s="20"/>
      <c r="I82" s="20"/>
      <c r="J82" s="20"/>
      <c r="K82" s="19"/>
      <c r="L82" s="20"/>
      <c r="M82" s="20"/>
      <c r="N82" s="20"/>
      <c r="O82" s="20"/>
      <c r="P82" s="20"/>
      <c r="Q82" s="20"/>
      <c r="R82" s="20"/>
      <c r="S82" s="20"/>
      <c r="T82" s="18"/>
      <c r="U82" s="18"/>
      <c r="V82" s="18"/>
      <c r="W82" s="18"/>
      <c r="X82" s="18"/>
      <c r="Y82" s="18"/>
      <c r="Z82" s="18"/>
      <c r="AA82" s="18"/>
      <c r="AB82" s="18"/>
    </row>
    <row r="83">
      <c r="A83" s="7" t="s">
        <v>704</v>
      </c>
      <c r="B83" s="7" t="str">
        <f t="shared" si="1"/>
        <v>Bijan Robinson</v>
      </c>
      <c r="C83" s="7" t="str">
        <f>IFERROR(__xludf.DUMMYFUNCTION("INDEX(IFNA(REGEXEXTRACT(A83, ""([^ ]+)$"")))"),"ATL")</f>
        <v>ATL</v>
      </c>
      <c r="D83" s="7" t="s">
        <v>701</v>
      </c>
      <c r="E83" s="20"/>
      <c r="F83" s="20"/>
      <c r="G83" s="20"/>
      <c r="H83" s="20"/>
      <c r="I83" s="20"/>
      <c r="J83" s="20"/>
      <c r="K83" s="19"/>
      <c r="L83" s="20"/>
      <c r="M83" s="20"/>
      <c r="N83" s="20"/>
      <c r="O83" s="20"/>
      <c r="P83" s="20"/>
      <c r="Q83" s="20"/>
      <c r="R83" s="20"/>
      <c r="S83" s="20"/>
      <c r="T83" s="18"/>
      <c r="U83" s="18"/>
      <c r="V83" s="18"/>
      <c r="W83" s="18"/>
      <c r="X83" s="18"/>
      <c r="Y83" s="18"/>
      <c r="Z83" s="18"/>
      <c r="AA83" s="18"/>
      <c r="AB83" s="18"/>
    </row>
    <row r="84">
      <c r="A84" s="7" t="s">
        <v>705</v>
      </c>
      <c r="B84" s="7" t="str">
        <f t="shared" si="1"/>
        <v>Josh Jacobs</v>
      </c>
      <c r="C84" s="7" t="str">
        <f>IFERROR(__xludf.DUMMYFUNCTION("INDEX(IFNA(REGEXEXTRACT(A84, ""([^ ]+)$"")))"),"GB")</f>
        <v>GB</v>
      </c>
      <c r="D84" s="7" t="s">
        <v>701</v>
      </c>
      <c r="E84" s="20"/>
      <c r="F84" s="20"/>
      <c r="G84" s="20"/>
      <c r="H84" s="20"/>
      <c r="I84" s="20"/>
      <c r="J84" s="20"/>
      <c r="K84" s="19"/>
      <c r="L84" s="20"/>
      <c r="M84" s="20"/>
      <c r="N84" s="20"/>
      <c r="O84" s="20"/>
      <c r="P84" s="20"/>
      <c r="Q84" s="20"/>
      <c r="R84" s="20"/>
      <c r="S84" s="20"/>
      <c r="T84" s="18"/>
      <c r="U84" s="18"/>
      <c r="V84" s="18"/>
      <c r="W84" s="18"/>
      <c r="X84" s="18"/>
      <c r="Y84" s="18"/>
      <c r="Z84" s="18"/>
      <c r="AA84" s="18"/>
      <c r="AB84" s="18"/>
    </row>
    <row r="85">
      <c r="A85" s="7" t="s">
        <v>706</v>
      </c>
      <c r="B85" s="7" t="str">
        <f t="shared" si="1"/>
        <v>Kyren Williams</v>
      </c>
      <c r="C85" s="7" t="str">
        <f>IFERROR(__xludf.DUMMYFUNCTION("INDEX(IFNA(REGEXEXTRACT(A85, ""([^ ]+)$"")))"),"LA")</f>
        <v>LA</v>
      </c>
      <c r="D85" s="7" t="s">
        <v>701</v>
      </c>
      <c r="E85" s="20"/>
      <c r="F85" s="20"/>
      <c r="G85" s="20"/>
      <c r="H85" s="20"/>
      <c r="I85" s="20"/>
      <c r="J85" s="20"/>
      <c r="K85" s="19"/>
      <c r="L85" s="20"/>
      <c r="M85" s="20"/>
      <c r="N85" s="20"/>
      <c r="O85" s="20"/>
      <c r="P85" s="20"/>
      <c r="Q85" s="20"/>
      <c r="R85" s="20"/>
      <c r="S85" s="20"/>
      <c r="T85" s="18"/>
      <c r="U85" s="18"/>
      <c r="V85" s="18"/>
      <c r="W85" s="18"/>
      <c r="X85" s="18"/>
      <c r="Y85" s="18"/>
      <c r="Z85" s="18"/>
      <c r="AA85" s="18"/>
      <c r="AB85" s="18"/>
    </row>
    <row r="86">
      <c r="A86" s="7" t="s">
        <v>707</v>
      </c>
      <c r="B86" s="7" t="str">
        <f t="shared" si="1"/>
        <v>James Cook</v>
      </c>
      <c r="C86" s="7" t="str">
        <f>IFERROR(__xludf.DUMMYFUNCTION("INDEX(IFNA(REGEXEXTRACT(A86, ""([^ ]+)$"")))"),"BUF")</f>
        <v>BUF</v>
      </c>
      <c r="D86" s="7" t="s">
        <v>701</v>
      </c>
      <c r="E86" s="20"/>
      <c r="F86" s="20"/>
      <c r="G86" s="20"/>
      <c r="H86" s="20"/>
      <c r="I86" s="20"/>
      <c r="J86" s="20"/>
      <c r="K86" s="19"/>
      <c r="L86" s="20"/>
      <c r="M86" s="20"/>
      <c r="N86" s="20"/>
      <c r="O86" s="20"/>
      <c r="P86" s="20"/>
      <c r="Q86" s="20"/>
      <c r="R86" s="20"/>
      <c r="S86" s="20"/>
      <c r="T86" s="18"/>
      <c r="U86" s="18"/>
      <c r="V86" s="18"/>
      <c r="W86" s="18"/>
      <c r="X86" s="18"/>
      <c r="Y86" s="18"/>
      <c r="Z86" s="18"/>
      <c r="AA86" s="18"/>
      <c r="AB86" s="18"/>
    </row>
    <row r="87">
      <c r="A87" s="7" t="s">
        <v>708</v>
      </c>
      <c r="B87" s="7" t="str">
        <f t="shared" si="1"/>
        <v>Jonathan Taylor</v>
      </c>
      <c r="C87" s="7" t="str">
        <f>IFERROR(__xludf.DUMMYFUNCTION("INDEX(IFNA(REGEXEXTRACT(A87, ""([^ ]+)$"")))"),"IND")</f>
        <v>IND</v>
      </c>
      <c r="D87" s="7" t="s">
        <v>701</v>
      </c>
      <c r="E87" s="20"/>
      <c r="F87" s="20"/>
      <c r="G87" s="20"/>
      <c r="H87" s="20"/>
      <c r="I87" s="20"/>
      <c r="J87" s="20"/>
      <c r="K87" s="19"/>
      <c r="L87" s="20"/>
      <c r="M87" s="20"/>
      <c r="N87" s="20"/>
      <c r="O87" s="20"/>
      <c r="P87" s="20"/>
      <c r="Q87" s="20"/>
      <c r="R87" s="20"/>
      <c r="S87" s="20"/>
      <c r="T87" s="18"/>
      <c r="U87" s="18"/>
      <c r="V87" s="18"/>
      <c r="W87" s="18"/>
      <c r="X87" s="18"/>
      <c r="Y87" s="18"/>
      <c r="Z87" s="18"/>
      <c r="AA87" s="18"/>
      <c r="AB87" s="18"/>
    </row>
    <row r="88">
      <c r="A88" s="7" t="s">
        <v>709</v>
      </c>
      <c r="B88" s="7" t="str">
        <f t="shared" si="1"/>
        <v>De'Von Achane</v>
      </c>
      <c r="C88" s="7" t="str">
        <f>IFERROR(__xludf.DUMMYFUNCTION("INDEX(IFNA(REGEXEXTRACT(A88, ""([^ ]+)$"")))"),"MIA")</f>
        <v>MIA</v>
      </c>
      <c r="D88" s="7" t="s">
        <v>701</v>
      </c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18"/>
      <c r="U88" s="18"/>
      <c r="V88" s="18"/>
      <c r="W88" s="18"/>
      <c r="X88" s="18"/>
      <c r="Y88" s="18"/>
      <c r="Z88" s="18"/>
      <c r="AA88" s="18"/>
      <c r="AB88" s="18"/>
    </row>
    <row r="89">
      <c r="A89" s="7" t="s">
        <v>710</v>
      </c>
      <c r="B89" s="7" t="str">
        <f t="shared" si="1"/>
        <v>James Conner</v>
      </c>
      <c r="C89" s="7" t="str">
        <f>IFERROR(__xludf.DUMMYFUNCTION("INDEX(IFNA(REGEXEXTRACT(A89, ""([^ ]+)$"")))"),"ARI")</f>
        <v>ARI</v>
      </c>
      <c r="D89" s="7" t="s">
        <v>701</v>
      </c>
      <c r="E89" s="20"/>
      <c r="F89" s="20"/>
      <c r="G89" s="20"/>
      <c r="H89" s="20"/>
      <c r="I89" s="20"/>
      <c r="J89" s="20"/>
      <c r="K89" s="19"/>
      <c r="L89" s="20"/>
      <c r="M89" s="20"/>
      <c r="N89" s="20"/>
      <c r="O89" s="20"/>
      <c r="P89" s="20"/>
      <c r="Q89" s="20"/>
      <c r="R89" s="20"/>
      <c r="S89" s="20"/>
      <c r="T89" s="18"/>
      <c r="U89" s="18"/>
      <c r="V89" s="18"/>
      <c r="W89" s="18"/>
      <c r="X89" s="18"/>
      <c r="Y89" s="18"/>
      <c r="Z89" s="18"/>
      <c r="AA89" s="18"/>
      <c r="AB89" s="18"/>
    </row>
    <row r="90">
      <c r="A90" s="7" t="s">
        <v>711</v>
      </c>
      <c r="B90" s="7" t="str">
        <f t="shared" si="1"/>
        <v>Chuba Hubbard</v>
      </c>
      <c r="C90" s="7" t="str">
        <f>IFERROR(__xludf.DUMMYFUNCTION("INDEX(IFNA(REGEXEXTRACT(A90, ""([^ ]+)$"")))"),"CAR")</f>
        <v>CAR</v>
      </c>
      <c r="D90" s="7" t="s">
        <v>701</v>
      </c>
      <c r="E90" s="20"/>
      <c r="F90" s="20"/>
      <c r="G90" s="20"/>
      <c r="H90" s="20"/>
      <c r="I90" s="20"/>
      <c r="J90" s="20"/>
      <c r="K90" s="19"/>
      <c r="L90" s="20"/>
      <c r="M90" s="20"/>
      <c r="N90" s="20"/>
      <c r="O90" s="20"/>
      <c r="P90" s="20"/>
      <c r="Q90" s="20"/>
      <c r="R90" s="20"/>
      <c r="S90" s="20"/>
      <c r="T90" s="18"/>
      <c r="U90" s="18"/>
      <c r="V90" s="18"/>
      <c r="W90" s="18"/>
      <c r="X90" s="18"/>
      <c r="Y90" s="18"/>
      <c r="Z90" s="18"/>
      <c r="AA90" s="18"/>
      <c r="AB90" s="18"/>
    </row>
    <row r="91">
      <c r="A91" s="7" t="s">
        <v>712</v>
      </c>
      <c r="B91" s="7" t="str">
        <f t="shared" si="1"/>
        <v>Joe Mixon</v>
      </c>
      <c r="C91" s="7" t="str">
        <f>IFERROR(__xludf.DUMMYFUNCTION("INDEX(IFNA(REGEXEXTRACT(A91, ""([^ ]+)$"")))"),"HOU")</f>
        <v>HOU</v>
      </c>
      <c r="D91" s="7" t="s">
        <v>701</v>
      </c>
      <c r="E91" s="20"/>
      <c r="F91" s="20"/>
      <c r="G91" s="20"/>
      <c r="H91" s="20"/>
      <c r="I91" s="20"/>
      <c r="J91" s="20"/>
      <c r="K91" s="19"/>
      <c r="L91" s="20"/>
      <c r="M91" s="20"/>
      <c r="N91" s="20"/>
      <c r="O91" s="20"/>
      <c r="P91" s="20"/>
      <c r="Q91" s="20"/>
      <c r="R91" s="20"/>
      <c r="S91" s="20"/>
      <c r="T91" s="18"/>
      <c r="U91" s="18"/>
      <c r="V91" s="18"/>
      <c r="W91" s="18"/>
      <c r="X91" s="18"/>
      <c r="Y91" s="18"/>
      <c r="Z91" s="18"/>
      <c r="AA91" s="18"/>
      <c r="AB91" s="18"/>
    </row>
    <row r="92">
      <c r="A92" s="7" t="s">
        <v>713</v>
      </c>
      <c r="B92" s="7" t="str">
        <f t="shared" si="1"/>
        <v>Chase Brown</v>
      </c>
      <c r="C92" s="7" t="str">
        <f>IFERROR(__xludf.DUMMYFUNCTION("INDEX(IFNA(REGEXEXTRACT(A92, ""([^ ]+)$"")))"),"CIN")</f>
        <v>CIN</v>
      </c>
      <c r="D92" s="7" t="s">
        <v>701</v>
      </c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18"/>
      <c r="U92" s="18"/>
      <c r="V92" s="18"/>
      <c r="W92" s="18"/>
      <c r="X92" s="18"/>
      <c r="Y92" s="18"/>
      <c r="Z92" s="18"/>
      <c r="AA92" s="18"/>
      <c r="AB92" s="18"/>
    </row>
    <row r="93">
      <c r="A93" s="7" t="s">
        <v>714</v>
      </c>
      <c r="B93" s="7" t="str">
        <f t="shared" si="1"/>
        <v>Mar'Keise Irving</v>
      </c>
      <c r="C93" s="7" t="str">
        <f>IFERROR(__xludf.DUMMYFUNCTION("INDEX(IFNA(REGEXEXTRACT(A93, ""([^ ]+)$"")))"),"TB")</f>
        <v>TB</v>
      </c>
      <c r="D93" s="7" t="s">
        <v>701</v>
      </c>
      <c r="E93" s="20"/>
      <c r="F93" s="20"/>
      <c r="G93" s="20"/>
      <c r="H93" s="20"/>
      <c r="I93" s="20"/>
      <c r="J93" s="20"/>
      <c r="K93" s="19"/>
      <c r="L93" s="20"/>
      <c r="M93" s="20"/>
      <c r="N93" s="20"/>
      <c r="O93" s="20"/>
      <c r="P93" s="20"/>
      <c r="Q93" s="20"/>
      <c r="R93" s="20"/>
      <c r="S93" s="20"/>
      <c r="T93" s="18"/>
      <c r="U93" s="18"/>
      <c r="V93" s="18"/>
      <c r="W93" s="18"/>
      <c r="X93" s="18"/>
      <c r="Y93" s="18"/>
      <c r="Z93" s="18"/>
      <c r="AA93" s="18"/>
      <c r="AB93" s="18"/>
    </row>
    <row r="94">
      <c r="A94" s="7" t="s">
        <v>715</v>
      </c>
      <c r="B94" s="7" t="str">
        <f t="shared" si="1"/>
        <v>Alvin Kamara</v>
      </c>
      <c r="C94" s="7" t="str">
        <f>IFERROR(__xludf.DUMMYFUNCTION("INDEX(IFNA(REGEXEXTRACT(A94, ""([^ ]+)$"")))"),"NO")</f>
        <v>NO</v>
      </c>
      <c r="D94" s="7" t="s">
        <v>701</v>
      </c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18"/>
      <c r="U94" s="18"/>
      <c r="V94" s="18"/>
      <c r="W94" s="18"/>
      <c r="X94" s="18"/>
      <c r="Y94" s="18"/>
      <c r="Z94" s="18"/>
      <c r="AA94" s="18"/>
      <c r="AB94" s="18"/>
    </row>
    <row r="95">
      <c r="A95" s="7" t="s">
        <v>716</v>
      </c>
      <c r="B95" s="7" t="str">
        <f t="shared" si="1"/>
        <v>David Montgomery</v>
      </c>
      <c r="C95" s="7" t="str">
        <f>IFERROR(__xludf.DUMMYFUNCTION("INDEX(IFNA(REGEXEXTRACT(A95, ""([^ ]+)$"")))"),"DET")</f>
        <v>DET</v>
      </c>
      <c r="D95" s="7" t="s">
        <v>701</v>
      </c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18"/>
      <c r="U95" s="18"/>
      <c r="V95" s="18"/>
      <c r="W95" s="18"/>
      <c r="X95" s="18"/>
      <c r="Y95" s="18"/>
      <c r="Z95" s="18"/>
      <c r="AA95" s="18"/>
      <c r="AB95" s="18"/>
    </row>
    <row r="96">
      <c r="A96" s="7" t="s">
        <v>717</v>
      </c>
      <c r="B96" s="7" t="str">
        <f t="shared" si="1"/>
        <v>Aaron Jones</v>
      </c>
      <c r="C96" s="7" t="str">
        <f>IFERROR(__xludf.DUMMYFUNCTION("INDEX(IFNA(REGEXEXTRACT(A96, ""([^ ]+)$"")))"),"MIN")</f>
        <v>MIN</v>
      </c>
      <c r="D96" s="7" t="s">
        <v>701</v>
      </c>
      <c r="E96" s="20"/>
      <c r="F96" s="20"/>
      <c r="G96" s="20"/>
      <c r="H96" s="20"/>
      <c r="I96" s="20"/>
      <c r="J96" s="20"/>
      <c r="K96" s="19"/>
      <c r="L96" s="20"/>
      <c r="M96" s="20"/>
      <c r="N96" s="20"/>
      <c r="O96" s="20"/>
      <c r="P96" s="20"/>
      <c r="Q96" s="20"/>
      <c r="R96" s="20"/>
      <c r="S96" s="20"/>
      <c r="T96" s="18"/>
      <c r="U96" s="18"/>
      <c r="V96" s="18"/>
      <c r="W96" s="18"/>
      <c r="X96" s="18"/>
      <c r="Y96" s="18"/>
      <c r="Z96" s="18"/>
      <c r="AA96" s="18"/>
      <c r="AB96" s="18"/>
    </row>
    <row r="97">
      <c r="A97" s="7" t="s">
        <v>718</v>
      </c>
      <c r="B97" s="7" t="str">
        <f t="shared" si="1"/>
        <v>Breece Hall</v>
      </c>
      <c r="C97" s="7" t="str">
        <f>IFERROR(__xludf.DUMMYFUNCTION("INDEX(IFNA(REGEXEXTRACT(A97, ""([^ ]+)$"")))"),"NYJ")</f>
        <v>NYJ</v>
      </c>
      <c r="D97" s="7" t="s">
        <v>701</v>
      </c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18"/>
      <c r="U97" s="18"/>
      <c r="V97" s="18"/>
      <c r="W97" s="18"/>
      <c r="X97" s="18"/>
      <c r="Y97" s="18"/>
      <c r="Z97" s="18"/>
      <c r="AA97" s="18"/>
      <c r="AB97" s="18"/>
    </row>
    <row r="98">
      <c r="A98" s="7" t="s">
        <v>719</v>
      </c>
      <c r="B98" s="7" t="str">
        <f t="shared" si="1"/>
        <v>D'Andre Swift</v>
      </c>
      <c r="C98" s="7" t="str">
        <f>IFERROR(__xludf.DUMMYFUNCTION("INDEX(IFNA(REGEXEXTRACT(A98, ""([^ ]+)$"")))"),"CHI")</f>
        <v>CHI</v>
      </c>
      <c r="D98" s="7" t="s">
        <v>701</v>
      </c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18"/>
      <c r="U98" s="18"/>
      <c r="V98" s="18"/>
      <c r="W98" s="18"/>
      <c r="X98" s="18"/>
      <c r="Y98" s="18"/>
      <c r="Z98" s="18"/>
      <c r="AA98" s="18"/>
      <c r="AB98" s="18"/>
    </row>
    <row r="99">
      <c r="A99" s="7" t="s">
        <v>720</v>
      </c>
      <c r="B99" s="7" t="str">
        <f t="shared" si="1"/>
        <v>Najee Harris</v>
      </c>
      <c r="C99" s="7" t="str">
        <f>IFERROR(__xludf.DUMMYFUNCTION("INDEX(IFNA(REGEXEXTRACT(A99, ""([^ ]+)$"")))"),"PIT")</f>
        <v>PIT</v>
      </c>
      <c r="D99" s="7" t="s">
        <v>701</v>
      </c>
      <c r="E99" s="20"/>
      <c r="F99" s="20"/>
      <c r="G99" s="20"/>
      <c r="H99" s="20"/>
      <c r="I99" s="20"/>
      <c r="J99" s="20"/>
      <c r="K99" s="19"/>
      <c r="L99" s="20"/>
      <c r="M99" s="20"/>
      <c r="N99" s="20"/>
      <c r="O99" s="20"/>
      <c r="P99" s="20"/>
      <c r="Q99" s="20"/>
      <c r="R99" s="20"/>
      <c r="S99" s="20"/>
      <c r="T99" s="18"/>
      <c r="U99" s="18"/>
      <c r="V99" s="18"/>
      <c r="W99" s="18"/>
      <c r="X99" s="18"/>
      <c r="Y99" s="18"/>
      <c r="Z99" s="18"/>
      <c r="AA99" s="18"/>
      <c r="AB99" s="18"/>
    </row>
    <row r="100">
      <c r="A100" s="7" t="s">
        <v>721</v>
      </c>
      <c r="B100" s="7" t="str">
        <f t="shared" si="1"/>
        <v>J.K. Dobbins</v>
      </c>
      <c r="C100" s="7" t="str">
        <f>IFERROR(__xludf.DUMMYFUNCTION("INDEX(IFNA(REGEXEXTRACT(A100, ""([^ ]+)$"")))"),"LAC")</f>
        <v>LAC</v>
      </c>
      <c r="D100" s="7" t="s">
        <v>701</v>
      </c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18"/>
      <c r="U100" s="18"/>
      <c r="V100" s="18"/>
      <c r="W100" s="18"/>
      <c r="X100" s="18"/>
      <c r="Y100" s="18"/>
      <c r="Z100" s="18"/>
      <c r="AA100" s="18"/>
      <c r="AB100" s="18"/>
    </row>
    <row r="101">
      <c r="A101" s="7" t="s">
        <v>722</v>
      </c>
      <c r="B101" s="7" t="str">
        <f t="shared" si="1"/>
        <v>Tony Pollard</v>
      </c>
      <c r="C101" s="7" t="str">
        <f>IFERROR(__xludf.DUMMYFUNCTION("INDEX(IFNA(REGEXEXTRACT(A101, ""([^ ]+)$"")))"),"TEN")</f>
        <v>TEN</v>
      </c>
      <c r="D101" s="7" t="s">
        <v>701</v>
      </c>
      <c r="E101" s="20"/>
      <c r="F101" s="20"/>
      <c r="G101" s="20"/>
      <c r="H101" s="20"/>
      <c r="I101" s="20"/>
      <c r="J101" s="20"/>
      <c r="K101" s="19"/>
      <c r="L101" s="20"/>
      <c r="M101" s="20"/>
      <c r="N101" s="20"/>
      <c r="O101" s="20"/>
      <c r="P101" s="20"/>
      <c r="Q101" s="20"/>
      <c r="R101" s="20"/>
      <c r="S101" s="20"/>
      <c r="T101" s="18"/>
      <c r="U101" s="18"/>
      <c r="V101" s="18"/>
      <c r="W101" s="18"/>
      <c r="X101" s="18"/>
      <c r="Y101" s="18"/>
      <c r="Z101" s="18"/>
      <c r="AA101" s="18"/>
      <c r="AB101" s="18"/>
    </row>
    <row r="102">
      <c r="A102" s="7" t="s">
        <v>723</v>
      </c>
      <c r="B102" s="7" t="str">
        <f t="shared" si="1"/>
        <v>Rico Dowdle</v>
      </c>
      <c r="C102" s="7" t="str">
        <f>IFERROR(__xludf.DUMMYFUNCTION("INDEX(IFNA(REGEXEXTRACT(A102, ""([^ ]+)$"")))"),"DAL")</f>
        <v>DAL</v>
      </c>
      <c r="D102" s="7" t="s">
        <v>701</v>
      </c>
      <c r="E102" s="20"/>
      <c r="F102" s="20"/>
      <c r="G102" s="20"/>
      <c r="H102" s="20"/>
      <c r="I102" s="20"/>
      <c r="J102" s="20"/>
      <c r="K102" s="19"/>
      <c r="L102" s="20"/>
      <c r="M102" s="20"/>
      <c r="N102" s="20"/>
      <c r="O102" s="20"/>
      <c r="P102" s="20"/>
      <c r="Q102" s="20"/>
      <c r="R102" s="20"/>
      <c r="S102" s="20"/>
      <c r="T102" s="18"/>
      <c r="U102" s="18"/>
      <c r="V102" s="18"/>
      <c r="W102" s="18"/>
      <c r="X102" s="18"/>
      <c r="Y102" s="18"/>
      <c r="Z102" s="18"/>
      <c r="AA102" s="18"/>
      <c r="AB102" s="18"/>
    </row>
    <row r="103">
      <c r="A103" s="7" t="s">
        <v>724</v>
      </c>
      <c r="B103" s="7" t="str">
        <f t="shared" si="1"/>
        <v>Rachaad White</v>
      </c>
      <c r="C103" s="7" t="str">
        <f>IFERROR(__xludf.DUMMYFUNCTION("INDEX(IFNA(REGEXEXTRACT(A103, ""([^ ]+)$"")))"),"TB")</f>
        <v>TB</v>
      </c>
      <c r="D103" s="7" t="s">
        <v>701</v>
      </c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18"/>
      <c r="U103" s="18"/>
      <c r="V103" s="18"/>
      <c r="W103" s="18"/>
      <c r="X103" s="18"/>
      <c r="Y103" s="18"/>
      <c r="Z103" s="18"/>
      <c r="AA103" s="18"/>
      <c r="AB103" s="18"/>
    </row>
    <row r="104">
      <c r="A104" s="7" t="s">
        <v>725</v>
      </c>
      <c r="B104" s="7" t="str">
        <f t="shared" si="1"/>
        <v>Rhamondre Stevenson</v>
      </c>
      <c r="C104" s="7" t="str">
        <f>IFERROR(__xludf.DUMMYFUNCTION("INDEX(IFNA(REGEXEXTRACT(A104, ""([^ ]+)$"")))"),"NE")</f>
        <v>NE</v>
      </c>
      <c r="D104" s="7" t="s">
        <v>701</v>
      </c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18"/>
      <c r="U104" s="18"/>
      <c r="V104" s="18"/>
      <c r="W104" s="18"/>
      <c r="X104" s="18"/>
      <c r="Y104" s="18"/>
      <c r="Z104" s="18"/>
      <c r="AA104" s="18"/>
      <c r="AB104" s="18"/>
    </row>
    <row r="105">
      <c r="A105" s="7" t="s">
        <v>726</v>
      </c>
      <c r="B105" s="7" t="str">
        <f t="shared" si="1"/>
        <v>Brian Robinson</v>
      </c>
      <c r="C105" s="7" t="str">
        <f>IFERROR(__xludf.DUMMYFUNCTION("INDEX(IFNA(REGEXEXTRACT(A105, ""([^ ]+)$"")))"),"WAS")</f>
        <v>WAS</v>
      </c>
      <c r="D105" s="7" t="s">
        <v>701</v>
      </c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18"/>
      <c r="U105" s="18"/>
      <c r="V105" s="18"/>
      <c r="W105" s="18"/>
      <c r="X105" s="18"/>
      <c r="Y105" s="18"/>
      <c r="Z105" s="18"/>
      <c r="AA105" s="18"/>
      <c r="AB105" s="18"/>
    </row>
    <row r="106">
      <c r="A106" s="7" t="s">
        <v>727</v>
      </c>
      <c r="B106" s="7" t="str">
        <f t="shared" si="1"/>
        <v>Zach Charbonnet</v>
      </c>
      <c r="C106" s="7" t="str">
        <f>IFERROR(__xludf.DUMMYFUNCTION("INDEX(IFNA(REGEXEXTRACT(A106, ""([^ ]+)$"")))"),"SEA")</f>
        <v>SEA</v>
      </c>
      <c r="D106" s="7" t="s">
        <v>701</v>
      </c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18"/>
      <c r="U106" s="18"/>
      <c r="V106" s="18"/>
      <c r="W106" s="18"/>
      <c r="X106" s="18"/>
      <c r="Y106" s="18"/>
      <c r="Z106" s="18"/>
      <c r="AA106" s="18"/>
      <c r="AB106" s="18"/>
    </row>
    <row r="107">
      <c r="A107" s="7" t="s">
        <v>728</v>
      </c>
      <c r="B107" s="7" t="str">
        <f t="shared" si="1"/>
        <v>Tyrone Tracy</v>
      </c>
      <c r="C107" s="7" t="str">
        <f>IFERROR(__xludf.DUMMYFUNCTION("INDEX(IFNA(REGEXEXTRACT(A107, ""([^ ]+)$"")))"),"NYG")</f>
        <v>NYG</v>
      </c>
      <c r="D107" s="7" t="s">
        <v>701</v>
      </c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18"/>
      <c r="U107" s="18"/>
      <c r="V107" s="18"/>
      <c r="W107" s="18"/>
      <c r="X107" s="18"/>
      <c r="Y107" s="18"/>
      <c r="Z107" s="18"/>
      <c r="AA107" s="18"/>
      <c r="AB107" s="18"/>
    </row>
    <row r="108">
      <c r="A108" s="7" t="s">
        <v>729</v>
      </c>
      <c r="B108" s="7" t="str">
        <f t="shared" si="1"/>
        <v>Kenneth Walker</v>
      </c>
      <c r="C108" s="7" t="str">
        <f>IFERROR(__xludf.DUMMYFUNCTION("INDEX(IFNA(REGEXEXTRACT(A108, ""([^ ]+)$"")))"),"SEA")</f>
        <v>SEA</v>
      </c>
      <c r="D108" s="7" t="s">
        <v>701</v>
      </c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18"/>
      <c r="U108" s="18"/>
      <c r="V108" s="18"/>
      <c r="W108" s="18"/>
      <c r="X108" s="18"/>
      <c r="Y108" s="18"/>
      <c r="Z108" s="18"/>
      <c r="AA108" s="18"/>
      <c r="AB108" s="18"/>
    </row>
    <row r="109">
      <c r="A109" s="7" t="s">
        <v>730</v>
      </c>
      <c r="B109" s="7" t="str">
        <f t="shared" si="1"/>
        <v>Kareem Hunt</v>
      </c>
      <c r="C109" s="7" t="str">
        <f>IFERROR(__xludf.DUMMYFUNCTION("INDEX(IFNA(REGEXEXTRACT(A109, ""([^ ]+)$"")))"),"KC")</f>
        <v>KC</v>
      </c>
      <c r="D109" s="7" t="s">
        <v>701</v>
      </c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18"/>
      <c r="U109" s="18"/>
      <c r="V109" s="18"/>
      <c r="W109" s="18"/>
      <c r="X109" s="18"/>
      <c r="Y109" s="18"/>
      <c r="Z109" s="18"/>
      <c r="AA109" s="18"/>
      <c r="AB109" s="18"/>
    </row>
    <row r="110">
      <c r="A110" s="7" t="s">
        <v>731</v>
      </c>
      <c r="B110" s="7" t="str">
        <f t="shared" si="1"/>
        <v>Cartavious Bigsby</v>
      </c>
      <c r="C110" s="7" t="str">
        <f>IFERROR(__xludf.DUMMYFUNCTION("INDEX(IFNA(REGEXEXTRACT(A110, ""([^ ]+)$"")))"),"JAX")</f>
        <v>JAX</v>
      </c>
      <c r="D110" s="7" t="s">
        <v>701</v>
      </c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18"/>
      <c r="U110" s="18"/>
      <c r="V110" s="18"/>
      <c r="W110" s="18"/>
      <c r="X110" s="18"/>
      <c r="Y110" s="18"/>
      <c r="Z110" s="18"/>
      <c r="AA110" s="18"/>
      <c r="AB110" s="18"/>
    </row>
    <row r="111">
      <c r="A111" s="7" t="s">
        <v>732</v>
      </c>
      <c r="B111" s="7" t="str">
        <f t="shared" si="1"/>
        <v>Jordan Mason</v>
      </c>
      <c r="C111" s="7" t="str">
        <f>IFERROR(__xludf.DUMMYFUNCTION("INDEX(IFNA(REGEXEXTRACT(A111, ""([^ ]+)$"")))"),"SF")</f>
        <v>SF</v>
      </c>
      <c r="D111" s="7" t="s">
        <v>701</v>
      </c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18"/>
      <c r="U111" s="18"/>
      <c r="V111" s="18"/>
      <c r="W111" s="18"/>
      <c r="X111" s="18"/>
      <c r="Y111" s="18"/>
      <c r="Z111" s="18"/>
      <c r="AA111" s="18"/>
      <c r="AB111" s="18"/>
    </row>
    <row r="112">
      <c r="A112" s="7" t="s">
        <v>733</v>
      </c>
      <c r="B112" s="7" t="str">
        <f t="shared" si="1"/>
        <v>Javonte Williams</v>
      </c>
      <c r="C112" s="7" t="str">
        <f>IFERROR(__xludf.DUMMYFUNCTION("INDEX(IFNA(REGEXEXTRACT(A112, ""([^ ]+)$"")))"),"DEN")</f>
        <v>DEN</v>
      </c>
      <c r="D112" s="7" t="s">
        <v>701</v>
      </c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18"/>
      <c r="U112" s="18"/>
      <c r="V112" s="18"/>
      <c r="W112" s="18"/>
      <c r="X112" s="18"/>
      <c r="Y112" s="18"/>
      <c r="Z112" s="18"/>
      <c r="AA112" s="18"/>
      <c r="AB112" s="18"/>
    </row>
    <row r="113">
      <c r="A113" s="7" t="s">
        <v>734</v>
      </c>
      <c r="B113" s="7" t="str">
        <f t="shared" si="1"/>
        <v>Alexander Mattison</v>
      </c>
      <c r="C113" s="7" t="str">
        <f>IFERROR(__xludf.DUMMYFUNCTION("INDEX(IFNA(REGEXEXTRACT(A113, ""([^ ]+)$"")))"),"LV")</f>
        <v>LV</v>
      </c>
      <c r="D113" s="7" t="s">
        <v>701</v>
      </c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18"/>
      <c r="U113" s="18"/>
      <c r="V113" s="18"/>
      <c r="W113" s="18"/>
      <c r="X113" s="18"/>
      <c r="Y113" s="18"/>
      <c r="Z113" s="18"/>
      <c r="AA113" s="18"/>
      <c r="AB113" s="18"/>
    </row>
    <row r="114">
      <c r="A114" s="7" t="s">
        <v>735</v>
      </c>
      <c r="B114" s="7" t="str">
        <f t="shared" si="1"/>
        <v>Re'Mahn Davis</v>
      </c>
      <c r="C114" s="7" t="str">
        <f>IFERROR(__xludf.DUMMYFUNCTION("INDEX(IFNA(REGEXEXTRACT(A114, ""([^ ]+)$"")))"),"BUF")</f>
        <v>BUF</v>
      </c>
      <c r="D114" s="7" t="s">
        <v>701</v>
      </c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18"/>
      <c r="U114" s="18"/>
      <c r="V114" s="18"/>
      <c r="W114" s="18"/>
      <c r="X114" s="18"/>
      <c r="Y114" s="18"/>
      <c r="Z114" s="18"/>
      <c r="AA114" s="18"/>
      <c r="AB114" s="18"/>
    </row>
    <row r="115">
      <c r="A115" s="7" t="s">
        <v>736</v>
      </c>
      <c r="B115" s="7" t="str">
        <f t="shared" si="1"/>
        <v>Austin Ekeler</v>
      </c>
      <c r="C115" s="7" t="str">
        <f>IFERROR(__xludf.DUMMYFUNCTION("INDEX(IFNA(REGEXEXTRACT(A115, ""([^ ]+)$"")))"),"WAS")</f>
        <v>WAS</v>
      </c>
      <c r="D115" s="7" t="s">
        <v>701</v>
      </c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18"/>
      <c r="U115" s="18"/>
      <c r="V115" s="18"/>
      <c r="W115" s="18"/>
      <c r="X115" s="18"/>
      <c r="Y115" s="18"/>
      <c r="Z115" s="18"/>
      <c r="AA115" s="18"/>
      <c r="AB115" s="18"/>
    </row>
    <row r="116">
      <c r="A116" s="7" t="s">
        <v>737</v>
      </c>
      <c r="B116" s="7" t="str">
        <f t="shared" si="1"/>
        <v>Jerome Ford</v>
      </c>
      <c r="C116" s="7" t="str">
        <f>IFERROR(__xludf.DUMMYFUNCTION("INDEX(IFNA(REGEXEXTRACT(A116, ""([^ ]+)$"")))"),"CLE")</f>
        <v>CLE</v>
      </c>
      <c r="D116" s="7" t="s">
        <v>701</v>
      </c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18"/>
      <c r="U116" s="18"/>
      <c r="V116" s="18"/>
      <c r="W116" s="18"/>
      <c r="X116" s="18"/>
      <c r="Y116" s="18"/>
      <c r="Z116" s="18"/>
      <c r="AA116" s="18"/>
      <c r="AB116" s="18"/>
    </row>
    <row r="117">
      <c r="A117" s="7" t="s">
        <v>738</v>
      </c>
      <c r="B117" s="7" t="str">
        <f t="shared" si="1"/>
        <v>Tyler Allgeier</v>
      </c>
      <c r="C117" s="7" t="str">
        <f>IFERROR(__xludf.DUMMYFUNCTION("INDEX(IFNA(REGEXEXTRACT(A117, ""([^ ]+)$"")))"),"ATL")</f>
        <v>ATL</v>
      </c>
      <c r="D117" s="7" t="s">
        <v>701</v>
      </c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18"/>
      <c r="U117" s="18"/>
      <c r="V117" s="18"/>
      <c r="W117" s="18"/>
      <c r="X117" s="18"/>
      <c r="Y117" s="18"/>
      <c r="Z117" s="18"/>
      <c r="AA117" s="18"/>
      <c r="AB117" s="18"/>
    </row>
    <row r="118">
      <c r="A118" s="7" t="s">
        <v>739</v>
      </c>
      <c r="B118" s="7" t="str">
        <f t="shared" si="1"/>
        <v>Travis Etienne</v>
      </c>
      <c r="C118" s="7" t="str">
        <f>IFERROR(__xludf.DUMMYFUNCTION("INDEX(IFNA(REGEXEXTRACT(A118, ""([^ ]+)$"")))"),"JAX")</f>
        <v>JAX</v>
      </c>
      <c r="D118" s="7" t="s">
        <v>701</v>
      </c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8"/>
      <c r="U118" s="18"/>
      <c r="V118" s="18"/>
      <c r="W118" s="18"/>
      <c r="X118" s="18"/>
      <c r="Y118" s="18"/>
      <c r="Z118" s="18"/>
      <c r="AA118" s="18"/>
      <c r="AB118" s="18"/>
    </row>
    <row r="119">
      <c r="A119" s="7" t="s">
        <v>740</v>
      </c>
      <c r="B119" s="7" t="str">
        <f t="shared" si="1"/>
        <v>Emanuel Wilson</v>
      </c>
      <c r="C119" s="7" t="str">
        <f>IFERROR(__xludf.DUMMYFUNCTION("INDEX(IFNA(REGEXEXTRACT(A119, ""([^ ]+)$"")))"),"GB")</f>
        <v>GB</v>
      </c>
      <c r="D119" s="7" t="s">
        <v>701</v>
      </c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8"/>
      <c r="U119" s="18"/>
      <c r="V119" s="18"/>
      <c r="W119" s="18"/>
      <c r="X119" s="18"/>
      <c r="Y119" s="18"/>
      <c r="Z119" s="18"/>
      <c r="AA119" s="18"/>
      <c r="AB119" s="18"/>
    </row>
    <row r="120">
      <c r="A120" s="7" t="s">
        <v>741</v>
      </c>
      <c r="B120" s="7" t="str">
        <f t="shared" si="1"/>
        <v>Ameer Abdullah</v>
      </c>
      <c r="C120" s="7" t="str">
        <f>IFERROR(__xludf.DUMMYFUNCTION("INDEX(IFNA(REGEXEXTRACT(A120, ""([^ ]+)$"")))"),"LV")</f>
        <v>LV</v>
      </c>
      <c r="D120" s="7" t="s">
        <v>701</v>
      </c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8"/>
      <c r="U120" s="18"/>
      <c r="V120" s="18"/>
      <c r="W120" s="18"/>
      <c r="X120" s="18"/>
      <c r="Y120" s="18"/>
      <c r="Z120" s="18"/>
      <c r="AA120" s="18"/>
      <c r="AB120" s="18"/>
    </row>
    <row r="121">
      <c r="A121" s="7" t="s">
        <v>742</v>
      </c>
      <c r="B121" s="7" t="str">
        <f t="shared" si="1"/>
        <v>Justice Hill</v>
      </c>
      <c r="C121" s="7" t="str">
        <f>IFERROR(__xludf.DUMMYFUNCTION("INDEX(IFNA(REGEXEXTRACT(A121, ""([^ ]+)$"")))"),"BAL")</f>
        <v>BAL</v>
      </c>
      <c r="D121" s="7" t="s">
        <v>701</v>
      </c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8"/>
      <c r="U121" s="18"/>
      <c r="V121" s="18"/>
      <c r="W121" s="18"/>
      <c r="X121" s="18"/>
      <c r="Y121" s="18"/>
      <c r="Z121" s="18"/>
      <c r="AA121" s="18"/>
      <c r="AB121" s="18"/>
    </row>
    <row r="122">
      <c r="A122" s="7" t="s">
        <v>743</v>
      </c>
      <c r="B122" s="7" t="str">
        <f t="shared" si="1"/>
        <v>Tyjae Spears</v>
      </c>
      <c r="C122" s="7" t="str">
        <f>IFERROR(__xludf.DUMMYFUNCTION("INDEX(IFNA(REGEXEXTRACT(A122, ""([^ ]+)$"")))"),"TEN")</f>
        <v>TEN</v>
      </c>
      <c r="D122" s="7" t="s">
        <v>701</v>
      </c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8"/>
      <c r="U122" s="18"/>
      <c r="V122" s="18"/>
      <c r="W122" s="18"/>
      <c r="X122" s="18"/>
      <c r="Y122" s="18"/>
      <c r="Z122" s="18"/>
      <c r="AA122" s="18"/>
      <c r="AB122" s="18"/>
    </row>
    <row r="123">
      <c r="A123" s="7" t="s">
        <v>744</v>
      </c>
      <c r="B123" s="7" t="str">
        <f t="shared" si="1"/>
        <v>Jaylen Warren</v>
      </c>
      <c r="C123" s="7" t="str">
        <f>IFERROR(__xludf.DUMMYFUNCTION("INDEX(IFNA(REGEXEXTRACT(A123, ""([^ ]+)$"")))"),"PIT")</f>
        <v>PIT</v>
      </c>
      <c r="D123" s="7" t="s">
        <v>701</v>
      </c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8"/>
      <c r="U123" s="18"/>
      <c r="V123" s="18"/>
      <c r="W123" s="18"/>
      <c r="X123" s="18"/>
      <c r="Y123" s="18"/>
      <c r="Z123" s="18"/>
      <c r="AA123" s="18"/>
      <c r="AB123" s="18"/>
    </row>
    <row r="124">
      <c r="A124" s="7" t="s">
        <v>745</v>
      </c>
      <c r="B124" s="7" t="str">
        <f t="shared" si="1"/>
        <v>Isaac Guerendo</v>
      </c>
      <c r="C124" s="7" t="str">
        <f>IFERROR(__xludf.DUMMYFUNCTION("INDEX(IFNA(REGEXEXTRACT(A124, ""([^ ]+)$"")))"),"SF")</f>
        <v>SF</v>
      </c>
      <c r="D124" s="7" t="s">
        <v>701</v>
      </c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8"/>
      <c r="U124" s="18"/>
      <c r="V124" s="18"/>
      <c r="W124" s="18"/>
      <c r="X124" s="18"/>
      <c r="Y124" s="18"/>
      <c r="Z124" s="18"/>
      <c r="AA124" s="18"/>
      <c r="AB124" s="18"/>
    </row>
    <row r="125">
      <c r="A125" s="7" t="s">
        <v>746</v>
      </c>
      <c r="B125" s="7" t="str">
        <f t="shared" si="1"/>
        <v>Cam Akers</v>
      </c>
      <c r="C125" s="7" t="str">
        <f>IFERROR(__xludf.DUMMYFUNCTION("INDEX(IFNA(REGEXEXTRACT(A125, ""([^ ]+)$"")))"),"MIN")</f>
        <v>MIN</v>
      </c>
      <c r="D125" s="7" t="s">
        <v>701</v>
      </c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8"/>
      <c r="U125" s="18"/>
      <c r="V125" s="18"/>
      <c r="W125" s="18"/>
      <c r="X125" s="18"/>
      <c r="Y125" s="18"/>
      <c r="Z125" s="18"/>
      <c r="AA125" s="18"/>
      <c r="AB125" s="18"/>
    </row>
    <row r="126">
      <c r="A126" s="7" t="s">
        <v>747</v>
      </c>
      <c r="B126" s="7" t="str">
        <f t="shared" si="1"/>
        <v>Devin Singletary</v>
      </c>
      <c r="C126" s="7" t="str">
        <f>IFERROR(__xludf.DUMMYFUNCTION("INDEX(IFNA(REGEXEXTRACT(A126, ""([^ ]+)$"")))"),"NYG")</f>
        <v>NYG</v>
      </c>
      <c r="D126" s="7" t="s">
        <v>701</v>
      </c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8"/>
      <c r="U126" s="18"/>
      <c r="V126" s="18"/>
      <c r="W126" s="18"/>
      <c r="X126" s="18"/>
      <c r="Y126" s="18"/>
      <c r="Z126" s="18"/>
      <c r="AA126" s="18"/>
      <c r="AB126" s="18"/>
    </row>
    <row r="127">
      <c r="A127" s="7" t="s">
        <v>748</v>
      </c>
      <c r="B127" s="7" t="str">
        <f t="shared" si="1"/>
        <v>Antonio Gibson</v>
      </c>
      <c r="C127" s="7" t="str">
        <f>IFERROR(__xludf.DUMMYFUNCTION("INDEX(IFNA(REGEXEXTRACT(A127, ""([^ ]+)$"")))"),"NE")</f>
        <v>NE</v>
      </c>
      <c r="D127" s="7" t="s">
        <v>701</v>
      </c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8"/>
      <c r="U127" s="18"/>
      <c r="V127" s="18"/>
      <c r="W127" s="18"/>
      <c r="X127" s="18"/>
      <c r="Y127" s="18"/>
      <c r="Z127" s="18"/>
      <c r="AA127" s="18"/>
      <c r="AB127" s="18"/>
    </row>
    <row r="128">
      <c r="A128" s="7" t="s">
        <v>749</v>
      </c>
      <c r="B128" s="7" t="str">
        <f t="shared" si="1"/>
        <v>Ty Johnson</v>
      </c>
      <c r="C128" s="7" t="str">
        <f>IFERROR(__xludf.DUMMYFUNCTION("INDEX(IFNA(REGEXEXTRACT(A128, ""([^ ]+)$"")))"),"BUF")</f>
        <v>BUF</v>
      </c>
      <c r="D128" s="7" t="s">
        <v>701</v>
      </c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8"/>
      <c r="U128" s="18"/>
      <c r="V128" s="18"/>
      <c r="W128" s="18"/>
      <c r="X128" s="18"/>
      <c r="Y128" s="18"/>
      <c r="Z128" s="18"/>
      <c r="AA128" s="18"/>
      <c r="AB128" s="18"/>
    </row>
    <row r="129">
      <c r="A129" s="7" t="s">
        <v>750</v>
      </c>
      <c r="B129" s="7" t="str">
        <f t="shared" si="1"/>
        <v>Jaleel McLaughlin</v>
      </c>
      <c r="C129" s="7" t="str">
        <f>IFERROR(__xludf.DUMMYFUNCTION("INDEX(IFNA(REGEXEXTRACT(A129, ""([^ ]+)$"")))"),"DEN")</f>
        <v>DEN</v>
      </c>
      <c r="D129" s="7" t="s">
        <v>701</v>
      </c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8"/>
      <c r="U129" s="18"/>
      <c r="V129" s="18"/>
      <c r="W129" s="18"/>
      <c r="X129" s="18"/>
      <c r="Y129" s="18"/>
      <c r="Z129" s="18"/>
      <c r="AA129" s="18"/>
      <c r="AB129" s="18"/>
    </row>
    <row r="130">
      <c r="A130" s="7" t="s">
        <v>751</v>
      </c>
      <c r="B130" s="7" t="str">
        <f t="shared" si="1"/>
        <v>Nick Chubb</v>
      </c>
      <c r="C130" s="7" t="str">
        <f>IFERROR(__xludf.DUMMYFUNCTION("INDEX(IFNA(REGEXEXTRACT(A130, ""([^ ]+)$"")))"),"CLE")</f>
        <v>CLE</v>
      </c>
      <c r="D130" s="7" t="s">
        <v>701</v>
      </c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8"/>
      <c r="U130" s="18"/>
      <c r="V130" s="18"/>
      <c r="W130" s="18"/>
      <c r="X130" s="18"/>
      <c r="Y130" s="18"/>
      <c r="Z130" s="18"/>
      <c r="AA130" s="18"/>
      <c r="AB130" s="18"/>
    </row>
    <row r="131">
      <c r="A131" s="7" t="s">
        <v>752</v>
      </c>
      <c r="B131" s="7" t="str">
        <f t="shared" si="1"/>
        <v>Gus Edwards</v>
      </c>
      <c r="C131" s="7" t="str">
        <f>IFERROR(__xludf.DUMMYFUNCTION("INDEX(IFNA(REGEXEXTRACT(A131, ""([^ ]+)$"")))"),"LAC")</f>
        <v>LAC</v>
      </c>
      <c r="D131" s="7" t="s">
        <v>701</v>
      </c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8"/>
      <c r="U131" s="18"/>
      <c r="V131" s="18"/>
      <c r="W131" s="18"/>
      <c r="X131" s="18"/>
      <c r="Y131" s="18"/>
      <c r="Z131" s="18"/>
      <c r="AA131" s="18"/>
      <c r="AB131" s="18"/>
    </row>
    <row r="132">
      <c r="A132" s="7" t="s">
        <v>753</v>
      </c>
      <c r="B132" s="7" t="str">
        <f t="shared" si="1"/>
        <v>Roschon Johnson</v>
      </c>
      <c r="C132" s="7" t="str">
        <f>IFERROR(__xludf.DUMMYFUNCTION("INDEX(IFNA(REGEXEXTRACT(A132, ""([^ ]+)$"")))"),"CHI")</f>
        <v>CHI</v>
      </c>
      <c r="D132" s="7" t="s">
        <v>701</v>
      </c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8"/>
      <c r="U132" s="18"/>
      <c r="V132" s="18"/>
      <c r="W132" s="18"/>
      <c r="X132" s="18"/>
      <c r="Y132" s="18"/>
      <c r="Z132" s="18"/>
      <c r="AA132" s="18"/>
      <c r="AB132" s="18"/>
    </row>
    <row r="133">
      <c r="A133" s="7" t="s">
        <v>754</v>
      </c>
      <c r="B133" s="7" t="str">
        <f t="shared" si="1"/>
        <v>Braelon Allen</v>
      </c>
      <c r="C133" s="7" t="str">
        <f>IFERROR(__xludf.DUMMYFUNCTION("INDEX(IFNA(REGEXEXTRACT(A133, ""([^ ]+)$"")))"),"NYJ")</f>
        <v>NYJ</v>
      </c>
      <c r="D133" s="7" t="s">
        <v>701</v>
      </c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8"/>
      <c r="U133" s="18"/>
      <c r="V133" s="18"/>
      <c r="W133" s="18"/>
      <c r="X133" s="18"/>
      <c r="Y133" s="18"/>
      <c r="Z133" s="18"/>
      <c r="AA133" s="18"/>
      <c r="AB133" s="18"/>
    </row>
    <row r="134">
      <c r="A134" s="7" t="s">
        <v>755</v>
      </c>
      <c r="B134" s="7" t="str">
        <f t="shared" si="1"/>
        <v>Zack Moss</v>
      </c>
      <c r="C134" s="7" t="str">
        <f>IFERROR(__xludf.DUMMYFUNCTION("INDEX(IFNA(REGEXEXTRACT(A134, ""([^ ]+)$"")))"),"CIN")</f>
        <v>CIN</v>
      </c>
      <c r="D134" s="7" t="s">
        <v>701</v>
      </c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8"/>
      <c r="U134" s="18"/>
      <c r="V134" s="18"/>
      <c r="W134" s="18"/>
      <c r="X134" s="18"/>
      <c r="Y134" s="18"/>
      <c r="Z134" s="18"/>
      <c r="AA134" s="18"/>
      <c r="AB134" s="18"/>
    </row>
    <row r="135">
      <c r="A135" s="7" t="s">
        <v>756</v>
      </c>
      <c r="B135" s="7" t="str">
        <f t="shared" si="1"/>
        <v>Sean Tucker</v>
      </c>
      <c r="C135" s="7" t="str">
        <f>IFERROR(__xludf.DUMMYFUNCTION("INDEX(IFNA(REGEXEXTRACT(A135, ""([^ ]+)$"")))"),"TB")</f>
        <v>TB</v>
      </c>
      <c r="D135" s="7" t="s">
        <v>701</v>
      </c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8"/>
      <c r="U135" s="18"/>
      <c r="V135" s="18"/>
      <c r="W135" s="18"/>
      <c r="X135" s="18"/>
      <c r="Y135" s="18"/>
      <c r="Z135" s="18"/>
      <c r="AA135" s="18"/>
      <c r="AB135" s="18"/>
    </row>
    <row r="136">
      <c r="A136" s="7" t="s">
        <v>757</v>
      </c>
      <c r="B136" s="7" t="str">
        <f t="shared" si="1"/>
        <v>Jeremy McNichols</v>
      </c>
      <c r="C136" s="7" t="str">
        <f>IFERROR(__xludf.DUMMYFUNCTION("INDEX(IFNA(REGEXEXTRACT(A136, ""([^ ]+)$"")))"),"WAS")</f>
        <v>WAS</v>
      </c>
      <c r="D136" s="7" t="s">
        <v>701</v>
      </c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8"/>
      <c r="U136" s="18"/>
      <c r="V136" s="18"/>
      <c r="W136" s="18"/>
      <c r="X136" s="18"/>
      <c r="Y136" s="18"/>
      <c r="Z136" s="18"/>
      <c r="AA136" s="18"/>
      <c r="AB136" s="18"/>
    </row>
    <row r="137">
      <c r="A137" s="7" t="s">
        <v>758</v>
      </c>
      <c r="B137" s="7" t="str">
        <f t="shared" si="1"/>
        <v>Miles Sanders</v>
      </c>
      <c r="C137" s="7" t="str">
        <f>IFERROR(__xludf.DUMMYFUNCTION("INDEX(IFNA(REGEXEXTRACT(A137, ""([^ ]+)$"")))"),"CAR")</f>
        <v>CAR</v>
      </c>
      <c r="D137" s="7" t="s">
        <v>701</v>
      </c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8"/>
      <c r="U137" s="18"/>
      <c r="V137" s="18"/>
      <c r="W137" s="18"/>
      <c r="X137" s="18"/>
      <c r="Y137" s="18"/>
      <c r="Z137" s="18"/>
      <c r="AA137" s="18"/>
      <c r="AB137" s="18"/>
    </row>
    <row r="138">
      <c r="A138" s="7" t="s">
        <v>759</v>
      </c>
      <c r="B138" s="7" t="str">
        <f t="shared" si="1"/>
        <v>Raheem Mostert</v>
      </c>
      <c r="C138" s="7" t="str">
        <f>IFERROR(__xludf.DUMMYFUNCTION("INDEX(IFNA(REGEXEXTRACT(A138, ""([^ ]+)$"")))"),"MIA")</f>
        <v>MIA</v>
      </c>
      <c r="D138" s="7" t="s">
        <v>701</v>
      </c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8"/>
      <c r="U138" s="18"/>
      <c r="V138" s="18"/>
      <c r="W138" s="18"/>
      <c r="X138" s="18"/>
      <c r="Y138" s="18"/>
      <c r="Z138" s="18"/>
      <c r="AA138" s="18"/>
      <c r="AB138" s="18"/>
    </row>
    <row r="139">
      <c r="A139" s="7" t="s">
        <v>760</v>
      </c>
      <c r="B139" s="7" t="str">
        <f t="shared" si="1"/>
        <v>Samaje Perine</v>
      </c>
      <c r="C139" s="7" t="str">
        <f>IFERROR(__xludf.DUMMYFUNCTION("INDEX(IFNA(REGEXEXTRACT(A139, ""([^ ]+)$"")))"),"KC")</f>
        <v>KC</v>
      </c>
      <c r="D139" s="7" t="s">
        <v>701</v>
      </c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8"/>
      <c r="U139" s="18"/>
      <c r="V139" s="18"/>
      <c r="W139" s="18"/>
      <c r="X139" s="18"/>
      <c r="Y139" s="18"/>
      <c r="Z139" s="18"/>
      <c r="AA139" s="18"/>
      <c r="AB139" s="18"/>
    </row>
    <row r="140">
      <c r="A140" s="7" t="s">
        <v>761</v>
      </c>
      <c r="B140" s="7" t="str">
        <f t="shared" si="1"/>
        <v>Isiah Pacheco</v>
      </c>
      <c r="C140" s="7" t="str">
        <f>IFERROR(__xludf.DUMMYFUNCTION("INDEX(IFNA(REGEXEXTRACT(A140, ""([^ ]+)$"")))"),"KC")</f>
        <v>KC</v>
      </c>
      <c r="D140" s="7" t="s">
        <v>701</v>
      </c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8"/>
      <c r="U140" s="18"/>
      <c r="V140" s="18"/>
      <c r="W140" s="18"/>
      <c r="X140" s="18"/>
      <c r="Y140" s="18"/>
      <c r="Z140" s="18"/>
      <c r="AA140" s="18"/>
      <c r="AB140" s="18"/>
    </row>
    <row r="141">
      <c r="A141" s="7" t="s">
        <v>762</v>
      </c>
      <c r="B141" s="7" t="str">
        <f t="shared" si="1"/>
        <v>Dameon Pierce</v>
      </c>
      <c r="C141" s="7" t="str">
        <f>IFERROR(__xludf.DUMMYFUNCTION("INDEX(IFNA(REGEXEXTRACT(A141, ""([^ ]+)$"")))"),"HOU")</f>
        <v>HOU</v>
      </c>
      <c r="D141" s="7" t="s">
        <v>701</v>
      </c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8"/>
      <c r="U141" s="18"/>
      <c r="V141" s="18"/>
      <c r="W141" s="18"/>
      <c r="X141" s="18"/>
      <c r="Y141" s="18"/>
      <c r="Z141" s="18"/>
      <c r="AA141" s="18"/>
      <c r="AB141" s="18"/>
    </row>
    <row r="142">
      <c r="A142" s="7" t="s">
        <v>763</v>
      </c>
      <c r="B142" s="7" t="str">
        <f t="shared" si="1"/>
        <v>Audric Estime</v>
      </c>
      <c r="C142" s="7" t="str">
        <f>IFERROR(__xludf.DUMMYFUNCTION("INDEX(IFNA(REGEXEXTRACT(A142, ""([^ ]+)$"")))"),"DEN")</f>
        <v>DEN</v>
      </c>
      <c r="D142" s="7" t="s">
        <v>701</v>
      </c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8"/>
      <c r="U142" s="18"/>
      <c r="V142" s="18"/>
      <c r="W142" s="18"/>
      <c r="X142" s="18"/>
      <c r="Y142" s="18"/>
      <c r="Z142" s="18"/>
      <c r="AA142" s="18"/>
      <c r="AB142" s="18"/>
    </row>
    <row r="143">
      <c r="A143" s="7" t="s">
        <v>764</v>
      </c>
      <c r="B143" s="7" t="str">
        <f t="shared" si="1"/>
        <v>Ezekiel Elliott</v>
      </c>
      <c r="C143" s="7" t="str">
        <f>IFERROR(__xludf.DUMMYFUNCTION("INDEX(IFNA(REGEXEXTRACT(A143, ""([^ ]+)$"")))"),"LAC")</f>
        <v>LAC</v>
      </c>
      <c r="D143" s="7" t="s">
        <v>701</v>
      </c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8"/>
      <c r="U143" s="18"/>
      <c r="V143" s="18"/>
      <c r="W143" s="18"/>
      <c r="X143" s="18"/>
      <c r="Y143" s="18"/>
      <c r="Z143" s="18"/>
      <c r="AA143" s="18"/>
      <c r="AB143" s="18"/>
    </row>
    <row r="144">
      <c r="A144" s="7" t="s">
        <v>765</v>
      </c>
      <c r="B144" s="7" t="str">
        <f t="shared" si="1"/>
        <v>Kenny Gainwell</v>
      </c>
      <c r="C144" s="7" t="str">
        <f>IFERROR(__xludf.DUMMYFUNCTION("INDEX(IFNA(REGEXEXTRACT(A144, ""([^ ]+)$"")))"),"PHI")</f>
        <v>PHI</v>
      </c>
      <c r="D144" s="7" t="s">
        <v>701</v>
      </c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8"/>
      <c r="U144" s="18"/>
      <c r="V144" s="18"/>
      <c r="W144" s="18"/>
      <c r="X144" s="18"/>
      <c r="Y144" s="18"/>
      <c r="Z144" s="18"/>
      <c r="AA144" s="18"/>
      <c r="AB144" s="18"/>
    </row>
    <row r="145">
      <c r="A145" s="7" t="s">
        <v>766</v>
      </c>
      <c r="B145" s="7" t="str">
        <f t="shared" si="1"/>
        <v>Trey Benson</v>
      </c>
      <c r="C145" s="7" t="str">
        <f>IFERROR(__xludf.DUMMYFUNCTION("INDEX(IFNA(REGEXEXTRACT(A145, ""([^ ]+)$"")))"),"ARI")</f>
        <v>ARI</v>
      </c>
      <c r="D145" s="7" t="s">
        <v>701</v>
      </c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8"/>
      <c r="U145" s="18"/>
      <c r="V145" s="18"/>
      <c r="W145" s="18"/>
      <c r="X145" s="18"/>
      <c r="Y145" s="18"/>
      <c r="Z145" s="18"/>
      <c r="AA145" s="18"/>
      <c r="AB145" s="18"/>
    </row>
    <row r="146">
      <c r="A146" s="7" t="s">
        <v>767</v>
      </c>
      <c r="B146" s="7" t="str">
        <f t="shared" si="1"/>
        <v>Kyle Juszczyk</v>
      </c>
      <c r="C146" s="7" t="str">
        <f>IFERROR(__xludf.DUMMYFUNCTION("INDEX(IFNA(REGEXEXTRACT(A146, ""([^ ]+)$"")))"),"SF")</f>
        <v>SF</v>
      </c>
      <c r="D146" s="7" t="s">
        <v>701</v>
      </c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8"/>
      <c r="U146" s="18"/>
      <c r="V146" s="18"/>
      <c r="W146" s="18"/>
      <c r="X146" s="18"/>
      <c r="Y146" s="18"/>
      <c r="Z146" s="18"/>
      <c r="AA146" s="18"/>
      <c r="AB146" s="18"/>
    </row>
    <row r="147">
      <c r="A147" s="7" t="s">
        <v>768</v>
      </c>
      <c r="B147" s="7" t="str">
        <f t="shared" si="1"/>
        <v>Isaiah Davis</v>
      </c>
      <c r="C147" s="7" t="str">
        <f>IFERROR(__xludf.DUMMYFUNCTION("INDEX(IFNA(REGEXEXTRACT(A147, ""([^ ]+)$"")))"),"NYJ")</f>
        <v>NYJ</v>
      </c>
      <c r="D147" s="7" t="s">
        <v>701</v>
      </c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8"/>
      <c r="U147" s="18"/>
      <c r="V147" s="18"/>
      <c r="W147" s="18"/>
      <c r="X147" s="18"/>
      <c r="Y147" s="18"/>
      <c r="Z147" s="18"/>
      <c r="AA147" s="18"/>
      <c r="AB147" s="18"/>
    </row>
    <row r="148">
      <c r="A148" s="7" t="s">
        <v>769</v>
      </c>
      <c r="B148" s="7" t="str">
        <f t="shared" si="1"/>
        <v>Emari Demercado</v>
      </c>
      <c r="C148" s="7" t="str">
        <f>IFERROR(__xludf.DUMMYFUNCTION("INDEX(IFNA(REGEXEXTRACT(A148, ""([^ ]+)$"")))"),"ARI")</f>
        <v>ARI</v>
      </c>
      <c r="D148" s="7" t="s">
        <v>701</v>
      </c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8"/>
      <c r="U148" s="18"/>
      <c r="V148" s="18"/>
      <c r="W148" s="18"/>
      <c r="X148" s="18"/>
      <c r="Y148" s="18"/>
      <c r="Z148" s="18"/>
      <c r="AA148" s="18"/>
      <c r="AB148" s="18"/>
    </row>
    <row r="149">
      <c r="A149" s="7" t="s">
        <v>770</v>
      </c>
      <c r="B149" s="7" t="str">
        <f t="shared" si="1"/>
        <v>Tyler Goodson</v>
      </c>
      <c r="C149" s="7" t="str">
        <f>IFERROR(__xludf.DUMMYFUNCTION("INDEX(IFNA(REGEXEXTRACT(A149, ""([^ ]+)$"")))"),"IND")</f>
        <v>IND</v>
      </c>
      <c r="D149" s="7" t="s">
        <v>701</v>
      </c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8"/>
      <c r="U149" s="18"/>
      <c r="V149" s="18"/>
      <c r="W149" s="18"/>
      <c r="X149" s="18"/>
      <c r="Y149" s="18"/>
      <c r="Z149" s="18"/>
      <c r="AA149" s="18"/>
      <c r="AB149" s="18"/>
    </row>
    <row r="150">
      <c r="A150" s="7" t="s">
        <v>771</v>
      </c>
      <c r="B150" s="7" t="str">
        <f t="shared" si="1"/>
        <v>Dare Ogunbowale</v>
      </c>
      <c r="C150" s="7" t="str">
        <f>IFERROR(__xludf.DUMMYFUNCTION("INDEX(IFNA(REGEXEXTRACT(A150, ""([^ ]+)$"")))"),"HOU")</f>
        <v>HOU</v>
      </c>
      <c r="D150" s="7" t="s">
        <v>701</v>
      </c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8"/>
      <c r="U150" s="18"/>
      <c r="V150" s="18"/>
      <c r="W150" s="18"/>
      <c r="X150" s="18"/>
      <c r="Y150" s="18"/>
      <c r="Z150" s="18"/>
      <c r="AA150" s="18"/>
      <c r="AB150" s="18"/>
    </row>
    <row r="151">
      <c r="A151" s="7" t="s">
        <v>772</v>
      </c>
      <c r="B151" s="7" t="str">
        <f t="shared" si="1"/>
        <v>Christian McCaffrey</v>
      </c>
      <c r="C151" s="7" t="str">
        <f>IFERROR(__xludf.DUMMYFUNCTION("INDEX(IFNA(REGEXEXTRACT(A151, ""([^ ]+)$"")))"),"SF")</f>
        <v>SF</v>
      </c>
      <c r="D151" s="7" t="s">
        <v>701</v>
      </c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8"/>
      <c r="U151" s="18"/>
      <c r="V151" s="18"/>
      <c r="W151" s="18"/>
      <c r="X151" s="18"/>
      <c r="Y151" s="18"/>
      <c r="Z151" s="18"/>
      <c r="AA151" s="18"/>
      <c r="AB151" s="18"/>
    </row>
    <row r="152">
      <c r="A152" s="7" t="s">
        <v>773</v>
      </c>
      <c r="B152" s="7" t="str">
        <f t="shared" si="1"/>
        <v>Hassan Haskins</v>
      </c>
      <c r="C152" s="7" t="str">
        <f>IFERROR(__xludf.DUMMYFUNCTION("INDEX(IFNA(REGEXEXTRACT(A152, ""([^ ]+)$"")))"),"LAC")</f>
        <v>LAC</v>
      </c>
      <c r="D152" s="7" t="s">
        <v>701</v>
      </c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8"/>
      <c r="U152" s="18"/>
      <c r="V152" s="18"/>
      <c r="W152" s="18"/>
      <c r="X152" s="18"/>
      <c r="Y152" s="18"/>
      <c r="Z152" s="18"/>
      <c r="AA152" s="18"/>
      <c r="AB152" s="18"/>
    </row>
    <row r="153">
      <c r="A153" s="7" t="s">
        <v>774</v>
      </c>
      <c r="B153" s="7" t="str">
        <f t="shared" si="1"/>
        <v>Christopher Rodriguez</v>
      </c>
      <c r="C153" s="7" t="str">
        <f>IFERROR(__xludf.DUMMYFUNCTION("INDEX(IFNA(REGEXEXTRACT(A153, ""([^ ]+)$"")))"),"WAS")</f>
        <v>WAS</v>
      </c>
      <c r="D153" s="7" t="s">
        <v>701</v>
      </c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8"/>
      <c r="U153" s="18"/>
      <c r="V153" s="18"/>
      <c r="W153" s="18"/>
      <c r="X153" s="18"/>
      <c r="Y153" s="18"/>
      <c r="Z153" s="18"/>
      <c r="AA153" s="18"/>
      <c r="AB153" s="18"/>
    </row>
    <row r="154">
      <c r="A154" s="7" t="s">
        <v>775</v>
      </c>
      <c r="B154" s="7" t="str">
        <f t="shared" si="1"/>
        <v>Trey Sermon</v>
      </c>
      <c r="C154" s="7" t="str">
        <f>IFERROR(__xludf.DUMMYFUNCTION("INDEX(IFNA(REGEXEXTRACT(A154, ""([^ ]+)$"")))"),"IND")</f>
        <v>IND</v>
      </c>
      <c r="D154" s="7" t="s">
        <v>701</v>
      </c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8"/>
      <c r="U154" s="18"/>
      <c r="V154" s="18"/>
      <c r="W154" s="18"/>
      <c r="X154" s="18"/>
      <c r="Y154" s="18"/>
      <c r="Z154" s="18"/>
      <c r="AA154" s="18"/>
      <c r="AB154" s="18"/>
    </row>
    <row r="155">
      <c r="A155" s="7" t="s">
        <v>776</v>
      </c>
      <c r="B155" s="7" t="str">
        <f t="shared" si="1"/>
        <v>Christopher Brooks</v>
      </c>
      <c r="C155" s="7" t="str">
        <f>IFERROR(__xludf.DUMMYFUNCTION("INDEX(IFNA(REGEXEXTRACT(A155, ""([^ ]+)$"")))"),"GB")</f>
        <v>GB</v>
      </c>
      <c r="D155" s="7" t="s">
        <v>701</v>
      </c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8"/>
      <c r="U155" s="18"/>
      <c r="V155" s="18"/>
      <c r="W155" s="18"/>
      <c r="X155" s="18"/>
      <c r="Y155" s="18"/>
      <c r="Z155" s="18"/>
      <c r="AA155" s="18"/>
      <c r="AB155" s="18"/>
    </row>
    <row r="156">
      <c r="A156" s="7" t="s">
        <v>777</v>
      </c>
      <c r="B156" s="7" t="str">
        <f t="shared" si="1"/>
        <v>Michael Carter</v>
      </c>
      <c r="C156" s="7" t="str">
        <f>IFERROR(__xludf.DUMMYFUNCTION("INDEX(IFNA(REGEXEXTRACT(A156, ""([^ ]+)$"")))"),"ARI")</f>
        <v>ARI</v>
      </c>
      <c r="D156" s="7" t="s">
        <v>701</v>
      </c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8"/>
      <c r="U156" s="18"/>
      <c r="V156" s="18"/>
      <c r="W156" s="18"/>
      <c r="X156" s="18"/>
      <c r="Y156" s="18"/>
      <c r="Z156" s="18"/>
      <c r="AA156" s="18"/>
      <c r="AB156" s="18"/>
    </row>
    <row r="157">
      <c r="A157" s="7" t="s">
        <v>778</v>
      </c>
      <c r="B157" s="7" t="str">
        <f t="shared" si="1"/>
        <v>Patrick Taylor</v>
      </c>
      <c r="C157" s="7" t="str">
        <f>IFERROR(__xludf.DUMMYFUNCTION("INDEX(IFNA(REGEXEXTRACT(A157, ""([^ ]+)$"")))"),"SF")</f>
        <v>SF</v>
      </c>
      <c r="D157" s="7" t="s">
        <v>701</v>
      </c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8"/>
      <c r="U157" s="18"/>
      <c r="V157" s="18"/>
      <c r="W157" s="18"/>
      <c r="X157" s="18"/>
      <c r="Y157" s="18"/>
      <c r="Z157" s="18"/>
      <c r="AA157" s="18"/>
      <c r="AB157" s="18"/>
    </row>
    <row r="158">
      <c r="A158" s="7" t="s">
        <v>779</v>
      </c>
      <c r="B158" s="7" t="str">
        <f t="shared" si="1"/>
        <v>Kimani Vidal</v>
      </c>
      <c r="C158" s="7" t="str">
        <f>IFERROR(__xludf.DUMMYFUNCTION("INDEX(IFNA(REGEXEXTRACT(A158, ""([^ ]+)$"")))"),"LAC")</f>
        <v>LAC</v>
      </c>
      <c r="D158" s="7" t="s">
        <v>701</v>
      </c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8"/>
      <c r="U158" s="18"/>
      <c r="V158" s="18"/>
      <c r="W158" s="18"/>
      <c r="X158" s="18"/>
      <c r="Y158" s="18"/>
      <c r="Z158" s="18"/>
      <c r="AA158" s="18"/>
      <c r="AB158" s="18"/>
    </row>
    <row r="159">
      <c r="A159" s="7" t="s">
        <v>780</v>
      </c>
      <c r="B159" s="7" t="str">
        <f t="shared" si="1"/>
        <v>Zamir White</v>
      </c>
      <c r="C159" s="7" t="str">
        <f>IFERROR(__xludf.DUMMYFUNCTION("INDEX(IFNA(REGEXEXTRACT(A159, ""([^ ]+)$"")))"),"LV")</f>
        <v>LV</v>
      </c>
      <c r="D159" s="7" t="s">
        <v>701</v>
      </c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8"/>
      <c r="U159" s="18"/>
      <c r="V159" s="18"/>
      <c r="W159" s="18"/>
      <c r="X159" s="18"/>
      <c r="Y159" s="18"/>
      <c r="Z159" s="18"/>
      <c r="AA159" s="18"/>
      <c r="AB159" s="18"/>
    </row>
    <row r="160">
      <c r="A160" s="7" t="s">
        <v>781</v>
      </c>
      <c r="B160" s="7" t="str">
        <f t="shared" si="1"/>
        <v>Cordarrelle Patterson</v>
      </c>
      <c r="C160" s="7" t="str">
        <f>IFERROR(__xludf.DUMMYFUNCTION("INDEX(IFNA(REGEXEXTRACT(A160, ""([^ ]+)$"")))"),"PIT")</f>
        <v>PIT</v>
      </c>
      <c r="D160" s="7" t="s">
        <v>701</v>
      </c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8"/>
      <c r="U160" s="18"/>
      <c r="V160" s="18"/>
      <c r="W160" s="18"/>
      <c r="X160" s="18"/>
      <c r="Y160" s="18"/>
      <c r="Z160" s="18"/>
      <c r="AA160" s="18"/>
      <c r="AB160" s="18"/>
    </row>
    <row r="161">
      <c r="A161" s="7" t="s">
        <v>782</v>
      </c>
      <c r="B161" s="7" t="str">
        <f t="shared" si="1"/>
        <v>D'Onta Foreman</v>
      </c>
      <c r="C161" s="7" t="str">
        <f>IFERROR(__xludf.DUMMYFUNCTION("INDEX(IFNA(REGEXEXTRACT(A161, ""([^ ]+)$"")))"),"CLE")</f>
        <v>CLE</v>
      </c>
      <c r="D161" s="7" t="s">
        <v>701</v>
      </c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8"/>
      <c r="U161" s="18"/>
      <c r="V161" s="18"/>
      <c r="W161" s="18"/>
      <c r="X161" s="18"/>
      <c r="Y161" s="18"/>
      <c r="Z161" s="18"/>
      <c r="AA161" s="18"/>
      <c r="AB161" s="18"/>
    </row>
    <row r="162">
      <c r="A162" s="7" t="s">
        <v>783</v>
      </c>
      <c r="B162" s="7" t="str">
        <f t="shared" si="1"/>
        <v>Kendre Miller</v>
      </c>
      <c r="C162" s="7" t="str">
        <f>IFERROR(__xludf.DUMMYFUNCTION("INDEX(IFNA(REGEXEXTRACT(A162, ""([^ ]+)$"")))"),"NO")</f>
        <v>NO</v>
      </c>
      <c r="D162" s="7" t="s">
        <v>701</v>
      </c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8"/>
      <c r="U162" s="18"/>
      <c r="V162" s="18"/>
      <c r="W162" s="18"/>
      <c r="X162" s="18"/>
      <c r="Y162" s="18"/>
      <c r="Z162" s="18"/>
      <c r="AA162" s="18"/>
      <c r="AB162" s="18"/>
    </row>
    <row r="163">
      <c r="A163" s="7" t="s">
        <v>784</v>
      </c>
      <c r="B163" s="7" t="str">
        <f t="shared" si="1"/>
        <v>Jamaal Williams</v>
      </c>
      <c r="C163" s="7" t="str">
        <f>IFERROR(__xludf.DUMMYFUNCTION("INDEX(IFNA(REGEXEXTRACT(A163, ""([^ ]+)$"")))"),"NO")</f>
        <v>NO</v>
      </c>
      <c r="D163" s="7" t="s">
        <v>701</v>
      </c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8"/>
      <c r="U163" s="18"/>
      <c r="V163" s="18"/>
      <c r="W163" s="18"/>
      <c r="X163" s="18"/>
      <c r="Y163" s="18"/>
      <c r="Z163" s="18"/>
      <c r="AA163" s="18"/>
      <c r="AB163" s="18"/>
    </row>
    <row r="164">
      <c r="A164" s="7" t="s">
        <v>785</v>
      </c>
      <c r="B164" s="7" t="str">
        <f t="shared" si="1"/>
        <v>Blake Corum</v>
      </c>
      <c r="C164" s="7" t="str">
        <f>IFERROR(__xludf.DUMMYFUNCTION("INDEX(IFNA(REGEXEXTRACT(A164, ""([^ ]+)$"")))"),"LA")</f>
        <v>LA</v>
      </c>
      <c r="D164" s="7" t="s">
        <v>701</v>
      </c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8"/>
      <c r="U164" s="18"/>
      <c r="V164" s="18"/>
      <c r="W164" s="18"/>
      <c r="X164" s="18"/>
      <c r="Y164" s="18"/>
      <c r="Z164" s="18"/>
      <c r="AA164" s="18"/>
      <c r="AB164" s="18"/>
    </row>
    <row r="165">
      <c r="A165" s="7" t="s">
        <v>786</v>
      </c>
      <c r="B165" s="7" t="str">
        <f t="shared" si="1"/>
        <v>Sincere McCormick</v>
      </c>
      <c r="C165" s="7" t="str">
        <f>IFERROR(__xludf.DUMMYFUNCTION("INDEX(IFNA(REGEXEXTRACT(A165, ""([^ ]+)$"")))"),"LV")</f>
        <v>LV</v>
      </c>
      <c r="D165" s="7" t="s">
        <v>701</v>
      </c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8"/>
      <c r="U165" s="18"/>
      <c r="V165" s="18"/>
      <c r="W165" s="18"/>
      <c r="X165" s="18"/>
      <c r="Y165" s="18"/>
      <c r="Z165" s="18"/>
      <c r="AA165" s="18"/>
      <c r="AB165" s="18"/>
    </row>
    <row r="166">
      <c r="A166" s="7" t="s">
        <v>787</v>
      </c>
      <c r="B166" s="7" t="str">
        <f t="shared" si="1"/>
        <v>Jaylen Wright</v>
      </c>
      <c r="C166" s="7" t="str">
        <f>IFERROR(__xludf.DUMMYFUNCTION("INDEX(IFNA(REGEXEXTRACT(A166, ""([^ ]+)$"")))"),"MIA")</f>
        <v>MIA</v>
      </c>
      <c r="D166" s="7" t="s">
        <v>701</v>
      </c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8"/>
      <c r="U166" s="18"/>
      <c r="V166" s="18"/>
      <c r="W166" s="18"/>
      <c r="X166" s="18"/>
      <c r="Y166" s="18"/>
      <c r="Z166" s="18"/>
      <c r="AA166" s="18"/>
      <c r="AB166" s="18"/>
    </row>
    <row r="167">
      <c r="A167" s="7" t="s">
        <v>788</v>
      </c>
      <c r="B167" s="7" t="str">
        <f t="shared" si="1"/>
        <v>D'Ernest Johnson</v>
      </c>
      <c r="C167" s="7" t="str">
        <f>IFERROR(__xludf.DUMMYFUNCTION("INDEX(IFNA(REGEXEXTRACT(A167, ""([^ ]+)$"")))"),"JAX")</f>
        <v>JAX</v>
      </c>
      <c r="D167" s="7" t="s">
        <v>701</v>
      </c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8"/>
      <c r="U167" s="18"/>
      <c r="V167" s="18"/>
      <c r="W167" s="18"/>
      <c r="X167" s="18"/>
      <c r="Y167" s="18"/>
      <c r="Z167" s="18"/>
      <c r="AA167" s="18"/>
      <c r="AB167" s="18"/>
    </row>
    <row r="168">
      <c r="A168" s="7" t="s">
        <v>789</v>
      </c>
      <c r="B168" s="7" t="str">
        <f t="shared" si="1"/>
        <v>Ty Chandler</v>
      </c>
      <c r="C168" s="7" t="str">
        <f>IFERROR(__xludf.DUMMYFUNCTION("INDEX(IFNA(REGEXEXTRACT(A168, ""([^ ]+)$"")))"),"MIN")</f>
        <v>MIN</v>
      </c>
      <c r="D168" s="7" t="s">
        <v>701</v>
      </c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8"/>
      <c r="U168" s="18"/>
      <c r="V168" s="18"/>
      <c r="W168" s="18"/>
      <c r="X168" s="18"/>
      <c r="Y168" s="18"/>
      <c r="Z168" s="18"/>
      <c r="AA168" s="18"/>
      <c r="AB168" s="18"/>
    </row>
    <row r="169">
      <c r="A169" s="7" t="s">
        <v>790</v>
      </c>
      <c r="B169" s="7" t="str">
        <f t="shared" si="1"/>
        <v>Khalil Herbert</v>
      </c>
      <c r="C169" s="7" t="str">
        <f>IFERROR(__xludf.DUMMYFUNCTION("INDEX(IFNA(REGEXEXTRACT(A169, ""([^ ]+)$"")))"),"CIN")</f>
        <v>CIN</v>
      </c>
      <c r="D169" s="7" t="s">
        <v>701</v>
      </c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8"/>
      <c r="U169" s="18"/>
      <c r="V169" s="18"/>
      <c r="W169" s="18"/>
      <c r="X169" s="18"/>
      <c r="Y169" s="18"/>
      <c r="Z169" s="18"/>
      <c r="AA169" s="18"/>
      <c r="AB169" s="18"/>
    </row>
    <row r="170">
      <c r="A170" s="7" t="s">
        <v>791</v>
      </c>
      <c r="B170" s="7" t="str">
        <f t="shared" si="1"/>
        <v>Michael Burton</v>
      </c>
      <c r="C170" s="7" t="str">
        <f>IFERROR(__xludf.DUMMYFUNCTION("INDEX(IFNA(REGEXEXTRACT(A170, ""([^ ]+)$"")))"),"DEN")</f>
        <v>DEN</v>
      </c>
      <c r="D170" s="7" t="s">
        <v>701</v>
      </c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8"/>
      <c r="U170" s="18"/>
      <c r="V170" s="18"/>
      <c r="W170" s="18"/>
      <c r="X170" s="18"/>
      <c r="Y170" s="18"/>
      <c r="Z170" s="18"/>
      <c r="AA170" s="18"/>
      <c r="AB170" s="18"/>
    </row>
    <row r="171">
      <c r="A171" s="7" t="s">
        <v>792</v>
      </c>
      <c r="B171" s="7" t="str">
        <f t="shared" si="1"/>
        <v>JaMycal Hasty</v>
      </c>
      <c r="C171" s="7" t="str">
        <f>IFERROR(__xludf.DUMMYFUNCTION("INDEX(IFNA(REGEXEXTRACT(A171, ""([^ ]+)$"")))"),"NE")</f>
        <v>NE</v>
      </c>
      <c r="D171" s="7" t="s">
        <v>701</v>
      </c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8"/>
      <c r="U171" s="18"/>
      <c r="V171" s="18"/>
      <c r="W171" s="18"/>
      <c r="X171" s="18"/>
      <c r="Y171" s="18"/>
      <c r="Z171" s="18"/>
      <c r="AA171" s="18"/>
      <c r="AB171" s="18"/>
    </row>
    <row r="172">
      <c r="A172" s="7" t="s">
        <v>793</v>
      </c>
      <c r="B172" s="7" t="str">
        <f t="shared" si="1"/>
        <v>Pierre Strong</v>
      </c>
      <c r="C172" s="7" t="str">
        <f>IFERROR(__xludf.DUMMYFUNCTION("INDEX(IFNA(REGEXEXTRACT(A172, ""([^ ]+)$"")))"),"CLE")</f>
        <v>CLE</v>
      </c>
      <c r="D172" s="7" t="s">
        <v>701</v>
      </c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8"/>
      <c r="U172" s="18"/>
      <c r="V172" s="18"/>
      <c r="W172" s="18"/>
      <c r="X172" s="18"/>
      <c r="Y172" s="18"/>
      <c r="Z172" s="18"/>
      <c r="AA172" s="18"/>
      <c r="AB172" s="18"/>
    </row>
    <row r="173">
      <c r="A173" s="7" t="s">
        <v>794</v>
      </c>
      <c r="B173" s="7" t="str">
        <f t="shared" si="1"/>
        <v>Kenny McIntosh</v>
      </c>
      <c r="C173" s="7" t="str">
        <f>IFERROR(__xludf.DUMMYFUNCTION("INDEX(IFNA(REGEXEXTRACT(A173, ""([^ ]+)$"")))"),"SEA")</f>
        <v>SEA</v>
      </c>
      <c r="D173" s="7" t="s">
        <v>701</v>
      </c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8"/>
      <c r="U173" s="18"/>
      <c r="V173" s="18"/>
      <c r="W173" s="18"/>
      <c r="X173" s="18"/>
      <c r="Y173" s="18"/>
      <c r="Z173" s="18"/>
      <c r="AA173" s="18"/>
      <c r="AB173" s="18"/>
    </row>
    <row r="174">
      <c r="A174" s="7" t="s">
        <v>795</v>
      </c>
      <c r="B174" s="7" t="str">
        <f t="shared" si="1"/>
        <v>Craig Reynolds</v>
      </c>
      <c r="C174" s="7" t="str">
        <f>IFERROR(__xludf.DUMMYFUNCTION("INDEX(IFNA(REGEXEXTRACT(A174, ""([^ ]+)$"")))"),"DET")</f>
        <v>DET</v>
      </c>
      <c r="D174" s="7" t="s">
        <v>701</v>
      </c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8"/>
      <c r="U174" s="18"/>
      <c r="V174" s="18"/>
      <c r="W174" s="18"/>
      <c r="X174" s="18"/>
      <c r="Y174" s="18"/>
      <c r="Z174" s="18"/>
      <c r="AA174" s="18"/>
      <c r="AB174" s="18"/>
    </row>
    <row r="175">
      <c r="A175" s="7" t="s">
        <v>796</v>
      </c>
      <c r="B175" s="7" t="str">
        <f t="shared" si="1"/>
        <v>Patrick Ricard</v>
      </c>
      <c r="C175" s="7" t="str">
        <f>IFERROR(__xludf.DUMMYFUNCTION("INDEX(IFNA(REGEXEXTRACT(A175, ""([^ ]+)$"")))"),"BAL")</f>
        <v>BAL</v>
      </c>
      <c r="D175" s="7" t="s">
        <v>701</v>
      </c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8"/>
      <c r="U175" s="18"/>
      <c r="V175" s="18"/>
      <c r="W175" s="18"/>
      <c r="X175" s="18"/>
      <c r="Y175" s="18"/>
      <c r="Z175" s="18"/>
      <c r="AA175" s="18"/>
      <c r="AB175" s="18"/>
    </row>
    <row r="176">
      <c r="A176" s="7" t="s">
        <v>797</v>
      </c>
      <c r="B176" s="7" t="str">
        <f t="shared" si="1"/>
        <v>Alec Ingold</v>
      </c>
      <c r="C176" s="7" t="str">
        <f>IFERROR(__xludf.DUMMYFUNCTION("INDEX(IFNA(REGEXEXTRACT(A176, ""([^ ]+)$"")))"),"MIA")</f>
        <v>MIA</v>
      </c>
      <c r="D176" s="7" t="s">
        <v>701</v>
      </c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8"/>
      <c r="U176" s="18"/>
      <c r="V176" s="18"/>
      <c r="W176" s="18"/>
      <c r="X176" s="18"/>
      <c r="Y176" s="18"/>
      <c r="Z176" s="18"/>
      <c r="AA176" s="18"/>
      <c r="AB176" s="18"/>
    </row>
    <row r="177">
      <c r="A177" s="7" t="s">
        <v>798</v>
      </c>
      <c r="B177" s="7" t="str">
        <f t="shared" si="1"/>
        <v>Tony Jones</v>
      </c>
      <c r="C177" s="7" t="str">
        <f>IFERROR(__xludf.DUMMYFUNCTION("INDEX(IFNA(REGEXEXTRACT(A177, ""([^ ]+)$"")))"),"ARI")</f>
        <v>ARI</v>
      </c>
      <c r="D177" s="7" t="s">
        <v>701</v>
      </c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8"/>
      <c r="U177" s="18"/>
      <c r="V177" s="18"/>
      <c r="W177" s="18"/>
      <c r="X177" s="18"/>
      <c r="Y177" s="18"/>
      <c r="Z177" s="18"/>
      <c r="AA177" s="18"/>
      <c r="AB177" s="18"/>
    </row>
    <row r="178">
      <c r="A178" s="7" t="s">
        <v>799</v>
      </c>
      <c r="B178" s="7" t="str">
        <f t="shared" si="1"/>
        <v>Carson Steele</v>
      </c>
      <c r="C178" s="7" t="str">
        <f>IFERROR(__xludf.DUMMYFUNCTION("INDEX(IFNA(REGEXEXTRACT(A178, ""([^ ]+)$"")))"),"KC")</f>
        <v>KC</v>
      </c>
      <c r="D178" s="7" t="s">
        <v>701</v>
      </c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8"/>
      <c r="U178" s="18"/>
      <c r="V178" s="18"/>
      <c r="W178" s="18"/>
      <c r="X178" s="18"/>
      <c r="Y178" s="18"/>
      <c r="Z178" s="18"/>
      <c r="AA178" s="18"/>
      <c r="AB178" s="18"/>
    </row>
    <row r="179">
      <c r="A179" s="7" t="s">
        <v>800</v>
      </c>
      <c r="B179" s="7" t="str">
        <f t="shared" si="1"/>
        <v>DeeJay Dallas</v>
      </c>
      <c r="C179" s="7" t="str">
        <f>IFERROR(__xludf.DUMMYFUNCTION("INDEX(IFNA(REGEXEXTRACT(A179, ""([^ ]+)$"")))"),"ARI")</f>
        <v>ARI</v>
      </c>
      <c r="D179" s="7" t="s">
        <v>701</v>
      </c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8"/>
      <c r="U179" s="18"/>
      <c r="V179" s="18"/>
      <c r="W179" s="18"/>
      <c r="X179" s="18"/>
      <c r="Y179" s="18"/>
      <c r="Z179" s="18"/>
      <c r="AA179" s="18"/>
      <c r="AB179" s="18"/>
    </row>
    <row r="180">
      <c r="A180" s="7" t="s">
        <v>801</v>
      </c>
      <c r="B180" s="7" t="str">
        <f t="shared" si="1"/>
        <v>Jordan Mims</v>
      </c>
      <c r="C180" s="7" t="str">
        <f>IFERROR(__xludf.DUMMYFUNCTION("INDEX(IFNA(REGEXEXTRACT(A180, ""([^ ]+)$"")))"),"NO")</f>
        <v>NO</v>
      </c>
      <c r="D180" s="7" t="s">
        <v>701</v>
      </c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8"/>
      <c r="U180" s="18"/>
      <c r="V180" s="18"/>
      <c r="W180" s="18"/>
      <c r="X180" s="18"/>
      <c r="Y180" s="18"/>
      <c r="Z180" s="18"/>
      <c r="AA180" s="18"/>
      <c r="AB180" s="18"/>
    </row>
    <row r="181">
      <c r="A181" s="7" t="s">
        <v>802</v>
      </c>
      <c r="B181" s="7" t="str">
        <f t="shared" si="1"/>
        <v>Ronnie Rivers</v>
      </c>
      <c r="C181" s="7" t="str">
        <f>IFERROR(__xludf.DUMMYFUNCTION("INDEX(IFNA(REGEXEXTRACT(A181, ""([^ ]+)$"")))"),"LA")</f>
        <v>LA</v>
      </c>
      <c r="D181" s="7" t="s">
        <v>701</v>
      </c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8"/>
      <c r="U181" s="18"/>
      <c r="V181" s="18"/>
      <c r="W181" s="18"/>
      <c r="X181" s="18"/>
      <c r="Y181" s="18"/>
      <c r="Z181" s="18"/>
      <c r="AA181" s="18"/>
      <c r="AB181" s="18"/>
    </row>
    <row r="182">
      <c r="A182" s="7" t="s">
        <v>803</v>
      </c>
      <c r="B182" s="7" t="str">
        <f t="shared" si="1"/>
        <v>Will Shipley</v>
      </c>
      <c r="C182" s="7" t="str">
        <f>IFERROR(__xludf.DUMMYFUNCTION("INDEX(IFNA(REGEXEXTRACT(A182, ""([^ ]+)$"")))"),"PHI")</f>
        <v>PHI</v>
      </c>
      <c r="D182" s="7" t="s">
        <v>701</v>
      </c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8"/>
      <c r="U182" s="18"/>
      <c r="V182" s="18"/>
      <c r="W182" s="18"/>
      <c r="X182" s="18"/>
      <c r="Y182" s="18"/>
      <c r="Z182" s="18"/>
      <c r="AA182" s="18"/>
      <c r="AB182" s="18"/>
    </row>
    <row r="183">
      <c r="A183" s="7" t="s">
        <v>804</v>
      </c>
      <c r="B183" s="7" t="str">
        <f t="shared" si="1"/>
        <v>Hunter Luepke</v>
      </c>
      <c r="C183" s="7" t="str">
        <f>IFERROR(__xludf.DUMMYFUNCTION("INDEX(IFNA(REGEXEXTRACT(A183, ""([^ ]+)$"")))"),"DAL")</f>
        <v>DAL</v>
      </c>
      <c r="D183" s="7" t="s">
        <v>701</v>
      </c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8"/>
      <c r="U183" s="18"/>
      <c r="V183" s="18"/>
      <c r="W183" s="18"/>
      <c r="X183" s="18"/>
      <c r="Y183" s="18"/>
      <c r="Z183" s="18"/>
      <c r="AA183" s="18"/>
      <c r="AB183" s="18"/>
    </row>
    <row r="184">
      <c r="A184" s="7" t="s">
        <v>805</v>
      </c>
      <c r="B184" s="7" t="str">
        <f t="shared" si="1"/>
        <v>Julius Chestnut</v>
      </c>
      <c r="C184" s="7" t="str">
        <f>IFERROR(__xludf.DUMMYFUNCTION("INDEX(IFNA(REGEXEXTRACT(A184, ""([^ ]+)$"")))"),"TEN")</f>
        <v>TEN</v>
      </c>
      <c r="D184" s="7" t="s">
        <v>701</v>
      </c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8"/>
      <c r="U184" s="18"/>
      <c r="V184" s="18"/>
      <c r="W184" s="18"/>
      <c r="X184" s="18"/>
      <c r="Y184" s="18"/>
      <c r="Z184" s="18"/>
      <c r="AA184" s="18"/>
      <c r="AB184" s="18"/>
    </row>
    <row r="185">
      <c r="A185" s="7" t="s">
        <v>806</v>
      </c>
      <c r="B185" s="7" t="str">
        <f t="shared" si="1"/>
        <v>C.J. Ham</v>
      </c>
      <c r="C185" s="7" t="str">
        <f>IFERROR(__xludf.DUMMYFUNCTION("INDEX(IFNA(REGEXEXTRACT(A185, ""([^ ]+)$"")))"),"MIN")</f>
        <v>MIN</v>
      </c>
      <c r="D185" s="7" t="s">
        <v>701</v>
      </c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8"/>
      <c r="U185" s="18"/>
      <c r="V185" s="18"/>
      <c r="W185" s="18"/>
      <c r="X185" s="18"/>
      <c r="Y185" s="18"/>
      <c r="Z185" s="18"/>
      <c r="AA185" s="18"/>
      <c r="AB185" s="18"/>
    </row>
    <row r="186">
      <c r="A186" s="7" t="s">
        <v>807</v>
      </c>
      <c r="B186" s="7" t="str">
        <f t="shared" si="1"/>
        <v>Connor Heyward</v>
      </c>
      <c r="C186" s="7" t="str">
        <f>IFERROR(__xludf.DUMMYFUNCTION("INDEX(IFNA(REGEXEXTRACT(A186, ""([^ ]+)$"")))"),"PIT")</f>
        <v>PIT</v>
      </c>
      <c r="D186" s="7" t="s">
        <v>701</v>
      </c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8"/>
      <c r="U186" s="18"/>
      <c r="V186" s="18"/>
      <c r="W186" s="18"/>
      <c r="X186" s="18"/>
      <c r="Y186" s="18"/>
      <c r="Z186" s="18"/>
      <c r="AA186" s="18"/>
      <c r="AB186" s="18"/>
    </row>
    <row r="187">
      <c r="A187" s="7" t="s">
        <v>808</v>
      </c>
      <c r="B187" s="7" t="str">
        <f t="shared" si="1"/>
        <v>Tyler Badie</v>
      </c>
      <c r="C187" s="7" t="str">
        <f>IFERROR(__xludf.DUMMYFUNCTION("INDEX(IFNA(REGEXEXTRACT(A187, ""([^ ]+)$"")))"),"DEN")</f>
        <v>DEN</v>
      </c>
      <c r="D187" s="7" t="s">
        <v>701</v>
      </c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8"/>
      <c r="U187" s="18"/>
      <c r="V187" s="18"/>
      <c r="W187" s="18"/>
      <c r="X187" s="18"/>
      <c r="Y187" s="18"/>
      <c r="Z187" s="18"/>
      <c r="AA187" s="18"/>
      <c r="AB187" s="18"/>
    </row>
    <row r="188">
      <c r="A188" s="7" t="s">
        <v>809</v>
      </c>
      <c r="B188" s="7" t="str">
        <f t="shared" si="1"/>
        <v>Raheem Blackshear</v>
      </c>
      <c r="C188" s="7" t="str">
        <f>IFERROR(__xludf.DUMMYFUNCTION("INDEX(IFNA(REGEXEXTRACT(A188, ""([^ ]+)$"")))"),"CAR")</f>
        <v>CAR</v>
      </c>
      <c r="D188" s="7" t="s">
        <v>701</v>
      </c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8"/>
      <c r="U188" s="18"/>
      <c r="V188" s="18"/>
      <c r="W188" s="18"/>
      <c r="X188" s="18"/>
      <c r="Y188" s="18"/>
      <c r="Z188" s="18"/>
      <c r="AA188" s="18"/>
      <c r="AB188" s="18"/>
    </row>
    <row r="189">
      <c r="A189" s="7" t="s">
        <v>810</v>
      </c>
      <c r="B189" s="7" t="str">
        <f t="shared" si="1"/>
        <v>Clyde Edwards-Helaire</v>
      </c>
      <c r="C189" s="7" t="str">
        <f>IFERROR(__xludf.DUMMYFUNCTION("INDEX(IFNA(REGEXEXTRACT(A189, ""([^ ]+)$"")))"),"NO")</f>
        <v>NO</v>
      </c>
      <c r="D189" s="7" t="s">
        <v>701</v>
      </c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8"/>
      <c r="U189" s="18"/>
      <c r="V189" s="18"/>
      <c r="W189" s="18"/>
      <c r="X189" s="18"/>
      <c r="Y189" s="18"/>
      <c r="Z189" s="18"/>
      <c r="AA189" s="18"/>
      <c r="AB189" s="18"/>
    </row>
    <row r="190">
      <c r="A190" s="7" t="s">
        <v>811</v>
      </c>
      <c r="B190" s="7" t="str">
        <f t="shared" si="1"/>
        <v>Keaton Mitchell</v>
      </c>
      <c r="C190" s="7" t="str">
        <f>IFERROR(__xludf.DUMMYFUNCTION("INDEX(IFNA(REGEXEXTRACT(A190, ""([^ ]+)$"")))"),"BAL")</f>
        <v>BAL</v>
      </c>
      <c r="D190" s="7" t="s">
        <v>701</v>
      </c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8"/>
      <c r="U190" s="18"/>
      <c r="V190" s="18"/>
      <c r="W190" s="18"/>
      <c r="X190" s="18"/>
      <c r="Y190" s="18"/>
      <c r="Z190" s="18"/>
      <c r="AA190" s="18"/>
      <c r="AB190" s="18"/>
    </row>
    <row r="191">
      <c r="A191" s="7" t="s">
        <v>812</v>
      </c>
      <c r="B191" s="7" t="str">
        <f t="shared" si="1"/>
        <v>Deuce Vaughn</v>
      </c>
      <c r="C191" s="7" t="str">
        <f>IFERROR(__xludf.DUMMYFUNCTION("INDEX(IFNA(REGEXEXTRACT(A191, ""([^ ]+)$"")))"),"DAL")</f>
        <v>DAL</v>
      </c>
      <c r="D191" s="7" t="s">
        <v>701</v>
      </c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8"/>
      <c r="U191" s="18"/>
      <c r="V191" s="18"/>
      <c r="W191" s="18"/>
      <c r="X191" s="18"/>
      <c r="Y191" s="18"/>
      <c r="Z191" s="18"/>
      <c r="AA191" s="18"/>
      <c r="AB191" s="18"/>
    </row>
    <row r="192">
      <c r="A192" s="7" t="s">
        <v>813</v>
      </c>
      <c r="B192" s="7" t="str">
        <f t="shared" si="1"/>
        <v>Jeffery Wilson</v>
      </c>
      <c r="C192" s="7" t="str">
        <f>IFERROR(__xludf.DUMMYFUNCTION("INDEX(IFNA(REGEXEXTRACT(A192, ""([^ ]+)$"")))"),"MIA")</f>
        <v>MIA</v>
      </c>
      <c r="D192" s="7" t="s">
        <v>701</v>
      </c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8"/>
      <c r="U192" s="18"/>
      <c r="V192" s="18"/>
      <c r="W192" s="18"/>
      <c r="X192" s="18"/>
      <c r="Y192" s="18"/>
      <c r="Z192" s="18"/>
      <c r="AA192" s="18"/>
      <c r="AB192" s="18"/>
    </row>
    <row r="193">
      <c r="A193" s="7" t="s">
        <v>814</v>
      </c>
      <c r="B193" s="7" t="str">
        <f t="shared" si="1"/>
        <v>Eric Gray</v>
      </c>
      <c r="C193" s="7" t="str">
        <f>IFERROR(__xludf.DUMMYFUNCTION("INDEX(IFNA(REGEXEXTRACT(A193, ""([^ ]+)$"")))"),"NYG")</f>
        <v>NYG</v>
      </c>
      <c r="D193" s="7" t="s">
        <v>701</v>
      </c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8"/>
      <c r="U193" s="18"/>
      <c r="V193" s="18"/>
      <c r="W193" s="18"/>
      <c r="X193" s="18"/>
      <c r="Y193" s="18"/>
      <c r="Z193" s="18"/>
      <c r="AA193" s="18"/>
      <c r="AB193" s="18"/>
    </row>
    <row r="194">
      <c r="A194" s="7" t="s">
        <v>815</v>
      </c>
      <c r="B194" s="7" t="str">
        <f t="shared" si="1"/>
        <v>Rasheen Ali</v>
      </c>
      <c r="C194" s="7" t="str">
        <f>IFERROR(__xludf.DUMMYFUNCTION("INDEX(IFNA(REGEXEXTRACT(A194, ""([^ ]+)$"")))"),"BAL")</f>
        <v>BAL</v>
      </c>
      <c r="D194" s="7" t="s">
        <v>701</v>
      </c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8"/>
      <c r="U194" s="18"/>
      <c r="V194" s="18"/>
      <c r="W194" s="18"/>
      <c r="X194" s="18"/>
      <c r="Y194" s="18"/>
      <c r="Z194" s="18"/>
      <c r="AA194" s="18"/>
      <c r="AB194" s="18"/>
    </row>
    <row r="195">
      <c r="A195" s="7" t="s">
        <v>816</v>
      </c>
      <c r="B195" s="7" t="str">
        <f t="shared" si="1"/>
        <v>Mike Boone</v>
      </c>
      <c r="C195" s="7" t="str">
        <f>IFERROR(__xludf.DUMMYFUNCTION("INDEX(IFNA(REGEXEXTRACT(A195, ""([^ ]+)$"")))"),"CAR")</f>
        <v>CAR</v>
      </c>
      <c r="D195" s="7" t="s">
        <v>701</v>
      </c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8"/>
      <c r="U195" s="18"/>
      <c r="V195" s="18"/>
      <c r="W195" s="18"/>
      <c r="X195" s="18"/>
      <c r="Y195" s="18"/>
      <c r="Z195" s="18"/>
      <c r="AA195" s="18"/>
      <c r="AB195" s="18"/>
    </row>
    <row r="196">
      <c r="A196" s="7" t="s">
        <v>817</v>
      </c>
      <c r="B196" s="7" t="str">
        <f t="shared" si="1"/>
        <v>Jonathon Brooks</v>
      </c>
      <c r="C196" s="7" t="str">
        <f>IFERROR(__xludf.DUMMYFUNCTION("INDEX(IFNA(REGEXEXTRACT(A196, ""([^ ]+)$"")))"),"CAR")</f>
        <v>CAR</v>
      </c>
      <c r="D196" s="7" t="s">
        <v>701</v>
      </c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8"/>
      <c r="U196" s="18"/>
      <c r="V196" s="18"/>
      <c r="W196" s="18"/>
      <c r="X196" s="18"/>
      <c r="Y196" s="18"/>
      <c r="Z196" s="18"/>
      <c r="AA196" s="18"/>
      <c r="AB196" s="18"/>
    </row>
    <row r="197">
      <c r="A197" s="7" t="s">
        <v>818</v>
      </c>
      <c r="B197" s="7" t="str">
        <f t="shared" si="1"/>
        <v>Terrell Jennings</v>
      </c>
      <c r="C197" s="7" t="str">
        <f>IFERROR(__xludf.DUMMYFUNCTION("INDEX(IFNA(REGEXEXTRACT(A197, ""([^ ]+)$"")))"),"NE")</f>
        <v>NE</v>
      </c>
      <c r="D197" s="7" t="s">
        <v>701</v>
      </c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8"/>
      <c r="U197" s="18"/>
      <c r="V197" s="18"/>
      <c r="W197" s="18"/>
      <c r="X197" s="18"/>
      <c r="Y197" s="18"/>
      <c r="Z197" s="18"/>
      <c r="AA197" s="18"/>
      <c r="AB197" s="18"/>
    </row>
    <row r="198">
      <c r="A198" s="7" t="s">
        <v>819</v>
      </c>
      <c r="B198" s="7" t="str">
        <f t="shared" si="1"/>
        <v>Jacob Kibodi</v>
      </c>
      <c r="C198" s="7" t="str">
        <f>IFERROR(__xludf.DUMMYFUNCTION("INDEX(IFNA(REGEXEXTRACT(A198, ""([^ ]+)$"")))"),"CLE")</f>
        <v>CLE</v>
      </c>
      <c r="D198" s="7" t="s">
        <v>701</v>
      </c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8"/>
      <c r="U198" s="18"/>
      <c r="V198" s="18"/>
      <c r="W198" s="18"/>
      <c r="X198" s="18"/>
      <c r="Y198" s="18"/>
      <c r="Z198" s="18"/>
      <c r="AA198" s="18"/>
      <c r="AB198" s="18"/>
    </row>
    <row r="199">
      <c r="A199" s="7" t="s">
        <v>820</v>
      </c>
      <c r="B199" s="7" t="str">
        <f t="shared" si="1"/>
        <v>J.J. Taylor</v>
      </c>
      <c r="C199" s="7" t="str">
        <f>IFERROR(__xludf.DUMMYFUNCTION("INDEX(IFNA(REGEXEXTRACT(A199, ""([^ ]+)$"")))"),"HOU")</f>
        <v>HOU</v>
      </c>
      <c r="D199" s="7" t="s">
        <v>701</v>
      </c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8"/>
      <c r="U199" s="18"/>
      <c r="V199" s="18"/>
      <c r="W199" s="18"/>
      <c r="X199" s="18"/>
      <c r="Y199" s="18"/>
      <c r="Z199" s="18"/>
      <c r="AA199" s="18"/>
      <c r="AB199" s="18"/>
    </row>
    <row r="200">
      <c r="A200" s="7" t="s">
        <v>821</v>
      </c>
      <c r="B200" s="7" t="str">
        <f t="shared" si="1"/>
        <v>Sione Vaki</v>
      </c>
      <c r="C200" s="7" t="str">
        <f>IFERROR(__xludf.DUMMYFUNCTION("INDEX(IFNA(REGEXEXTRACT(A200, ""([^ ]+)$"")))"),"DET")</f>
        <v>DET</v>
      </c>
      <c r="D200" s="7" t="s">
        <v>701</v>
      </c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8"/>
      <c r="U200" s="18"/>
      <c r="V200" s="18"/>
      <c r="W200" s="18"/>
      <c r="X200" s="18"/>
      <c r="Y200" s="18"/>
      <c r="Z200" s="18"/>
      <c r="AA200" s="18"/>
      <c r="AB200" s="18"/>
    </row>
    <row r="201">
      <c r="A201" s="7" t="s">
        <v>822</v>
      </c>
      <c r="B201" s="7" t="str">
        <f t="shared" si="1"/>
        <v>Dalvin Cook</v>
      </c>
      <c r="C201" s="7" t="str">
        <f>IFERROR(__xludf.DUMMYFUNCTION("INDEX(IFNA(REGEXEXTRACT(A201, ""([^ ]+)$"")))"),"DAL")</f>
        <v>DAL</v>
      </c>
      <c r="D201" s="7" t="s">
        <v>701</v>
      </c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8"/>
      <c r="U201" s="18"/>
      <c r="V201" s="18"/>
      <c r="W201" s="18"/>
      <c r="X201" s="18"/>
      <c r="Y201" s="18"/>
      <c r="Z201" s="18"/>
      <c r="AA201" s="18"/>
      <c r="AB201" s="18"/>
    </row>
    <row r="202">
      <c r="A202" s="7" t="s">
        <v>823</v>
      </c>
      <c r="B202" s="7" t="str">
        <f t="shared" si="1"/>
        <v>Travis Homer</v>
      </c>
      <c r="C202" s="7" t="str">
        <f>IFERROR(__xludf.DUMMYFUNCTION("INDEX(IFNA(REGEXEXTRACT(A202, ""([^ ]+)$"")))"),"CHI")</f>
        <v>CHI</v>
      </c>
      <c r="D202" s="7" t="s">
        <v>701</v>
      </c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8"/>
      <c r="U202" s="18"/>
      <c r="V202" s="18"/>
      <c r="W202" s="18"/>
      <c r="X202" s="18"/>
      <c r="Y202" s="18"/>
      <c r="Z202" s="18"/>
      <c r="AA202" s="18"/>
      <c r="AB202" s="18"/>
    </row>
    <row r="203">
      <c r="A203" s="7" t="s">
        <v>824</v>
      </c>
      <c r="B203" s="7" t="str">
        <f t="shared" si="1"/>
        <v>Jermar Jefferson</v>
      </c>
      <c r="C203" s="7" t="str">
        <f>IFERROR(__xludf.DUMMYFUNCTION("INDEX(IFNA(REGEXEXTRACT(A203, ""([^ ]+)$"")))"),"DET")</f>
        <v>DET</v>
      </c>
      <c r="D203" s="7" t="s">
        <v>701</v>
      </c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8"/>
      <c r="U203" s="18"/>
      <c r="V203" s="18"/>
      <c r="W203" s="18"/>
      <c r="X203" s="18"/>
      <c r="Y203" s="18"/>
      <c r="Z203" s="18"/>
      <c r="AA203" s="18"/>
      <c r="AB203" s="18"/>
    </row>
    <row r="204">
      <c r="A204" s="7" t="s">
        <v>825</v>
      </c>
      <c r="B204" s="7" t="str">
        <f t="shared" si="1"/>
        <v>Jase McClellan</v>
      </c>
      <c r="C204" s="7" t="str">
        <f>IFERROR(__xludf.DUMMYFUNCTION("INDEX(IFNA(REGEXEXTRACT(A204, ""([^ ]+)$"")))"),"ATL")</f>
        <v>ATL</v>
      </c>
      <c r="D204" s="7" t="s">
        <v>701</v>
      </c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8"/>
      <c r="U204" s="18"/>
      <c r="V204" s="18"/>
      <c r="W204" s="18"/>
      <c r="X204" s="18"/>
      <c r="Y204" s="18"/>
      <c r="Z204" s="18"/>
      <c r="AA204" s="18"/>
      <c r="AB204" s="18"/>
    </row>
    <row r="205">
      <c r="A205" s="7" t="s">
        <v>826</v>
      </c>
      <c r="B205" s="7" t="str">
        <f t="shared" si="1"/>
        <v>Blake Watson</v>
      </c>
      <c r="C205" s="7" t="str">
        <f>IFERROR(__xludf.DUMMYFUNCTION("INDEX(IFNA(REGEXEXTRACT(A205, ""([^ ]+)$"")))"),"DEN")</f>
        <v>DEN</v>
      </c>
      <c r="D205" s="7" t="s">
        <v>701</v>
      </c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18"/>
      <c r="U205" s="18"/>
      <c r="V205" s="18"/>
      <c r="W205" s="18"/>
      <c r="X205" s="18"/>
      <c r="Y205" s="18"/>
      <c r="Z205" s="18"/>
      <c r="AA205" s="18"/>
      <c r="AB205" s="18"/>
    </row>
    <row r="206">
      <c r="A206" s="7" t="s">
        <v>827</v>
      </c>
      <c r="B206" s="7" t="str">
        <f t="shared" si="1"/>
        <v>Myles Gaskin</v>
      </c>
      <c r="C206" s="7" t="str">
        <f>IFERROR(__xludf.DUMMYFUNCTION("INDEX(IFNA(REGEXEXTRACT(A206, ""([^ ]+)$"")))"),"JAX")</f>
        <v>JAX</v>
      </c>
      <c r="D206" s="7" t="s">
        <v>701</v>
      </c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18"/>
      <c r="U206" s="18"/>
      <c r="V206" s="18"/>
      <c r="W206" s="18"/>
      <c r="X206" s="18"/>
      <c r="Y206" s="18"/>
      <c r="Z206" s="18"/>
      <c r="AA206" s="18"/>
      <c r="AB206" s="18"/>
    </row>
    <row r="207">
      <c r="A207" s="7" t="s">
        <v>828</v>
      </c>
      <c r="B207" s="7" t="str">
        <f t="shared" si="1"/>
        <v>George Holani</v>
      </c>
      <c r="C207" s="7" t="str">
        <f>IFERROR(__xludf.DUMMYFUNCTION("INDEX(IFNA(REGEXEXTRACT(A207, ""([^ ]+)$"")))"),"SEA")</f>
        <v>SEA</v>
      </c>
      <c r="D207" s="7" t="s">
        <v>701</v>
      </c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18"/>
      <c r="U207" s="18"/>
      <c r="V207" s="18"/>
      <c r="W207" s="18"/>
      <c r="X207" s="18"/>
      <c r="Y207" s="18"/>
      <c r="Z207" s="18"/>
      <c r="AA207" s="18"/>
      <c r="AB207" s="18"/>
    </row>
    <row r="208">
      <c r="A208" s="7" t="s">
        <v>829</v>
      </c>
      <c r="B208" s="7" t="str">
        <f t="shared" si="1"/>
        <v>MarShawn Lloyd</v>
      </c>
      <c r="C208" s="7" t="str">
        <f>IFERROR(__xludf.DUMMYFUNCTION("INDEX(IFNA(REGEXEXTRACT(A208, ""([^ ]+)$"")))"),"GB")</f>
        <v>GB</v>
      </c>
      <c r="D208" s="7" t="s">
        <v>701</v>
      </c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18"/>
      <c r="U208" s="18"/>
      <c r="V208" s="18"/>
      <c r="W208" s="18"/>
      <c r="X208" s="18"/>
      <c r="Y208" s="18"/>
      <c r="Z208" s="18"/>
      <c r="AA208" s="18"/>
      <c r="AB208" s="18"/>
    </row>
    <row r="209">
      <c r="A209" s="7" t="s">
        <v>830</v>
      </c>
      <c r="B209" s="7" t="str">
        <f t="shared" si="1"/>
        <v>Scott Matlock</v>
      </c>
      <c r="C209" s="7" t="str">
        <f>IFERROR(__xludf.DUMMYFUNCTION("INDEX(IFNA(REGEXEXTRACT(A209, ""([^ ]+)$"")))"),"LAC")</f>
        <v>LAC</v>
      </c>
      <c r="D209" s="7" t="s">
        <v>701</v>
      </c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18"/>
      <c r="U209" s="18"/>
      <c r="V209" s="18"/>
      <c r="W209" s="18"/>
      <c r="X209" s="18"/>
      <c r="Y209" s="18"/>
      <c r="Z209" s="18"/>
      <c r="AA209" s="18"/>
      <c r="AB209" s="18"/>
    </row>
    <row r="210">
      <c r="A210" s="7" t="s">
        <v>831</v>
      </c>
      <c r="B210" s="7" t="str">
        <f t="shared" si="1"/>
        <v>Aaron Shampklin</v>
      </c>
      <c r="C210" s="7" t="str">
        <f>IFERROR(__xludf.DUMMYFUNCTION("INDEX(IFNA(REGEXEXTRACT(A210, ""([^ ]+)$"")))"),"PIT")</f>
        <v>PIT</v>
      </c>
      <c r="D210" s="7" t="s">
        <v>701</v>
      </c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18"/>
      <c r="U210" s="18"/>
      <c r="V210" s="18"/>
      <c r="W210" s="18"/>
      <c r="X210" s="18"/>
      <c r="Y210" s="18"/>
      <c r="Z210" s="18"/>
      <c r="AA210" s="18"/>
      <c r="AB210" s="18"/>
    </row>
    <row r="211">
      <c r="A211" s="7" t="s">
        <v>832</v>
      </c>
      <c r="B211" s="7" t="str">
        <f t="shared" si="1"/>
        <v>Jonathan Ward</v>
      </c>
      <c r="C211" s="7" t="str">
        <f>IFERROR(__xludf.DUMMYFUNCTION("INDEX(IFNA(REGEXEXTRACT(A211, ""([^ ]+)$"")))"),"PIT")</f>
        <v>PIT</v>
      </c>
      <c r="D211" s="7" t="s">
        <v>701</v>
      </c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18"/>
      <c r="U211" s="18"/>
      <c r="V211" s="18"/>
      <c r="W211" s="18"/>
      <c r="X211" s="18"/>
      <c r="Y211" s="18"/>
      <c r="Z211" s="18"/>
      <c r="AA211" s="18"/>
      <c r="AB211" s="18"/>
    </row>
    <row r="212">
      <c r="A212" s="7" t="s">
        <v>833</v>
      </c>
      <c r="B212" s="7" t="str">
        <f t="shared" si="1"/>
        <v>British Brooks</v>
      </c>
      <c r="C212" s="7" t="str">
        <f>IFERROR(__xludf.DUMMYFUNCTION("INDEX(IFNA(REGEXEXTRACT(A212, ""([^ ]+)$"")))"),"HOU")</f>
        <v>HOU</v>
      </c>
      <c r="D212" s="7" t="s">
        <v>701</v>
      </c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18"/>
      <c r="U212" s="18"/>
      <c r="V212" s="18"/>
      <c r="W212" s="18"/>
      <c r="X212" s="18"/>
      <c r="Y212" s="18"/>
      <c r="Z212" s="18"/>
      <c r="AA212" s="18"/>
      <c r="AB212" s="18"/>
    </row>
    <row r="213">
      <c r="A213" s="7" t="s">
        <v>834</v>
      </c>
      <c r="B213" s="7" t="str">
        <f t="shared" si="1"/>
        <v>Chris Collier</v>
      </c>
      <c r="C213" s="7" t="str">
        <f>IFERROR(__xludf.DUMMYFUNCTION("INDEX(IFNA(REGEXEXTRACT(A213, ""([^ ]+)$"")))"),"LV")</f>
        <v>LV</v>
      </c>
      <c r="D213" s="7" t="s">
        <v>701</v>
      </c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18"/>
      <c r="U213" s="18"/>
      <c r="V213" s="18"/>
      <c r="W213" s="18"/>
      <c r="X213" s="18"/>
      <c r="Y213" s="18"/>
      <c r="Z213" s="18"/>
      <c r="AA213" s="18"/>
      <c r="AB213" s="18"/>
    </row>
    <row r="214">
      <c r="A214" s="7" t="s">
        <v>835</v>
      </c>
      <c r="B214" s="7" t="str">
        <f t="shared" si="1"/>
        <v>Tyrion Davis-Price</v>
      </c>
      <c r="C214" s="7" t="str">
        <f>IFERROR(__xludf.DUMMYFUNCTION("INDEX(IFNA(REGEXEXTRACT(A214, ""([^ ]+)$"")))"),"PHI")</f>
        <v>PHI</v>
      </c>
      <c r="D214" s="7" t="s">
        <v>701</v>
      </c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18"/>
      <c r="U214" s="18"/>
      <c r="V214" s="18"/>
      <c r="W214" s="18"/>
      <c r="X214" s="18"/>
      <c r="Y214" s="18"/>
      <c r="Z214" s="18"/>
      <c r="AA214" s="18"/>
      <c r="AB214" s="18"/>
    </row>
    <row r="215">
      <c r="A215" s="7" t="s">
        <v>836</v>
      </c>
      <c r="B215" s="7" t="str">
        <f t="shared" si="1"/>
        <v>Darrynton Evans</v>
      </c>
      <c r="C215" s="7" t="str">
        <f>IFERROR(__xludf.DUMMYFUNCTION("INDEX(IFNA(REGEXEXTRACT(A215, ""([^ ]+)$"")))"),"CHI")</f>
        <v>CHI</v>
      </c>
      <c r="D215" s="7" t="s">
        <v>701</v>
      </c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18"/>
      <c r="U215" s="18"/>
      <c r="V215" s="18"/>
      <c r="W215" s="18"/>
      <c r="X215" s="18"/>
      <c r="Y215" s="18"/>
      <c r="Z215" s="18"/>
      <c r="AA215" s="18"/>
      <c r="AB215" s="18"/>
    </row>
    <row r="216">
      <c r="A216" s="7" t="s">
        <v>837</v>
      </c>
      <c r="B216" s="7" t="str">
        <f t="shared" si="1"/>
        <v>Reggie Gilliam</v>
      </c>
      <c r="C216" s="7" t="str">
        <f>IFERROR(__xludf.DUMMYFUNCTION("INDEX(IFNA(REGEXEXTRACT(A216, ""([^ ]+)$"")))"),"BUF")</f>
        <v>BUF</v>
      </c>
      <c r="D216" s="7" t="s">
        <v>701</v>
      </c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18"/>
      <c r="U216" s="18"/>
      <c r="V216" s="18"/>
      <c r="W216" s="18"/>
      <c r="X216" s="18"/>
      <c r="Y216" s="18"/>
      <c r="Z216" s="18"/>
      <c r="AA216" s="18"/>
      <c r="AB216" s="18"/>
    </row>
    <row r="217">
      <c r="A217" s="7" t="s">
        <v>838</v>
      </c>
      <c r="B217" s="7" t="str">
        <f t="shared" si="1"/>
        <v>Velus Jones</v>
      </c>
      <c r="C217" s="7" t="str">
        <f>IFERROR(__xludf.DUMMYFUNCTION("INDEX(IFNA(REGEXEXTRACT(A217, ""([^ ]+)$"")))"),"CAR")</f>
        <v>CAR</v>
      </c>
      <c r="D217" s="7" t="s">
        <v>701</v>
      </c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18"/>
      <c r="U217" s="18"/>
      <c r="V217" s="18"/>
      <c r="W217" s="18"/>
      <c r="X217" s="18"/>
      <c r="Y217" s="18"/>
      <c r="Z217" s="18"/>
      <c r="AA217" s="18"/>
      <c r="AB217" s="18"/>
    </row>
    <row r="218">
      <c r="A218" s="7" t="s">
        <v>839</v>
      </c>
      <c r="B218" s="7" t="str">
        <f t="shared" si="1"/>
        <v>Joshua Kelley</v>
      </c>
      <c r="C218" s="7" t="str">
        <f>IFERROR(__xludf.DUMMYFUNCTION("INDEX(IFNA(REGEXEXTRACT(A218, ""([^ ]+)$"")))"),"TEN")</f>
        <v>TEN</v>
      </c>
      <c r="D218" s="7" t="s">
        <v>701</v>
      </c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18"/>
      <c r="U218" s="18"/>
      <c r="V218" s="18"/>
      <c r="W218" s="18"/>
      <c r="X218" s="18"/>
      <c r="Y218" s="18"/>
      <c r="Z218" s="18"/>
      <c r="AA218" s="18"/>
      <c r="AB218" s="18"/>
    </row>
    <row r="219">
      <c r="A219" s="7" t="s">
        <v>840</v>
      </c>
      <c r="B219" s="7" t="str">
        <f t="shared" si="1"/>
        <v>Cody Schrader</v>
      </c>
      <c r="C219" s="7" t="str">
        <f>IFERROR(__xludf.DUMMYFUNCTION("INDEX(IFNA(REGEXEXTRACT(A219, ""([^ ]+)$"")))"),"LA")</f>
        <v>LA</v>
      </c>
      <c r="D219" s="7" t="s">
        <v>701</v>
      </c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18"/>
      <c r="U219" s="18"/>
      <c r="V219" s="18"/>
      <c r="W219" s="18"/>
      <c r="X219" s="18"/>
      <c r="Y219" s="18"/>
      <c r="Z219" s="18"/>
      <c r="AA219" s="18"/>
      <c r="AB219" s="18"/>
    </row>
    <row r="220">
      <c r="A220" s="7" t="s">
        <v>841</v>
      </c>
      <c r="B220" s="7" t="str">
        <f t="shared" si="1"/>
        <v>Ben VanSumeren</v>
      </c>
      <c r="C220" s="7" t="str">
        <f>IFERROR(__xludf.DUMMYFUNCTION("INDEX(IFNA(REGEXEXTRACT(A220, ""([^ ]+)$"")))"),"PHI")</f>
        <v>PHI</v>
      </c>
      <c r="D220" s="7" t="s">
        <v>701</v>
      </c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18"/>
      <c r="U220" s="18"/>
      <c r="V220" s="18"/>
      <c r="W220" s="18"/>
      <c r="X220" s="18"/>
      <c r="Y220" s="18"/>
      <c r="Z220" s="18"/>
      <c r="AA220" s="18"/>
      <c r="AB220" s="18"/>
    </row>
    <row r="221">
      <c r="A221" s="7" t="s">
        <v>842</v>
      </c>
      <c r="B221" s="7" t="str">
        <f t="shared" si="1"/>
        <v>Ke'Shawn Vaughn</v>
      </c>
      <c r="C221" s="7" t="str">
        <f>IFERROR(__xludf.DUMMYFUNCTION("INDEX(IFNA(REGEXEXTRACT(A221, ""([^ ]+)$"")))"),"SF")</f>
        <v>SF</v>
      </c>
      <c r="D221" s="7" t="s">
        <v>701</v>
      </c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18"/>
      <c r="U221" s="18"/>
      <c r="V221" s="18"/>
      <c r="W221" s="18"/>
      <c r="X221" s="18"/>
      <c r="Y221" s="18"/>
      <c r="Z221" s="18"/>
      <c r="AA221" s="18"/>
      <c r="AB221" s="18"/>
    </row>
    <row r="222">
      <c r="A222" s="7" t="s">
        <v>843</v>
      </c>
      <c r="B222" s="7" t="str">
        <f t="shared" si="1"/>
        <v>Dylan Laube</v>
      </c>
      <c r="C222" s="7" t="str">
        <f>IFERROR(__xludf.DUMMYFUNCTION("INDEX(IFNA(REGEXEXTRACT(A222, ""([^ ]+)$"")))"),"LV")</f>
        <v>LV</v>
      </c>
      <c r="D222" s="7" t="s">
        <v>701</v>
      </c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18"/>
      <c r="U222" s="18"/>
      <c r="V222" s="18"/>
      <c r="W222" s="18"/>
      <c r="X222" s="18"/>
      <c r="Y222" s="18"/>
      <c r="Z222" s="18"/>
      <c r="AA222" s="18"/>
      <c r="AB222" s="18"/>
    </row>
    <row r="223">
      <c r="A223" s="7" t="s">
        <v>844</v>
      </c>
      <c r="B223" s="7" t="str">
        <f t="shared" si="1"/>
        <v>Ja'Marr Chase</v>
      </c>
      <c r="C223" s="7" t="str">
        <f>IFERROR(__xludf.DUMMYFUNCTION("INDEX(IFNA(REGEXEXTRACT(A223, ""([^ ]+)$"")))"),"CIN")</f>
        <v>CIN</v>
      </c>
      <c r="D223" s="7" t="s">
        <v>845</v>
      </c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19"/>
      <c r="P223" s="20"/>
      <c r="Q223" s="20"/>
      <c r="R223" s="20"/>
      <c r="S223" s="20"/>
      <c r="T223" s="18"/>
      <c r="U223" s="18"/>
      <c r="V223" s="18"/>
      <c r="W223" s="18"/>
      <c r="X223" s="18"/>
      <c r="Y223" s="18"/>
      <c r="Z223" s="18"/>
      <c r="AA223" s="18"/>
      <c r="AB223" s="18"/>
    </row>
    <row r="224">
      <c r="A224" s="7" t="s">
        <v>846</v>
      </c>
      <c r="B224" s="7" t="str">
        <f t="shared" si="1"/>
        <v>Justin Jefferson</v>
      </c>
      <c r="C224" s="7" t="str">
        <f>IFERROR(__xludf.DUMMYFUNCTION("INDEX(IFNA(REGEXEXTRACT(A224, ""([^ ]+)$"")))"),"MIN")</f>
        <v>MIN</v>
      </c>
      <c r="D224" s="7" t="s">
        <v>845</v>
      </c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19"/>
      <c r="P224" s="20"/>
      <c r="Q224" s="20"/>
      <c r="R224" s="20"/>
      <c r="S224" s="20"/>
      <c r="T224" s="18"/>
      <c r="U224" s="18"/>
      <c r="V224" s="18"/>
      <c r="W224" s="18"/>
      <c r="X224" s="18"/>
      <c r="Y224" s="18"/>
      <c r="Z224" s="18"/>
      <c r="AA224" s="18"/>
      <c r="AB224" s="18"/>
    </row>
    <row r="225">
      <c r="A225" s="7" t="s">
        <v>847</v>
      </c>
      <c r="B225" s="7" t="str">
        <f t="shared" si="1"/>
        <v>Amon-Ra St. Brown</v>
      </c>
      <c r="C225" s="7" t="str">
        <f>IFERROR(__xludf.DUMMYFUNCTION("INDEX(IFNA(REGEXEXTRACT(A225, ""([^ ]+)$"")))"),"DET")</f>
        <v>DET</v>
      </c>
      <c r="D225" s="7" t="s">
        <v>845</v>
      </c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19"/>
      <c r="P225" s="20"/>
      <c r="Q225" s="20"/>
      <c r="R225" s="20"/>
      <c r="S225" s="20"/>
      <c r="T225" s="18"/>
      <c r="U225" s="18"/>
      <c r="V225" s="18"/>
      <c r="W225" s="18"/>
      <c r="X225" s="18"/>
      <c r="Y225" s="18"/>
      <c r="Z225" s="18"/>
      <c r="AA225" s="18"/>
      <c r="AB225" s="18"/>
    </row>
    <row r="226">
      <c r="A226" s="7" t="s">
        <v>848</v>
      </c>
      <c r="B226" s="7" t="str">
        <f t="shared" si="1"/>
        <v>Brian Thomas</v>
      </c>
      <c r="C226" s="7" t="str">
        <f>IFERROR(__xludf.DUMMYFUNCTION("INDEX(IFNA(REGEXEXTRACT(A226, ""([^ ]+)$"")))"),"JAX")</f>
        <v>JAX</v>
      </c>
      <c r="D226" s="7" t="s">
        <v>845</v>
      </c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19"/>
      <c r="P226" s="20"/>
      <c r="Q226" s="20"/>
      <c r="R226" s="20"/>
      <c r="S226" s="20"/>
      <c r="T226" s="18"/>
      <c r="U226" s="18"/>
      <c r="V226" s="18"/>
      <c r="W226" s="18"/>
      <c r="X226" s="18"/>
      <c r="Y226" s="18"/>
      <c r="Z226" s="18"/>
      <c r="AA226" s="18"/>
      <c r="AB226" s="18"/>
    </row>
    <row r="227">
      <c r="A227" s="7" t="s">
        <v>849</v>
      </c>
      <c r="B227" s="7" t="str">
        <f t="shared" si="1"/>
        <v>Terry McLaurin</v>
      </c>
      <c r="C227" s="7" t="str">
        <f>IFERROR(__xludf.DUMMYFUNCTION("INDEX(IFNA(REGEXEXTRACT(A227, ""([^ ]+)$"")))"),"WAS")</f>
        <v>WAS</v>
      </c>
      <c r="D227" s="7" t="s">
        <v>845</v>
      </c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19"/>
      <c r="P227" s="20"/>
      <c r="Q227" s="20"/>
      <c r="R227" s="20"/>
      <c r="S227" s="20"/>
      <c r="T227" s="18"/>
      <c r="U227" s="18"/>
      <c r="V227" s="18"/>
      <c r="W227" s="18"/>
      <c r="X227" s="18"/>
      <c r="Y227" s="18"/>
      <c r="Z227" s="18"/>
      <c r="AA227" s="18"/>
      <c r="AB227" s="18"/>
    </row>
    <row r="228">
      <c r="A228" s="7" t="s">
        <v>850</v>
      </c>
      <c r="B228" s="7" t="str">
        <f t="shared" si="1"/>
        <v>Drake London</v>
      </c>
      <c r="C228" s="7" t="str">
        <f>IFERROR(__xludf.DUMMYFUNCTION("INDEX(IFNA(REGEXEXTRACT(A228, ""([^ ]+)$"")))"),"ATL")</f>
        <v>ATL</v>
      </c>
      <c r="D228" s="7" t="s">
        <v>845</v>
      </c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19"/>
      <c r="P228" s="20"/>
      <c r="Q228" s="20"/>
      <c r="R228" s="20"/>
      <c r="S228" s="20"/>
      <c r="T228" s="18"/>
      <c r="U228" s="18"/>
      <c r="V228" s="18"/>
      <c r="W228" s="18"/>
      <c r="X228" s="18"/>
      <c r="Y228" s="18"/>
      <c r="Z228" s="18"/>
      <c r="AA228" s="18"/>
      <c r="AB228" s="18"/>
    </row>
    <row r="229">
      <c r="A229" s="7" t="s">
        <v>851</v>
      </c>
      <c r="B229" s="7" t="str">
        <f t="shared" si="1"/>
        <v>Mike Evans</v>
      </c>
      <c r="C229" s="7" t="str">
        <f>IFERROR(__xludf.DUMMYFUNCTION("INDEX(IFNA(REGEXEXTRACT(A229, ""([^ ]+)$"")))"),"TB")</f>
        <v>TB</v>
      </c>
      <c r="D229" s="7" t="s">
        <v>845</v>
      </c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19"/>
      <c r="P229" s="20"/>
      <c r="Q229" s="20"/>
      <c r="R229" s="20"/>
      <c r="S229" s="20"/>
      <c r="T229" s="18"/>
      <c r="U229" s="18"/>
      <c r="V229" s="18"/>
      <c r="W229" s="18"/>
      <c r="X229" s="18"/>
      <c r="Y229" s="18"/>
      <c r="Z229" s="18"/>
      <c r="AA229" s="18"/>
      <c r="AB229" s="18"/>
    </row>
    <row r="230">
      <c r="A230" s="7" t="s">
        <v>852</v>
      </c>
      <c r="B230" s="7" t="str">
        <f t="shared" si="1"/>
        <v>Malik Nabers</v>
      </c>
      <c r="C230" s="7" t="str">
        <f>IFERROR(__xludf.DUMMYFUNCTION("INDEX(IFNA(REGEXEXTRACT(A230, ""([^ ]+)$"")))"),"NYG")</f>
        <v>NYG</v>
      </c>
      <c r="D230" s="7" t="s">
        <v>845</v>
      </c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19"/>
      <c r="P230" s="20"/>
      <c r="Q230" s="20"/>
      <c r="R230" s="20"/>
      <c r="S230" s="20"/>
      <c r="T230" s="18"/>
      <c r="U230" s="18"/>
      <c r="V230" s="18"/>
      <c r="W230" s="18"/>
      <c r="X230" s="18"/>
      <c r="Y230" s="18"/>
      <c r="Z230" s="18"/>
      <c r="AA230" s="18"/>
      <c r="AB230" s="18"/>
    </row>
    <row r="231">
      <c r="A231" s="7" t="s">
        <v>853</v>
      </c>
      <c r="B231" s="7" t="str">
        <f t="shared" si="1"/>
        <v>Courtland Sutton</v>
      </c>
      <c r="C231" s="7" t="str">
        <f>IFERROR(__xludf.DUMMYFUNCTION("INDEX(IFNA(REGEXEXTRACT(A231, ""([^ ]+)$"")))"),"DEN")</f>
        <v>DEN</v>
      </c>
      <c r="D231" s="7" t="s">
        <v>845</v>
      </c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19"/>
      <c r="P231" s="20"/>
      <c r="Q231" s="20"/>
      <c r="R231" s="20"/>
      <c r="S231" s="20"/>
      <c r="T231" s="18"/>
      <c r="U231" s="18"/>
      <c r="V231" s="18"/>
      <c r="W231" s="18"/>
      <c r="X231" s="18"/>
      <c r="Y231" s="18"/>
      <c r="Z231" s="18"/>
      <c r="AA231" s="18"/>
      <c r="AB231" s="18"/>
    </row>
    <row r="232">
      <c r="A232" s="7" t="s">
        <v>854</v>
      </c>
      <c r="B232" s="7" t="str">
        <f t="shared" si="1"/>
        <v>CeeDee Lamb</v>
      </c>
      <c r="C232" s="7" t="str">
        <f>IFERROR(__xludf.DUMMYFUNCTION("INDEX(IFNA(REGEXEXTRACT(A232, ""([^ ]+)$"")))"),"DAL")</f>
        <v>DAL</v>
      </c>
      <c r="D232" s="7" t="s">
        <v>845</v>
      </c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19"/>
      <c r="P232" s="20"/>
      <c r="Q232" s="20"/>
      <c r="R232" s="20"/>
      <c r="S232" s="20"/>
      <c r="T232" s="18"/>
      <c r="U232" s="18"/>
      <c r="V232" s="18"/>
      <c r="W232" s="18"/>
      <c r="X232" s="18"/>
      <c r="Y232" s="18"/>
      <c r="Z232" s="18"/>
      <c r="AA232" s="18"/>
      <c r="AB232" s="18"/>
    </row>
    <row r="233">
      <c r="A233" s="7" t="s">
        <v>855</v>
      </c>
      <c r="B233" s="7" t="str">
        <f t="shared" si="1"/>
        <v>Ladd McConkey</v>
      </c>
      <c r="C233" s="7" t="str">
        <f>IFERROR(__xludf.DUMMYFUNCTION("INDEX(IFNA(REGEXEXTRACT(A233, ""([^ ]+)$"")))"),"LAC")</f>
        <v>LAC</v>
      </c>
      <c r="D233" s="7" t="s">
        <v>845</v>
      </c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19"/>
      <c r="P233" s="20"/>
      <c r="Q233" s="20"/>
      <c r="R233" s="20"/>
      <c r="S233" s="20"/>
      <c r="T233" s="18"/>
      <c r="U233" s="18"/>
      <c r="V233" s="18"/>
      <c r="W233" s="18"/>
      <c r="X233" s="18"/>
      <c r="Y233" s="18"/>
      <c r="Z233" s="18"/>
      <c r="AA233" s="18"/>
      <c r="AB233" s="18"/>
    </row>
    <row r="234">
      <c r="A234" s="7" t="s">
        <v>856</v>
      </c>
      <c r="B234" s="7" t="str">
        <f t="shared" si="1"/>
        <v>Davante Adams</v>
      </c>
      <c r="C234" s="7" t="str">
        <f>IFERROR(__xludf.DUMMYFUNCTION("INDEX(IFNA(REGEXEXTRACT(A234, ""([^ ]+)$"")))"),"NYJ")</f>
        <v>NYJ</v>
      </c>
      <c r="D234" s="7" t="s">
        <v>845</v>
      </c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19"/>
      <c r="P234" s="20"/>
      <c r="Q234" s="20"/>
      <c r="R234" s="20"/>
      <c r="S234" s="20"/>
      <c r="T234" s="18"/>
      <c r="U234" s="18"/>
      <c r="V234" s="18"/>
      <c r="W234" s="18"/>
      <c r="X234" s="18"/>
      <c r="Y234" s="18"/>
      <c r="Z234" s="18"/>
      <c r="AA234" s="18"/>
      <c r="AB234" s="18"/>
    </row>
    <row r="235">
      <c r="A235" s="7" t="s">
        <v>857</v>
      </c>
      <c r="B235" s="7" t="str">
        <f t="shared" si="1"/>
        <v>Garrett Wilson</v>
      </c>
      <c r="C235" s="7" t="str">
        <f>IFERROR(__xludf.DUMMYFUNCTION("INDEX(IFNA(REGEXEXTRACT(A235, ""([^ ]+)$"")))"),"NYJ")</f>
        <v>NYJ</v>
      </c>
      <c r="D235" s="7" t="s">
        <v>845</v>
      </c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19"/>
      <c r="P235" s="20"/>
      <c r="Q235" s="20"/>
      <c r="R235" s="20"/>
      <c r="S235" s="20"/>
      <c r="T235" s="18"/>
      <c r="U235" s="18"/>
      <c r="V235" s="18"/>
      <c r="W235" s="18"/>
      <c r="X235" s="18"/>
      <c r="Y235" s="18"/>
      <c r="Z235" s="18"/>
      <c r="AA235" s="18"/>
      <c r="AB235" s="18"/>
    </row>
    <row r="236">
      <c r="A236" s="7" t="s">
        <v>858</v>
      </c>
      <c r="B236" s="7" t="str">
        <f t="shared" si="1"/>
        <v>Jameson Williams</v>
      </c>
      <c r="C236" s="7" t="str">
        <f>IFERROR(__xludf.DUMMYFUNCTION("INDEX(IFNA(REGEXEXTRACT(A236, ""([^ ]+)$"")))"),"DET")</f>
        <v>DET</v>
      </c>
      <c r="D236" s="7" t="s">
        <v>845</v>
      </c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19"/>
      <c r="P236" s="20"/>
      <c r="Q236" s="20"/>
      <c r="R236" s="20"/>
      <c r="S236" s="20"/>
      <c r="T236" s="18"/>
      <c r="U236" s="18"/>
      <c r="V236" s="18"/>
      <c r="W236" s="18"/>
      <c r="X236" s="18"/>
      <c r="Y236" s="18"/>
      <c r="Z236" s="18"/>
      <c r="AA236" s="18"/>
      <c r="AB236" s="18"/>
    </row>
    <row r="237">
      <c r="A237" s="7" t="s">
        <v>859</v>
      </c>
      <c r="B237" s="7" t="str">
        <f t="shared" si="1"/>
        <v>Tee Higgins</v>
      </c>
      <c r="C237" s="7" t="str">
        <f>IFERROR(__xludf.DUMMYFUNCTION("INDEX(IFNA(REGEXEXTRACT(A237, ""([^ ]+)$"")))"),"CIN")</f>
        <v>CIN</v>
      </c>
      <c r="D237" s="7" t="s">
        <v>845</v>
      </c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18"/>
      <c r="U237" s="18"/>
      <c r="V237" s="18"/>
      <c r="W237" s="18"/>
      <c r="X237" s="18"/>
      <c r="Y237" s="18"/>
      <c r="Z237" s="18"/>
      <c r="AA237" s="18"/>
      <c r="AB237" s="18"/>
    </row>
    <row r="238">
      <c r="A238" s="7" t="s">
        <v>860</v>
      </c>
      <c r="B238" s="7" t="str">
        <f t="shared" si="1"/>
        <v>Jerry Jeudy</v>
      </c>
      <c r="C238" s="7" t="str">
        <f>IFERROR(__xludf.DUMMYFUNCTION("INDEX(IFNA(REGEXEXTRACT(A238, ""([^ ]+)$"")))"),"CLE")</f>
        <v>CLE</v>
      </c>
      <c r="D238" s="7" t="s">
        <v>845</v>
      </c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19"/>
      <c r="P238" s="20"/>
      <c r="Q238" s="20"/>
      <c r="R238" s="20"/>
      <c r="S238" s="20"/>
      <c r="T238" s="18"/>
      <c r="U238" s="18"/>
      <c r="V238" s="18"/>
      <c r="W238" s="18"/>
      <c r="X238" s="18"/>
      <c r="Y238" s="18"/>
      <c r="Z238" s="18"/>
      <c r="AA238" s="18"/>
      <c r="AB238" s="18"/>
    </row>
    <row r="239">
      <c r="A239" s="7" t="s">
        <v>861</v>
      </c>
      <c r="B239" s="7" t="str">
        <f t="shared" si="1"/>
        <v>Jordan Addison</v>
      </c>
      <c r="C239" s="7" t="str">
        <f>IFERROR(__xludf.DUMMYFUNCTION("INDEX(IFNA(REGEXEXTRACT(A239, ""([^ ]+)$"")))"),"MIN")</f>
        <v>MIN</v>
      </c>
      <c r="D239" s="7" t="s">
        <v>845</v>
      </c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18"/>
      <c r="U239" s="18"/>
      <c r="V239" s="18"/>
      <c r="W239" s="18"/>
      <c r="X239" s="18"/>
      <c r="Y239" s="18"/>
      <c r="Z239" s="18"/>
      <c r="AA239" s="18"/>
      <c r="AB239" s="18"/>
    </row>
    <row r="240">
      <c r="A240" s="7" t="s">
        <v>862</v>
      </c>
      <c r="B240" s="7" t="str">
        <f t="shared" si="1"/>
        <v>A.J. Brown</v>
      </c>
      <c r="C240" s="7" t="str">
        <f>IFERROR(__xludf.DUMMYFUNCTION("INDEX(IFNA(REGEXEXTRACT(A240, ""([^ ]+)$"")))"),"PHI")</f>
        <v>PHI</v>
      </c>
      <c r="D240" s="7" t="s">
        <v>845</v>
      </c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19"/>
      <c r="P240" s="20"/>
      <c r="Q240" s="20"/>
      <c r="R240" s="20"/>
      <c r="S240" s="20"/>
      <c r="T240" s="18"/>
      <c r="U240" s="18"/>
      <c r="V240" s="18"/>
      <c r="W240" s="18"/>
      <c r="X240" s="18"/>
      <c r="Y240" s="18"/>
      <c r="Z240" s="18"/>
      <c r="AA240" s="18"/>
      <c r="AB240" s="18"/>
    </row>
    <row r="241">
      <c r="A241" s="7" t="s">
        <v>863</v>
      </c>
      <c r="B241" s="7" t="str">
        <f t="shared" si="1"/>
        <v>Jaxon Smith-Njigba</v>
      </c>
      <c r="C241" s="7" t="str">
        <f>IFERROR(__xludf.DUMMYFUNCTION("INDEX(IFNA(REGEXEXTRACT(A241, ""([^ ]+)$"")))"),"SEA")</f>
        <v>SEA</v>
      </c>
      <c r="D241" s="7" t="s">
        <v>845</v>
      </c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19"/>
      <c r="P241" s="20"/>
      <c r="Q241" s="20"/>
      <c r="R241" s="20"/>
      <c r="S241" s="20"/>
      <c r="T241" s="18"/>
      <c r="U241" s="18"/>
      <c r="V241" s="18"/>
      <c r="W241" s="18"/>
      <c r="X241" s="18"/>
      <c r="Y241" s="18"/>
      <c r="Z241" s="18"/>
      <c r="AA241" s="18"/>
      <c r="AB241" s="18"/>
    </row>
    <row r="242">
      <c r="A242" s="7" t="s">
        <v>864</v>
      </c>
      <c r="B242" s="7" t="str">
        <f t="shared" si="1"/>
        <v>Nico Collins</v>
      </c>
      <c r="C242" s="7" t="str">
        <f>IFERROR(__xludf.DUMMYFUNCTION("INDEX(IFNA(REGEXEXTRACT(A242, ""([^ ]+)$"")))"),"HOU")</f>
        <v>HOU</v>
      </c>
      <c r="D242" s="7" t="s">
        <v>845</v>
      </c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19"/>
      <c r="P242" s="20"/>
      <c r="Q242" s="20"/>
      <c r="R242" s="20"/>
      <c r="S242" s="20"/>
      <c r="T242" s="18"/>
      <c r="U242" s="18"/>
      <c r="V242" s="18"/>
      <c r="W242" s="18"/>
      <c r="X242" s="18"/>
      <c r="Y242" s="18"/>
      <c r="Z242" s="18"/>
      <c r="AA242" s="18"/>
      <c r="AB242" s="18"/>
    </row>
    <row r="243">
      <c r="A243" s="7" t="s">
        <v>865</v>
      </c>
      <c r="B243" s="7" t="str">
        <f t="shared" si="1"/>
        <v>Jayden Reed</v>
      </c>
      <c r="C243" s="7" t="str">
        <f>IFERROR(__xludf.DUMMYFUNCTION("INDEX(IFNA(REGEXEXTRACT(A243, ""([^ ]+)$"")))"),"GB")</f>
        <v>GB</v>
      </c>
      <c r="D243" s="7" t="s">
        <v>845</v>
      </c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18"/>
      <c r="U243" s="18"/>
      <c r="V243" s="18"/>
      <c r="W243" s="18"/>
      <c r="X243" s="18"/>
      <c r="Y243" s="18"/>
      <c r="Z243" s="18"/>
      <c r="AA243" s="18"/>
      <c r="AB243" s="18"/>
    </row>
    <row r="244">
      <c r="A244" s="7" t="s">
        <v>866</v>
      </c>
      <c r="B244" s="7" t="str">
        <f t="shared" si="1"/>
        <v>Marvin Harrison</v>
      </c>
      <c r="C244" s="7" t="str">
        <f>IFERROR(__xludf.DUMMYFUNCTION("INDEX(IFNA(REGEXEXTRACT(A244, ""([^ ]+)$"")))"),"ARI")</f>
        <v>ARI</v>
      </c>
      <c r="D244" s="7" t="s">
        <v>845</v>
      </c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18"/>
      <c r="U244" s="18"/>
      <c r="V244" s="18"/>
      <c r="W244" s="18"/>
      <c r="X244" s="18"/>
      <c r="Y244" s="18"/>
      <c r="Z244" s="18"/>
      <c r="AA244" s="18"/>
      <c r="AB244" s="18"/>
    </row>
    <row r="245">
      <c r="A245" s="7" t="s">
        <v>867</v>
      </c>
      <c r="B245" s="7" t="str">
        <f t="shared" si="1"/>
        <v>D.J. Moore</v>
      </c>
      <c r="C245" s="7" t="str">
        <f>IFERROR(__xludf.DUMMYFUNCTION("INDEX(IFNA(REGEXEXTRACT(A245, ""([^ ]+)$"")))"),"CHI")</f>
        <v>CHI</v>
      </c>
      <c r="D245" s="7" t="s">
        <v>845</v>
      </c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18"/>
      <c r="U245" s="18"/>
      <c r="V245" s="18"/>
      <c r="W245" s="18"/>
      <c r="X245" s="18"/>
      <c r="Y245" s="18"/>
      <c r="Z245" s="18"/>
      <c r="AA245" s="18"/>
      <c r="AB245" s="18"/>
    </row>
    <row r="246">
      <c r="A246" s="7" t="s">
        <v>868</v>
      </c>
      <c r="B246" s="7" t="str">
        <f t="shared" si="1"/>
        <v>Tyreek Hill</v>
      </c>
      <c r="C246" s="7" t="str">
        <f>IFERROR(__xludf.DUMMYFUNCTION("INDEX(IFNA(REGEXEXTRACT(A246, ""([^ ]+)$"")))"),"MIA")</f>
        <v>MIA</v>
      </c>
      <c r="D246" s="7" t="s">
        <v>845</v>
      </c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18"/>
      <c r="U246" s="18"/>
      <c r="V246" s="18"/>
      <c r="W246" s="18"/>
      <c r="X246" s="18"/>
      <c r="Y246" s="18"/>
      <c r="Z246" s="18"/>
      <c r="AA246" s="18"/>
      <c r="AB246" s="18"/>
    </row>
    <row r="247">
      <c r="A247" s="7" t="s">
        <v>869</v>
      </c>
      <c r="B247" s="7" t="str">
        <f t="shared" si="1"/>
        <v>Jauan Jennings</v>
      </c>
      <c r="C247" s="7" t="str">
        <f>IFERROR(__xludf.DUMMYFUNCTION("INDEX(IFNA(REGEXEXTRACT(A247, ""([^ ]+)$"")))"),"SF")</f>
        <v>SF</v>
      </c>
      <c r="D247" s="7" t="s">
        <v>845</v>
      </c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18"/>
      <c r="U247" s="18"/>
      <c r="V247" s="18"/>
      <c r="W247" s="18"/>
      <c r="X247" s="18"/>
      <c r="Y247" s="18"/>
      <c r="Z247" s="18"/>
      <c r="AA247" s="18"/>
      <c r="AB247" s="18"/>
    </row>
    <row r="248">
      <c r="A248" s="7" t="s">
        <v>870</v>
      </c>
      <c r="B248" s="7" t="str">
        <f t="shared" si="1"/>
        <v>Zay Flowers</v>
      </c>
      <c r="C248" s="7" t="str">
        <f>IFERROR(__xludf.DUMMYFUNCTION("INDEX(IFNA(REGEXEXTRACT(A248, ""([^ ]+)$"")))"),"BAL")</f>
        <v>BAL</v>
      </c>
      <c r="D248" s="7" t="s">
        <v>845</v>
      </c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19"/>
      <c r="P248" s="20"/>
      <c r="Q248" s="20"/>
      <c r="R248" s="20"/>
      <c r="S248" s="20"/>
      <c r="T248" s="18"/>
      <c r="U248" s="18"/>
      <c r="V248" s="18"/>
      <c r="W248" s="18"/>
      <c r="X248" s="18"/>
      <c r="Y248" s="18"/>
      <c r="Z248" s="18"/>
      <c r="AA248" s="18"/>
      <c r="AB248" s="18"/>
    </row>
    <row r="249">
      <c r="A249" s="7" t="s">
        <v>871</v>
      </c>
      <c r="B249" s="7" t="str">
        <f t="shared" si="1"/>
        <v>Calvin Ridley</v>
      </c>
      <c r="C249" s="7" t="str">
        <f>IFERROR(__xludf.DUMMYFUNCTION("INDEX(IFNA(REGEXEXTRACT(A249, ""([^ ]+)$"")))"),"TEN")</f>
        <v>TEN</v>
      </c>
      <c r="D249" s="7" t="s">
        <v>845</v>
      </c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19"/>
      <c r="P249" s="20"/>
      <c r="Q249" s="20"/>
      <c r="R249" s="20"/>
      <c r="S249" s="20"/>
      <c r="T249" s="18"/>
      <c r="U249" s="18"/>
      <c r="V249" s="18"/>
      <c r="W249" s="18"/>
      <c r="X249" s="18"/>
      <c r="Y249" s="18"/>
      <c r="Z249" s="18"/>
      <c r="AA249" s="18"/>
      <c r="AB249" s="18"/>
    </row>
    <row r="250">
      <c r="A250" s="7" t="s">
        <v>872</v>
      </c>
      <c r="B250" s="7" t="str">
        <f t="shared" si="1"/>
        <v>DeVonta Smith</v>
      </c>
      <c r="C250" s="7" t="str">
        <f>IFERROR(__xludf.DUMMYFUNCTION("INDEX(IFNA(REGEXEXTRACT(A250, ""([^ ]+)$"")))"),"PHI")</f>
        <v>PHI</v>
      </c>
      <c r="D250" s="7" t="s">
        <v>845</v>
      </c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18"/>
      <c r="U250" s="18"/>
      <c r="V250" s="18"/>
      <c r="W250" s="18"/>
      <c r="X250" s="18"/>
      <c r="Y250" s="18"/>
      <c r="Z250" s="18"/>
      <c r="AA250" s="18"/>
      <c r="AB250" s="18"/>
    </row>
    <row r="251">
      <c r="A251" s="7" t="s">
        <v>873</v>
      </c>
      <c r="B251" s="7" t="str">
        <f t="shared" si="1"/>
        <v>Rashod Bateman</v>
      </c>
      <c r="C251" s="7" t="str">
        <f>IFERROR(__xludf.DUMMYFUNCTION("INDEX(IFNA(REGEXEXTRACT(A251, ""([^ ]+)$"")))"),"BAL")</f>
        <v>BAL</v>
      </c>
      <c r="D251" s="7" t="s">
        <v>845</v>
      </c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18"/>
      <c r="U251" s="18"/>
      <c r="V251" s="18"/>
      <c r="W251" s="18"/>
      <c r="X251" s="18"/>
      <c r="Y251" s="18"/>
      <c r="Z251" s="18"/>
      <c r="AA251" s="18"/>
      <c r="AB251" s="18"/>
    </row>
    <row r="252">
      <c r="A252" s="7" t="s">
        <v>874</v>
      </c>
      <c r="B252" s="7" t="str">
        <f t="shared" si="1"/>
        <v>Jakobi Meyers</v>
      </c>
      <c r="C252" s="7" t="str">
        <f>IFERROR(__xludf.DUMMYFUNCTION("INDEX(IFNA(REGEXEXTRACT(A252, ""([^ ]+)$"")))"),"LV")</f>
        <v>LV</v>
      </c>
      <c r="D252" s="7" t="s">
        <v>845</v>
      </c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19"/>
      <c r="P252" s="20"/>
      <c r="Q252" s="20"/>
      <c r="R252" s="20"/>
      <c r="S252" s="20"/>
      <c r="T252" s="18"/>
      <c r="U252" s="18"/>
      <c r="V252" s="18"/>
      <c r="W252" s="18"/>
      <c r="X252" s="18"/>
      <c r="Y252" s="18"/>
      <c r="Z252" s="18"/>
      <c r="AA252" s="18"/>
      <c r="AB252" s="18"/>
    </row>
    <row r="253">
      <c r="A253" s="7" t="s">
        <v>875</v>
      </c>
      <c r="B253" s="7" t="str">
        <f t="shared" si="1"/>
        <v>Darnell Mooney</v>
      </c>
      <c r="C253" s="7" t="str">
        <f>IFERROR(__xludf.DUMMYFUNCTION("INDEX(IFNA(REGEXEXTRACT(A253, ""([^ ]+)$"")))"),"ATL")</f>
        <v>ATL</v>
      </c>
      <c r="D253" s="7" t="s">
        <v>845</v>
      </c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18"/>
      <c r="U253" s="18"/>
      <c r="V253" s="18"/>
      <c r="W253" s="18"/>
      <c r="X253" s="18"/>
      <c r="Y253" s="18"/>
      <c r="Z253" s="18"/>
      <c r="AA253" s="18"/>
      <c r="AB253" s="18"/>
    </row>
    <row r="254">
      <c r="A254" s="7" t="s">
        <v>876</v>
      </c>
      <c r="B254" s="7" t="str">
        <f t="shared" si="1"/>
        <v>Puka Nacua</v>
      </c>
      <c r="C254" s="7" t="str">
        <f>IFERROR(__xludf.DUMMYFUNCTION("INDEX(IFNA(REGEXEXTRACT(A254, ""([^ ]+)$"")))"),"LA")</f>
        <v>LA</v>
      </c>
      <c r="D254" s="7" t="s">
        <v>845</v>
      </c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18"/>
      <c r="U254" s="18"/>
      <c r="V254" s="18"/>
      <c r="W254" s="18"/>
      <c r="X254" s="18"/>
      <c r="Y254" s="18"/>
      <c r="Z254" s="18"/>
      <c r="AA254" s="18"/>
      <c r="AB254" s="18"/>
    </row>
    <row r="255">
      <c r="A255" s="7" t="s">
        <v>877</v>
      </c>
      <c r="B255" s="7" t="str">
        <f t="shared" si="1"/>
        <v>D.K. Metcalf</v>
      </c>
      <c r="C255" s="7" t="str">
        <f>IFERROR(__xludf.DUMMYFUNCTION("INDEX(IFNA(REGEXEXTRACT(A255, ""([^ ]+)$"")))"),"SEA")</f>
        <v>SEA</v>
      </c>
      <c r="D255" s="7" t="s">
        <v>845</v>
      </c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18"/>
      <c r="U255" s="18"/>
      <c r="V255" s="18"/>
      <c r="W255" s="18"/>
      <c r="X255" s="18"/>
      <c r="Y255" s="18"/>
      <c r="Z255" s="18"/>
      <c r="AA255" s="18"/>
      <c r="AB255" s="18"/>
    </row>
    <row r="256">
      <c r="A256" s="7" t="s">
        <v>878</v>
      </c>
      <c r="B256" s="7" t="str">
        <f t="shared" si="1"/>
        <v>Alec Pierce</v>
      </c>
      <c r="C256" s="7" t="str">
        <f>IFERROR(__xludf.DUMMYFUNCTION("INDEX(IFNA(REGEXEXTRACT(A256, ""([^ ]+)$"")))"),"IND")</f>
        <v>IND</v>
      </c>
      <c r="D256" s="7" t="s">
        <v>845</v>
      </c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18"/>
      <c r="U256" s="18"/>
      <c r="V256" s="18"/>
      <c r="W256" s="18"/>
      <c r="X256" s="18"/>
      <c r="Y256" s="18"/>
      <c r="Z256" s="18"/>
      <c r="AA256" s="18"/>
      <c r="AB256" s="18"/>
    </row>
    <row r="257">
      <c r="A257" s="7" t="s">
        <v>879</v>
      </c>
      <c r="B257" s="7" t="str">
        <f t="shared" si="1"/>
        <v>Xavier Worthy</v>
      </c>
      <c r="C257" s="7" t="str">
        <f>IFERROR(__xludf.DUMMYFUNCTION("INDEX(IFNA(REGEXEXTRACT(A257, ""([^ ]+)$"")))"),"KC")</f>
        <v>KC</v>
      </c>
      <c r="D257" s="7" t="s">
        <v>845</v>
      </c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18"/>
      <c r="U257" s="18"/>
      <c r="V257" s="18"/>
      <c r="W257" s="18"/>
      <c r="X257" s="18"/>
      <c r="Y257" s="18"/>
      <c r="Z257" s="18"/>
      <c r="AA257" s="18"/>
      <c r="AB257" s="18"/>
    </row>
    <row r="258">
      <c r="A258" s="7" t="s">
        <v>880</v>
      </c>
      <c r="B258" s="7" t="str">
        <f t="shared" si="1"/>
        <v>Quentin Johnston</v>
      </c>
      <c r="C258" s="7" t="str">
        <f>IFERROR(__xludf.DUMMYFUNCTION("INDEX(IFNA(REGEXEXTRACT(A258, ""([^ ]+)$"")))"),"LAC")</f>
        <v>LAC</v>
      </c>
      <c r="D258" s="7" t="s">
        <v>845</v>
      </c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18"/>
      <c r="U258" s="18"/>
      <c r="V258" s="18"/>
      <c r="W258" s="18"/>
      <c r="X258" s="18"/>
      <c r="Y258" s="18"/>
      <c r="Z258" s="18"/>
      <c r="AA258" s="18"/>
      <c r="AB258" s="18"/>
    </row>
    <row r="259">
      <c r="A259" s="7" t="s">
        <v>881</v>
      </c>
      <c r="B259" s="7" t="str">
        <f t="shared" si="1"/>
        <v>Keenan Allen</v>
      </c>
      <c r="C259" s="7" t="str">
        <f>IFERROR(__xludf.DUMMYFUNCTION("INDEX(IFNA(REGEXEXTRACT(A259, ""([^ ]+)$"")))"),"CHI")</f>
        <v>CHI</v>
      </c>
      <c r="D259" s="7" t="s">
        <v>845</v>
      </c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18"/>
      <c r="U259" s="18"/>
      <c r="V259" s="18"/>
      <c r="W259" s="18"/>
      <c r="X259" s="18"/>
      <c r="Y259" s="18"/>
      <c r="Z259" s="18"/>
      <c r="AA259" s="18"/>
      <c r="AB259" s="18"/>
    </row>
    <row r="260">
      <c r="A260" s="7" t="s">
        <v>882</v>
      </c>
      <c r="B260" s="7" t="str">
        <f t="shared" si="1"/>
        <v>Josh Downs</v>
      </c>
      <c r="C260" s="7" t="str">
        <f>IFERROR(__xludf.DUMMYFUNCTION("INDEX(IFNA(REGEXEXTRACT(A260, ""([^ ]+)$"")))"),"IND")</f>
        <v>IND</v>
      </c>
      <c r="D260" s="7" t="s">
        <v>845</v>
      </c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18"/>
      <c r="U260" s="18"/>
      <c r="V260" s="18"/>
      <c r="W260" s="18"/>
      <c r="X260" s="18"/>
      <c r="Y260" s="18"/>
      <c r="Z260" s="18"/>
      <c r="AA260" s="18"/>
      <c r="AB260" s="18"/>
    </row>
    <row r="261">
      <c r="A261" s="7" t="s">
        <v>883</v>
      </c>
      <c r="B261" s="7" t="str">
        <f t="shared" si="1"/>
        <v>Cooper Kupp</v>
      </c>
      <c r="C261" s="7" t="str">
        <f>IFERROR(__xludf.DUMMYFUNCTION("INDEX(IFNA(REGEXEXTRACT(A261, ""([^ ]+)$"")))"),"LA")</f>
        <v>LA</v>
      </c>
      <c r="D261" s="7" t="s">
        <v>845</v>
      </c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18"/>
      <c r="U261" s="18"/>
      <c r="V261" s="18"/>
      <c r="W261" s="18"/>
      <c r="X261" s="18"/>
      <c r="Y261" s="18"/>
      <c r="Z261" s="18"/>
      <c r="AA261" s="18"/>
      <c r="AB261" s="18"/>
    </row>
    <row r="262">
      <c r="A262" s="7" t="s">
        <v>884</v>
      </c>
      <c r="B262" s="7" t="str">
        <f t="shared" si="1"/>
        <v>George Pickens</v>
      </c>
      <c r="C262" s="7" t="str">
        <f>IFERROR(__xludf.DUMMYFUNCTION("INDEX(IFNA(REGEXEXTRACT(A262, ""([^ ]+)$"")))"),"PIT")</f>
        <v>PIT</v>
      </c>
      <c r="D262" s="7" t="s">
        <v>845</v>
      </c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18"/>
      <c r="U262" s="18"/>
      <c r="V262" s="18"/>
      <c r="W262" s="18"/>
      <c r="X262" s="18"/>
      <c r="Y262" s="18"/>
      <c r="Z262" s="18"/>
      <c r="AA262" s="18"/>
      <c r="AB262" s="18"/>
    </row>
    <row r="263">
      <c r="A263" s="7" t="s">
        <v>885</v>
      </c>
      <c r="B263" s="7" t="str">
        <f t="shared" si="1"/>
        <v>Khalil Shakir</v>
      </c>
      <c r="C263" s="7" t="str">
        <f>IFERROR(__xludf.DUMMYFUNCTION("INDEX(IFNA(REGEXEXTRACT(A263, ""([^ ]+)$"")))"),"BUF")</f>
        <v>BUF</v>
      </c>
      <c r="D263" s="7" t="s">
        <v>845</v>
      </c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18"/>
      <c r="U263" s="18"/>
      <c r="V263" s="18"/>
      <c r="W263" s="18"/>
      <c r="X263" s="18"/>
      <c r="Y263" s="18"/>
      <c r="Z263" s="18"/>
      <c r="AA263" s="18"/>
      <c r="AB263" s="18"/>
    </row>
    <row r="264">
      <c r="A264" s="7" t="s">
        <v>886</v>
      </c>
      <c r="B264" s="7" t="str">
        <f t="shared" si="1"/>
        <v>Jalen Tolbert</v>
      </c>
      <c r="C264" s="7" t="str">
        <f>IFERROR(__xludf.DUMMYFUNCTION("INDEX(IFNA(REGEXEXTRACT(A264, ""([^ ]+)$"")))"),"DAL")</f>
        <v>DAL</v>
      </c>
      <c r="D264" s="7" t="s">
        <v>845</v>
      </c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18"/>
      <c r="U264" s="18"/>
      <c r="V264" s="18"/>
      <c r="W264" s="18"/>
      <c r="X264" s="18"/>
      <c r="Y264" s="18"/>
      <c r="Z264" s="18"/>
      <c r="AA264" s="18"/>
      <c r="AB264" s="18"/>
    </row>
    <row r="265">
      <c r="A265" s="7" t="s">
        <v>887</v>
      </c>
      <c r="B265" s="7" t="str">
        <f t="shared" si="1"/>
        <v>Nick Westbrook</v>
      </c>
      <c r="C265" s="7" t="str">
        <f>IFERROR(__xludf.DUMMYFUNCTION("INDEX(IFNA(REGEXEXTRACT(A265, ""([^ ]+)$"")))"),"TEN")</f>
        <v>TEN</v>
      </c>
      <c r="D265" s="7" t="s">
        <v>845</v>
      </c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18"/>
      <c r="U265" s="18"/>
      <c r="V265" s="18"/>
      <c r="W265" s="18"/>
      <c r="X265" s="18"/>
      <c r="Y265" s="18"/>
      <c r="Z265" s="18"/>
      <c r="AA265" s="18"/>
      <c r="AB265" s="18"/>
    </row>
    <row r="266">
      <c r="A266" s="7" t="s">
        <v>888</v>
      </c>
      <c r="B266" s="7" t="str">
        <f t="shared" si="1"/>
        <v>Deebo Samuel</v>
      </c>
      <c r="C266" s="7" t="str">
        <f>IFERROR(__xludf.DUMMYFUNCTION("INDEX(IFNA(REGEXEXTRACT(A266, ""([^ ]+)$"")))"),"SF")</f>
        <v>SF</v>
      </c>
      <c r="D266" s="7" t="s">
        <v>845</v>
      </c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18"/>
      <c r="U266" s="18"/>
      <c r="V266" s="18"/>
      <c r="W266" s="18"/>
      <c r="X266" s="18"/>
      <c r="Y266" s="18"/>
      <c r="Z266" s="18"/>
      <c r="AA266" s="18"/>
      <c r="AB266" s="18"/>
    </row>
    <row r="267">
      <c r="A267" s="7" t="s">
        <v>889</v>
      </c>
      <c r="B267" s="7" t="str">
        <f t="shared" si="1"/>
        <v>Jalen McMillan</v>
      </c>
      <c r="C267" s="7" t="str">
        <f>IFERROR(__xludf.DUMMYFUNCTION("INDEX(IFNA(REGEXEXTRACT(A267, ""([^ ]+)$"")))"),"TB")</f>
        <v>TB</v>
      </c>
      <c r="D267" s="7" t="s">
        <v>845</v>
      </c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18"/>
      <c r="U267" s="18"/>
      <c r="V267" s="18"/>
      <c r="W267" s="18"/>
      <c r="X267" s="18"/>
      <c r="Y267" s="18"/>
      <c r="Z267" s="18"/>
      <c r="AA267" s="18"/>
      <c r="AB267" s="18"/>
    </row>
    <row r="268">
      <c r="A268" s="7" t="s">
        <v>890</v>
      </c>
      <c r="B268" s="7" t="str">
        <f t="shared" si="1"/>
        <v>Michael Pittman</v>
      </c>
      <c r="C268" s="7" t="str">
        <f>IFERROR(__xludf.DUMMYFUNCTION("INDEX(IFNA(REGEXEXTRACT(A268, ""([^ ]+)$"")))"),"IND")</f>
        <v>IND</v>
      </c>
      <c r="D268" s="7" t="s">
        <v>845</v>
      </c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18"/>
      <c r="U268" s="18"/>
      <c r="V268" s="18"/>
      <c r="W268" s="18"/>
      <c r="X268" s="18"/>
      <c r="Y268" s="18"/>
      <c r="Z268" s="18"/>
      <c r="AA268" s="18"/>
      <c r="AB268" s="18"/>
    </row>
    <row r="269">
      <c r="A269" s="7" t="s">
        <v>891</v>
      </c>
      <c r="B269" s="7" t="str">
        <f t="shared" si="1"/>
        <v>Adam Thielen</v>
      </c>
      <c r="C269" s="7" t="str">
        <f>IFERROR(__xludf.DUMMYFUNCTION("INDEX(IFNA(REGEXEXTRACT(A269, ""([^ ]+)$"")))"),"CAR")</f>
        <v>CAR</v>
      </c>
      <c r="D269" s="7" t="s">
        <v>845</v>
      </c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18"/>
      <c r="U269" s="18"/>
      <c r="V269" s="18"/>
      <c r="W269" s="18"/>
      <c r="X269" s="18"/>
      <c r="Y269" s="18"/>
      <c r="Z269" s="18"/>
      <c r="AA269" s="18"/>
      <c r="AB269" s="18"/>
    </row>
    <row r="270">
      <c r="A270" s="7" t="s">
        <v>892</v>
      </c>
      <c r="B270" s="7" t="str">
        <f t="shared" si="1"/>
        <v>Demarcus Robinson</v>
      </c>
      <c r="C270" s="7" t="str">
        <f>IFERROR(__xludf.DUMMYFUNCTION("INDEX(IFNA(REGEXEXTRACT(A270, ""([^ ]+)$"")))"),"LA")</f>
        <v>LA</v>
      </c>
      <c r="D270" s="7" t="s">
        <v>845</v>
      </c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18"/>
      <c r="U270" s="18"/>
      <c r="V270" s="18"/>
      <c r="W270" s="18"/>
      <c r="X270" s="18"/>
      <c r="Y270" s="18"/>
      <c r="Z270" s="18"/>
      <c r="AA270" s="18"/>
      <c r="AB270" s="18"/>
    </row>
    <row r="271">
      <c r="A271" s="7" t="s">
        <v>893</v>
      </c>
      <c r="B271" s="7" t="str">
        <f t="shared" si="1"/>
        <v>Rome Odunze</v>
      </c>
      <c r="C271" s="7" t="str">
        <f>IFERROR(__xludf.DUMMYFUNCTION("INDEX(IFNA(REGEXEXTRACT(A271, ""([^ ]+)$"")))"),"CHI")</f>
        <v>CHI</v>
      </c>
      <c r="D271" s="7" t="s">
        <v>845</v>
      </c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18"/>
      <c r="U271" s="18"/>
      <c r="V271" s="18"/>
      <c r="W271" s="18"/>
      <c r="X271" s="18"/>
      <c r="Y271" s="18"/>
      <c r="Z271" s="18"/>
      <c r="AA271" s="18"/>
      <c r="AB271" s="18"/>
    </row>
    <row r="272">
      <c r="A272" s="7" t="s">
        <v>894</v>
      </c>
      <c r="B272" s="7" t="str">
        <f t="shared" si="1"/>
        <v>Chris Godwin</v>
      </c>
      <c r="C272" s="7" t="str">
        <f>IFERROR(__xludf.DUMMYFUNCTION("INDEX(IFNA(REGEXEXTRACT(A272, ""([^ ]+)$"")))"),"TB")</f>
        <v>TB</v>
      </c>
      <c r="D272" s="7" t="s">
        <v>845</v>
      </c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18"/>
      <c r="U272" s="18"/>
      <c r="V272" s="18"/>
      <c r="W272" s="18"/>
      <c r="X272" s="18"/>
      <c r="Y272" s="18"/>
      <c r="Z272" s="18"/>
      <c r="AA272" s="18"/>
      <c r="AB272" s="18"/>
    </row>
    <row r="273">
      <c r="A273" s="7" t="s">
        <v>895</v>
      </c>
      <c r="B273" s="7" t="str">
        <f t="shared" si="1"/>
        <v>Jaylen Waddle</v>
      </c>
      <c r="C273" s="7" t="str">
        <f>IFERROR(__xludf.DUMMYFUNCTION("INDEX(IFNA(REGEXEXTRACT(A273, ""([^ ]+)$"")))"),"MIA")</f>
        <v>MIA</v>
      </c>
      <c r="D273" s="7" t="s">
        <v>845</v>
      </c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18"/>
      <c r="U273" s="18"/>
      <c r="V273" s="18"/>
      <c r="W273" s="18"/>
      <c r="X273" s="18"/>
      <c r="Y273" s="18"/>
      <c r="Z273" s="18"/>
      <c r="AA273" s="18"/>
      <c r="AB273" s="18"/>
    </row>
    <row r="274">
      <c r="A274" s="7" t="s">
        <v>896</v>
      </c>
      <c r="B274" s="7" t="str">
        <f t="shared" si="1"/>
        <v>DeAndre Hopkins</v>
      </c>
      <c r="C274" s="7" t="str">
        <f>IFERROR(__xludf.DUMMYFUNCTION("INDEX(IFNA(REGEXEXTRACT(A274, ""([^ ]+)$"")))"),"KC")</f>
        <v>KC</v>
      </c>
      <c r="D274" s="7" t="s">
        <v>845</v>
      </c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18"/>
      <c r="U274" s="18"/>
      <c r="V274" s="18"/>
      <c r="W274" s="18"/>
      <c r="X274" s="18"/>
      <c r="Y274" s="18"/>
      <c r="Z274" s="18"/>
      <c r="AA274" s="18"/>
      <c r="AB274" s="18"/>
    </row>
    <row r="275">
      <c r="A275" s="7" t="s">
        <v>897</v>
      </c>
      <c r="B275" s="7" t="str">
        <f t="shared" si="1"/>
        <v>Allen Lazard</v>
      </c>
      <c r="C275" s="7" t="str">
        <f>IFERROR(__xludf.DUMMYFUNCTION("INDEX(IFNA(REGEXEXTRACT(A275, ""([^ ]+)$"")))"),"NYJ")</f>
        <v>NYJ</v>
      </c>
      <c r="D275" s="7" t="s">
        <v>845</v>
      </c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18"/>
      <c r="U275" s="18"/>
      <c r="V275" s="18"/>
      <c r="W275" s="18"/>
      <c r="X275" s="18"/>
      <c r="Y275" s="18"/>
      <c r="Z275" s="18"/>
      <c r="AA275" s="18"/>
      <c r="AB275" s="18"/>
    </row>
    <row r="276">
      <c r="A276" s="7" t="s">
        <v>898</v>
      </c>
      <c r="B276" s="7" t="str">
        <f t="shared" si="1"/>
        <v>Wan'Dale Robinson</v>
      </c>
      <c r="C276" s="7" t="str">
        <f>IFERROR(__xludf.DUMMYFUNCTION("INDEX(IFNA(REGEXEXTRACT(A276, ""([^ ]+)$"")))"),"NYG")</f>
        <v>NYG</v>
      </c>
      <c r="D276" s="7" t="s">
        <v>845</v>
      </c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18"/>
      <c r="U276" s="18"/>
      <c r="V276" s="18"/>
      <c r="W276" s="18"/>
      <c r="X276" s="18"/>
      <c r="Y276" s="18"/>
      <c r="Z276" s="18"/>
      <c r="AA276" s="18"/>
      <c r="AB276" s="18"/>
    </row>
    <row r="277">
      <c r="A277" s="7" t="s">
        <v>899</v>
      </c>
      <c r="B277" s="7" t="str">
        <f t="shared" si="1"/>
        <v>Nathaniel Dell</v>
      </c>
      <c r="C277" s="7" t="str">
        <f>IFERROR(__xludf.DUMMYFUNCTION("INDEX(IFNA(REGEXEXTRACT(A277, ""([^ ]+)$"")))"),"HOU")</f>
        <v>HOU</v>
      </c>
      <c r="D277" s="7" t="s">
        <v>845</v>
      </c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18"/>
      <c r="U277" s="18"/>
      <c r="V277" s="18"/>
      <c r="W277" s="18"/>
      <c r="X277" s="18"/>
      <c r="Y277" s="18"/>
      <c r="Z277" s="18"/>
      <c r="AA277" s="18"/>
      <c r="AB277" s="18"/>
    </row>
    <row r="278">
      <c r="A278" s="7" t="s">
        <v>900</v>
      </c>
      <c r="B278" s="7" t="str">
        <f t="shared" si="1"/>
        <v>Marvin Mims</v>
      </c>
      <c r="C278" s="7" t="str">
        <f>IFERROR(__xludf.DUMMYFUNCTION("INDEX(IFNA(REGEXEXTRACT(A278, ""([^ ]+)$"")))"),"DEN")</f>
        <v>DEN</v>
      </c>
      <c r="D278" s="7" t="s">
        <v>845</v>
      </c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18"/>
      <c r="U278" s="18"/>
      <c r="V278" s="18"/>
      <c r="W278" s="18"/>
      <c r="X278" s="18"/>
      <c r="Y278" s="18"/>
      <c r="Z278" s="18"/>
      <c r="AA278" s="18"/>
      <c r="AB278" s="18"/>
    </row>
    <row r="279">
      <c r="A279" s="7" t="s">
        <v>901</v>
      </c>
      <c r="B279" s="7" t="str">
        <f t="shared" si="1"/>
        <v>Romeo Doubs</v>
      </c>
      <c r="C279" s="7" t="str">
        <f>IFERROR(__xludf.DUMMYFUNCTION("INDEX(IFNA(REGEXEXTRACT(A279, ""([^ ]+)$"")))"),"GB")</f>
        <v>GB</v>
      </c>
      <c r="D279" s="7" t="s">
        <v>845</v>
      </c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18"/>
      <c r="U279" s="18"/>
      <c r="V279" s="18"/>
      <c r="W279" s="18"/>
      <c r="X279" s="18"/>
      <c r="Y279" s="18"/>
      <c r="Z279" s="18"/>
      <c r="AA279" s="18"/>
      <c r="AB279" s="18"/>
    </row>
    <row r="280">
      <c r="A280" s="7" t="s">
        <v>902</v>
      </c>
      <c r="B280" s="7" t="str">
        <f t="shared" si="1"/>
        <v>Keon Coleman</v>
      </c>
      <c r="C280" s="7" t="str">
        <f>IFERROR(__xludf.DUMMYFUNCTION("INDEX(IFNA(REGEXEXTRACT(A280, ""([^ ]+)$"")))"),"BUF")</f>
        <v>BUF</v>
      </c>
      <c r="D280" s="7" t="s">
        <v>845</v>
      </c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18"/>
      <c r="U280" s="18"/>
      <c r="V280" s="18"/>
      <c r="W280" s="18"/>
      <c r="X280" s="18"/>
      <c r="Y280" s="18"/>
      <c r="Z280" s="18"/>
      <c r="AA280" s="18"/>
      <c r="AB280" s="18"/>
    </row>
    <row r="281">
      <c r="A281" s="7" t="s">
        <v>903</v>
      </c>
      <c r="B281" s="7" t="str">
        <f t="shared" si="1"/>
        <v>Andrei Iosivas</v>
      </c>
      <c r="C281" s="7" t="str">
        <f>IFERROR(__xludf.DUMMYFUNCTION("INDEX(IFNA(REGEXEXTRACT(A281, ""([^ ]+)$"")))"),"CIN")</f>
        <v>CIN</v>
      </c>
      <c r="D281" s="7" t="s">
        <v>845</v>
      </c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18"/>
      <c r="U281" s="18"/>
      <c r="V281" s="18"/>
      <c r="W281" s="18"/>
      <c r="X281" s="18"/>
      <c r="Y281" s="18"/>
      <c r="Z281" s="18"/>
      <c r="AA281" s="18"/>
      <c r="AB281" s="18"/>
    </row>
    <row r="282">
      <c r="A282" s="7" t="s">
        <v>904</v>
      </c>
      <c r="B282" s="7" t="str">
        <f t="shared" si="1"/>
        <v>Amari Cooper</v>
      </c>
      <c r="C282" s="7" t="str">
        <f>IFERROR(__xludf.DUMMYFUNCTION("INDEX(IFNA(REGEXEXTRACT(A282, ""([^ ]+)$"")))"),"BUF")</f>
        <v>BUF</v>
      </c>
      <c r="D282" s="7" t="s">
        <v>845</v>
      </c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18"/>
      <c r="U282" s="18"/>
      <c r="V282" s="18"/>
      <c r="W282" s="18"/>
      <c r="X282" s="18"/>
      <c r="Y282" s="18"/>
      <c r="Z282" s="18"/>
      <c r="AA282" s="18"/>
      <c r="AB282" s="18"/>
    </row>
    <row r="283">
      <c r="A283" s="7" t="s">
        <v>905</v>
      </c>
      <c r="B283" s="7" t="str">
        <f t="shared" si="1"/>
        <v>Demario Douglas</v>
      </c>
      <c r="C283" s="7" t="str">
        <f>IFERROR(__xludf.DUMMYFUNCTION("INDEX(IFNA(REGEXEXTRACT(A283, ""([^ ]+)$"")))"),"NE")</f>
        <v>NE</v>
      </c>
      <c r="D283" s="7" t="s">
        <v>845</v>
      </c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18"/>
      <c r="U283" s="18"/>
      <c r="V283" s="18"/>
      <c r="W283" s="18"/>
      <c r="X283" s="18"/>
      <c r="Y283" s="18"/>
      <c r="Z283" s="18"/>
      <c r="AA283" s="18"/>
      <c r="AB283" s="18"/>
    </row>
    <row r="284">
      <c r="A284" s="7" t="s">
        <v>906</v>
      </c>
      <c r="B284" s="7" t="str">
        <f t="shared" si="1"/>
        <v>Tre Tucker</v>
      </c>
      <c r="C284" s="7" t="str">
        <f>IFERROR(__xludf.DUMMYFUNCTION("INDEX(IFNA(REGEXEXTRACT(A284, ""([^ ]+)$"")))"),"LV")</f>
        <v>LV</v>
      </c>
      <c r="D284" s="7" t="s">
        <v>845</v>
      </c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18"/>
      <c r="U284" s="18"/>
      <c r="V284" s="18"/>
      <c r="W284" s="18"/>
      <c r="X284" s="18"/>
      <c r="Y284" s="18"/>
      <c r="Z284" s="18"/>
      <c r="AA284" s="18"/>
      <c r="AB284" s="18"/>
    </row>
    <row r="285">
      <c r="A285" s="7" t="s">
        <v>907</v>
      </c>
      <c r="B285" s="7" t="str">
        <f t="shared" si="1"/>
        <v>Kayshon Boutte</v>
      </c>
      <c r="C285" s="7" t="str">
        <f>IFERROR(__xludf.DUMMYFUNCTION("INDEX(IFNA(REGEXEXTRACT(A285, ""([^ ]+)$"")))"),"NE")</f>
        <v>NE</v>
      </c>
      <c r="D285" s="7" t="s">
        <v>845</v>
      </c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18"/>
      <c r="U285" s="18"/>
      <c r="V285" s="18"/>
      <c r="W285" s="18"/>
      <c r="X285" s="18"/>
      <c r="Y285" s="18"/>
      <c r="Z285" s="18"/>
      <c r="AA285" s="18"/>
      <c r="AB285" s="18"/>
    </row>
    <row r="286">
      <c r="A286" s="7" t="s">
        <v>908</v>
      </c>
      <c r="B286" s="7" t="str">
        <f t="shared" si="1"/>
        <v>Jalen Nailor</v>
      </c>
      <c r="C286" s="7" t="str">
        <f>IFERROR(__xludf.DUMMYFUNCTION("INDEX(IFNA(REGEXEXTRACT(A286, ""([^ ]+)$"")))"),"MIN")</f>
        <v>MIN</v>
      </c>
      <c r="D286" s="7" t="s">
        <v>845</v>
      </c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18"/>
      <c r="U286" s="18"/>
      <c r="V286" s="18"/>
      <c r="W286" s="18"/>
      <c r="X286" s="18"/>
      <c r="Y286" s="18"/>
      <c r="Z286" s="18"/>
      <c r="AA286" s="18"/>
      <c r="AB286" s="18"/>
    </row>
    <row r="287">
      <c r="A287" s="7" t="s">
        <v>909</v>
      </c>
      <c r="B287" s="7" t="str">
        <f t="shared" si="1"/>
        <v>Christian Watson</v>
      </c>
      <c r="C287" s="7" t="str">
        <f>IFERROR(__xludf.DUMMYFUNCTION("INDEX(IFNA(REGEXEXTRACT(A287, ""([^ ]+)$"")))"),"GB")</f>
        <v>GB</v>
      </c>
      <c r="D287" s="7" t="s">
        <v>845</v>
      </c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18"/>
      <c r="U287" s="18"/>
      <c r="V287" s="18"/>
      <c r="W287" s="18"/>
      <c r="X287" s="18"/>
      <c r="Y287" s="18"/>
      <c r="Z287" s="18"/>
      <c r="AA287" s="18"/>
      <c r="AB287" s="18"/>
    </row>
    <row r="288">
      <c r="A288" s="7" t="s">
        <v>910</v>
      </c>
      <c r="B288" s="7" t="str">
        <f t="shared" si="1"/>
        <v>Michael Wilson</v>
      </c>
      <c r="C288" s="7" t="str">
        <f>IFERROR(__xludf.DUMMYFUNCTION("INDEX(IFNA(REGEXEXTRACT(A288, ""([^ ]+)$"")))"),"ARI")</f>
        <v>ARI</v>
      </c>
      <c r="D288" s="7" t="s">
        <v>845</v>
      </c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18"/>
      <c r="U288" s="18"/>
      <c r="V288" s="18"/>
      <c r="W288" s="18"/>
      <c r="X288" s="18"/>
      <c r="Y288" s="18"/>
      <c r="Z288" s="18"/>
      <c r="AA288" s="18"/>
      <c r="AB288" s="18"/>
    </row>
    <row r="289">
      <c r="A289" s="7" t="s">
        <v>911</v>
      </c>
      <c r="B289" s="7" t="str">
        <f t="shared" si="1"/>
        <v>Calvin Austin</v>
      </c>
      <c r="C289" s="7" t="str">
        <f>IFERROR(__xludf.DUMMYFUNCTION("INDEX(IFNA(REGEXEXTRACT(A289, ""([^ ]+)$"")))"),"PIT")</f>
        <v>PIT</v>
      </c>
      <c r="D289" s="7" t="s">
        <v>845</v>
      </c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18"/>
      <c r="U289" s="18"/>
      <c r="V289" s="18"/>
      <c r="W289" s="18"/>
      <c r="X289" s="18"/>
      <c r="Y289" s="18"/>
      <c r="Z289" s="18"/>
      <c r="AA289" s="18"/>
      <c r="AB289" s="18"/>
    </row>
    <row r="290">
      <c r="A290" s="7" t="s">
        <v>912</v>
      </c>
      <c r="B290" s="7" t="str">
        <f t="shared" si="1"/>
        <v>Stefon Diggs</v>
      </c>
      <c r="C290" s="7" t="str">
        <f>IFERROR(__xludf.DUMMYFUNCTION("INDEX(IFNA(REGEXEXTRACT(A290, ""([^ ]+)$"")))"),"HOU")</f>
        <v>HOU</v>
      </c>
      <c r="D290" s="7" t="s">
        <v>845</v>
      </c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18"/>
      <c r="U290" s="18"/>
      <c r="V290" s="18"/>
      <c r="W290" s="18"/>
      <c r="X290" s="18"/>
      <c r="Y290" s="18"/>
      <c r="Z290" s="18"/>
      <c r="AA290" s="18"/>
      <c r="AB290" s="18"/>
    </row>
    <row r="291">
      <c r="A291" s="7" t="s">
        <v>913</v>
      </c>
      <c r="B291" s="7" t="str">
        <f t="shared" si="1"/>
        <v>Xavier Legette</v>
      </c>
      <c r="C291" s="7" t="str">
        <f>IFERROR(__xludf.DUMMYFUNCTION("INDEX(IFNA(REGEXEXTRACT(A291, ""([^ ]+)$"")))"),"CAR")</f>
        <v>CAR</v>
      </c>
      <c r="D291" s="7" t="s">
        <v>845</v>
      </c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18"/>
      <c r="U291" s="18"/>
      <c r="V291" s="18"/>
      <c r="W291" s="18"/>
      <c r="X291" s="18"/>
      <c r="Y291" s="18"/>
      <c r="Z291" s="18"/>
      <c r="AA291" s="18"/>
      <c r="AB291" s="18"/>
    </row>
    <row r="292">
      <c r="A292" s="7" t="s">
        <v>914</v>
      </c>
      <c r="B292" s="7" t="str">
        <f t="shared" si="1"/>
        <v>Ray Ray McCloud</v>
      </c>
      <c r="C292" s="7" t="str">
        <f>IFERROR(__xludf.DUMMYFUNCTION("INDEX(IFNA(REGEXEXTRACT(A292, ""([^ ]+)$"")))"),"ATL")</f>
        <v>ATL</v>
      </c>
      <c r="D292" s="7" t="s">
        <v>845</v>
      </c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18"/>
      <c r="U292" s="18"/>
      <c r="V292" s="18"/>
      <c r="W292" s="18"/>
      <c r="X292" s="18"/>
      <c r="Y292" s="18"/>
      <c r="Z292" s="18"/>
      <c r="AA292" s="18"/>
      <c r="AB292" s="18"/>
    </row>
    <row r="293">
      <c r="A293" s="7" t="s">
        <v>915</v>
      </c>
      <c r="B293" s="7" t="str">
        <f t="shared" si="1"/>
        <v>Dontayvion Wicks</v>
      </c>
      <c r="C293" s="7" t="str">
        <f>IFERROR(__xludf.DUMMYFUNCTION("INDEX(IFNA(REGEXEXTRACT(A293, ""([^ ]+)$"")))"),"GB")</f>
        <v>GB</v>
      </c>
      <c r="D293" s="7" t="s">
        <v>845</v>
      </c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18"/>
      <c r="U293" s="18"/>
      <c r="V293" s="18"/>
      <c r="W293" s="18"/>
      <c r="X293" s="18"/>
      <c r="Y293" s="18"/>
      <c r="Z293" s="18"/>
      <c r="AA293" s="18"/>
      <c r="AB293" s="18"/>
    </row>
    <row r="294">
      <c r="A294" s="7" t="s">
        <v>916</v>
      </c>
      <c r="B294" s="7" t="str">
        <f t="shared" si="1"/>
        <v>Tyler Lockett</v>
      </c>
      <c r="C294" s="7" t="str">
        <f>IFERROR(__xludf.DUMMYFUNCTION("INDEX(IFNA(REGEXEXTRACT(A294, ""([^ ]+)$"")))"),"SEA")</f>
        <v>SEA</v>
      </c>
      <c r="D294" s="7" t="s">
        <v>845</v>
      </c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18"/>
      <c r="U294" s="18"/>
      <c r="V294" s="18"/>
      <c r="W294" s="18"/>
      <c r="X294" s="18"/>
      <c r="Y294" s="18"/>
      <c r="Z294" s="18"/>
      <c r="AA294" s="18"/>
      <c r="AB294" s="18"/>
    </row>
    <row r="295">
      <c r="A295" s="7" t="s">
        <v>917</v>
      </c>
      <c r="B295" s="7" t="str">
        <f t="shared" si="1"/>
        <v>Darius Slayton</v>
      </c>
      <c r="C295" s="7" t="str">
        <f>IFERROR(__xludf.DUMMYFUNCTION("INDEX(IFNA(REGEXEXTRACT(A295, ""([^ ]+)$"")))"),"NYG")</f>
        <v>NYG</v>
      </c>
      <c r="D295" s="7" t="s">
        <v>845</v>
      </c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18"/>
      <c r="U295" s="18"/>
      <c r="V295" s="18"/>
      <c r="W295" s="18"/>
      <c r="X295" s="18"/>
      <c r="Y295" s="18"/>
      <c r="Z295" s="18"/>
      <c r="AA295" s="18"/>
      <c r="AB295" s="18"/>
    </row>
    <row r="296">
      <c r="A296" s="7" t="s">
        <v>918</v>
      </c>
      <c r="B296" s="7" t="str">
        <f t="shared" si="1"/>
        <v>Josh Palmer</v>
      </c>
      <c r="C296" s="7" t="str">
        <f>IFERROR(__xludf.DUMMYFUNCTION("INDEX(IFNA(REGEXEXTRACT(A296, ""([^ ]+)$"")))"),"LAC")</f>
        <v>LAC</v>
      </c>
      <c r="D296" s="7" t="s">
        <v>845</v>
      </c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18"/>
      <c r="U296" s="18"/>
      <c r="V296" s="18"/>
      <c r="W296" s="18"/>
      <c r="X296" s="18"/>
      <c r="Y296" s="18"/>
      <c r="Z296" s="18"/>
      <c r="AA296" s="18"/>
      <c r="AB296" s="18"/>
    </row>
    <row r="297">
      <c r="A297" s="7" t="s">
        <v>919</v>
      </c>
      <c r="B297" s="7" t="str">
        <f t="shared" si="1"/>
        <v>Olamide Zaccheaus</v>
      </c>
      <c r="C297" s="7" t="str">
        <f>IFERROR(__xludf.DUMMYFUNCTION("INDEX(IFNA(REGEXEXTRACT(A297, ""([^ ]+)$"")))"),"WAS")</f>
        <v>WAS</v>
      </c>
      <c r="D297" s="7" t="s">
        <v>845</v>
      </c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18"/>
      <c r="U297" s="18"/>
      <c r="V297" s="18"/>
      <c r="W297" s="18"/>
      <c r="X297" s="18"/>
      <c r="Y297" s="18"/>
      <c r="Z297" s="18"/>
      <c r="AA297" s="18"/>
      <c r="AB297" s="18"/>
    </row>
    <row r="298">
      <c r="A298" s="7" t="s">
        <v>920</v>
      </c>
      <c r="B298" s="7" t="str">
        <f t="shared" si="1"/>
        <v>Mack Hollins</v>
      </c>
      <c r="C298" s="7" t="str">
        <f>IFERROR(__xludf.DUMMYFUNCTION("INDEX(IFNA(REGEXEXTRACT(A298, ""([^ ]+)$"")))"),"BUF")</f>
        <v>BUF</v>
      </c>
      <c r="D298" s="7" t="s">
        <v>845</v>
      </c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18"/>
      <c r="U298" s="18"/>
      <c r="V298" s="18"/>
      <c r="W298" s="18"/>
      <c r="X298" s="18"/>
      <c r="Y298" s="18"/>
      <c r="Z298" s="18"/>
      <c r="AA298" s="18"/>
      <c r="AB298" s="18"/>
    </row>
    <row r="299">
      <c r="A299" s="7" t="s">
        <v>921</v>
      </c>
      <c r="B299" s="7" t="str">
        <f t="shared" si="1"/>
        <v>Marquez Valdes-Scantling</v>
      </c>
      <c r="C299" s="7" t="str">
        <f>IFERROR(__xludf.DUMMYFUNCTION("INDEX(IFNA(REGEXEXTRACT(A299, ""([^ ]+)$"")))"),"NO")</f>
        <v>NO</v>
      </c>
      <c r="D299" s="7" t="s">
        <v>845</v>
      </c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18"/>
      <c r="U299" s="18"/>
      <c r="V299" s="18"/>
      <c r="W299" s="18"/>
      <c r="X299" s="18"/>
      <c r="Y299" s="18"/>
      <c r="Z299" s="18"/>
      <c r="AA299" s="18"/>
      <c r="AB299" s="18"/>
    </row>
    <row r="300">
      <c r="A300" s="7" t="s">
        <v>922</v>
      </c>
      <c r="B300" s="7" t="str">
        <f t="shared" si="1"/>
        <v>Devaughn Vele</v>
      </c>
      <c r="C300" s="7" t="str">
        <f>IFERROR(__xludf.DUMMYFUNCTION("INDEX(IFNA(REGEXEXTRACT(A300, ""([^ ]+)$"")))"),"DEN")</f>
        <v>DEN</v>
      </c>
      <c r="D300" s="7" t="s">
        <v>845</v>
      </c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18"/>
      <c r="U300" s="18"/>
      <c r="V300" s="18"/>
      <c r="W300" s="18"/>
      <c r="X300" s="18"/>
      <c r="Y300" s="18"/>
      <c r="Z300" s="18"/>
      <c r="AA300" s="18"/>
      <c r="AB300" s="18"/>
    </row>
    <row r="301">
      <c r="A301" s="7" t="s">
        <v>923</v>
      </c>
      <c r="B301" s="7" t="str">
        <f t="shared" si="1"/>
        <v>Ricky Pearsall</v>
      </c>
      <c r="C301" s="7" t="str">
        <f>IFERROR(__xludf.DUMMYFUNCTION("INDEX(IFNA(REGEXEXTRACT(A301, ""([^ ]+)$"")))"),"SF")</f>
        <v>SF</v>
      </c>
      <c r="D301" s="7" t="s">
        <v>845</v>
      </c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18"/>
      <c r="U301" s="18"/>
      <c r="V301" s="18"/>
      <c r="W301" s="18"/>
      <c r="X301" s="18"/>
      <c r="Y301" s="18"/>
      <c r="Z301" s="18"/>
      <c r="AA301" s="18"/>
      <c r="AB301" s="18"/>
    </row>
    <row r="302">
      <c r="A302" s="7" t="s">
        <v>924</v>
      </c>
      <c r="B302" s="7" t="str">
        <f t="shared" si="1"/>
        <v>Jalen Coker</v>
      </c>
      <c r="C302" s="7" t="str">
        <f>IFERROR(__xludf.DUMMYFUNCTION("INDEX(IFNA(REGEXEXTRACT(A302, ""([^ ]+)$"")))"),"CAR")</f>
        <v>CAR</v>
      </c>
      <c r="D302" s="7" t="s">
        <v>845</v>
      </c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18"/>
      <c r="U302" s="18"/>
      <c r="V302" s="18"/>
      <c r="W302" s="18"/>
      <c r="X302" s="18"/>
      <c r="Y302" s="18"/>
      <c r="Z302" s="18"/>
      <c r="AA302" s="18"/>
      <c r="AB302" s="18"/>
    </row>
    <row r="303">
      <c r="A303" s="7" t="s">
        <v>925</v>
      </c>
      <c r="B303" s="7" t="str">
        <f t="shared" si="1"/>
        <v>Parker Washington</v>
      </c>
      <c r="C303" s="7" t="str">
        <f>IFERROR(__xludf.DUMMYFUNCTION("INDEX(IFNA(REGEXEXTRACT(A303, ""([^ ]+)$"")))"),"JAX")</f>
        <v>JAX</v>
      </c>
      <c r="D303" s="7" t="s">
        <v>845</v>
      </c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18"/>
      <c r="U303" s="18"/>
      <c r="V303" s="18"/>
      <c r="W303" s="18"/>
      <c r="X303" s="18"/>
      <c r="Y303" s="18"/>
      <c r="Z303" s="18"/>
      <c r="AA303" s="18"/>
      <c r="AB303" s="18"/>
    </row>
    <row r="304">
      <c r="A304" s="7" t="s">
        <v>926</v>
      </c>
      <c r="B304" s="7" t="str">
        <f t="shared" si="1"/>
        <v>Elijah Moore</v>
      </c>
      <c r="C304" s="7" t="str">
        <f>IFERROR(__xludf.DUMMYFUNCTION("INDEX(IFNA(REGEXEXTRACT(A304, ""([^ ]+)$"")))"),"CLE")</f>
        <v>CLE</v>
      </c>
      <c r="D304" s="7" t="s">
        <v>845</v>
      </c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18"/>
      <c r="U304" s="18"/>
      <c r="V304" s="18"/>
      <c r="W304" s="18"/>
      <c r="X304" s="18"/>
      <c r="Y304" s="18"/>
      <c r="Z304" s="18"/>
      <c r="AA304" s="18"/>
      <c r="AB304" s="18"/>
    </row>
    <row r="305">
      <c r="A305" s="7" t="s">
        <v>927</v>
      </c>
      <c r="B305" s="7" t="str">
        <f t="shared" si="1"/>
        <v>Tim Patrick</v>
      </c>
      <c r="C305" s="7" t="str">
        <f>IFERROR(__xludf.DUMMYFUNCTION("INDEX(IFNA(REGEXEXTRACT(A305, ""([^ ]+)$"")))"),"DET")</f>
        <v>DET</v>
      </c>
      <c r="D305" s="7" t="s">
        <v>845</v>
      </c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18"/>
      <c r="U305" s="18"/>
      <c r="V305" s="18"/>
      <c r="W305" s="18"/>
      <c r="X305" s="18"/>
      <c r="Y305" s="18"/>
      <c r="Z305" s="18"/>
      <c r="AA305" s="18"/>
      <c r="AB305" s="18"/>
    </row>
    <row r="306">
      <c r="A306" s="7" t="s">
        <v>928</v>
      </c>
      <c r="B306" s="7" t="str">
        <f t="shared" si="1"/>
        <v>KaVontae Turpin</v>
      </c>
      <c r="C306" s="7" t="str">
        <f>IFERROR(__xludf.DUMMYFUNCTION("INDEX(IFNA(REGEXEXTRACT(A306, ""([^ ]+)$"")))"),"DAL")</f>
        <v>DAL</v>
      </c>
      <c r="D306" s="7" t="s">
        <v>845</v>
      </c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18"/>
      <c r="U306" s="18"/>
      <c r="V306" s="18"/>
      <c r="W306" s="18"/>
      <c r="X306" s="18"/>
      <c r="Y306" s="18"/>
      <c r="Z306" s="18"/>
      <c r="AA306" s="18"/>
      <c r="AB306" s="18"/>
    </row>
    <row r="307">
      <c r="A307" s="7" t="s">
        <v>929</v>
      </c>
      <c r="B307" s="7" t="str">
        <f t="shared" si="1"/>
        <v>Rashid Shaheed</v>
      </c>
      <c r="C307" s="7" t="str">
        <f>IFERROR(__xludf.DUMMYFUNCTION("INDEX(IFNA(REGEXEXTRACT(A307, ""([^ ]+)$"")))"),"NO")</f>
        <v>NO</v>
      </c>
      <c r="D307" s="7" t="s">
        <v>845</v>
      </c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18"/>
      <c r="U307" s="18"/>
      <c r="V307" s="18"/>
      <c r="W307" s="18"/>
      <c r="X307" s="18"/>
      <c r="Y307" s="18"/>
      <c r="Z307" s="18"/>
      <c r="AA307" s="18"/>
      <c r="AB307" s="18"/>
    </row>
    <row r="308">
      <c r="A308" s="7" t="s">
        <v>930</v>
      </c>
      <c r="B308" s="7" t="str">
        <f t="shared" si="1"/>
        <v>Diontae Johnson</v>
      </c>
      <c r="C308" s="7" t="str">
        <f>IFERROR(__xludf.DUMMYFUNCTION("INDEX(IFNA(REGEXEXTRACT(A308, ""([^ ]+)$"")))"),"BAL")</f>
        <v>BAL</v>
      </c>
      <c r="D308" s="7" t="s">
        <v>845</v>
      </c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18"/>
      <c r="U308" s="18"/>
      <c r="V308" s="18"/>
      <c r="W308" s="18"/>
      <c r="X308" s="18"/>
      <c r="Y308" s="18"/>
      <c r="Z308" s="18"/>
      <c r="AA308" s="18"/>
      <c r="AB308" s="18"/>
    </row>
    <row r="309">
      <c r="A309" s="7" t="s">
        <v>931</v>
      </c>
      <c r="B309" s="7" t="str">
        <f t="shared" si="1"/>
        <v>Chatarius Atwell</v>
      </c>
      <c r="C309" s="7" t="str">
        <f>IFERROR(__xludf.DUMMYFUNCTION("INDEX(IFNA(REGEXEXTRACT(A309, ""([^ ]+)$"")))"),"LA")</f>
        <v>LA</v>
      </c>
      <c r="D309" s="7" t="s">
        <v>845</v>
      </c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18"/>
      <c r="U309" s="18"/>
      <c r="V309" s="18"/>
      <c r="W309" s="18"/>
      <c r="X309" s="18"/>
      <c r="Y309" s="18"/>
      <c r="Z309" s="18"/>
      <c r="AA309" s="18"/>
      <c r="AB309" s="18"/>
    </row>
    <row r="310">
      <c r="A310" s="7" t="s">
        <v>932</v>
      </c>
      <c r="B310" s="7" t="str">
        <f t="shared" si="1"/>
        <v>Cedric Tillman</v>
      </c>
      <c r="C310" s="7" t="str">
        <f>IFERROR(__xludf.DUMMYFUNCTION("INDEX(IFNA(REGEXEXTRACT(A310, ""([^ ]+)$"")))"),"CLE")</f>
        <v>CLE</v>
      </c>
      <c r="D310" s="7" t="s">
        <v>845</v>
      </c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18"/>
      <c r="U310" s="18"/>
      <c r="V310" s="18"/>
      <c r="W310" s="18"/>
      <c r="X310" s="18"/>
      <c r="Y310" s="18"/>
      <c r="Z310" s="18"/>
      <c r="AA310" s="18"/>
      <c r="AB310" s="18"/>
    </row>
    <row r="311">
      <c r="A311" s="7" t="s">
        <v>933</v>
      </c>
      <c r="B311" s="7" t="str">
        <f t="shared" si="1"/>
        <v>Noah Brown</v>
      </c>
      <c r="C311" s="7" t="str">
        <f>IFERROR(__xludf.DUMMYFUNCTION("INDEX(IFNA(REGEXEXTRACT(A311, ""([^ ]+)$"")))"),"WAS")</f>
        <v>WAS</v>
      </c>
      <c r="D311" s="7" t="s">
        <v>845</v>
      </c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18"/>
      <c r="U311" s="18"/>
      <c r="V311" s="18"/>
      <c r="W311" s="18"/>
      <c r="X311" s="18"/>
      <c r="Y311" s="18"/>
      <c r="Z311" s="18"/>
      <c r="AA311" s="18"/>
      <c r="AB311" s="18"/>
    </row>
    <row r="312">
      <c r="A312" s="7" t="s">
        <v>934</v>
      </c>
      <c r="B312" s="7" t="str">
        <f t="shared" si="1"/>
        <v>David Moore</v>
      </c>
      <c r="C312" s="7" t="str">
        <f>IFERROR(__xludf.DUMMYFUNCTION("INDEX(IFNA(REGEXEXTRACT(A312, ""([^ ]+)$"")))"),"CAR")</f>
        <v>CAR</v>
      </c>
      <c r="D312" s="7" t="s">
        <v>845</v>
      </c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18"/>
      <c r="U312" s="18"/>
      <c r="V312" s="18"/>
      <c r="W312" s="18"/>
      <c r="X312" s="18"/>
      <c r="Y312" s="18"/>
      <c r="Z312" s="18"/>
      <c r="AA312" s="18"/>
      <c r="AB312" s="18"/>
    </row>
    <row r="313">
      <c r="A313" s="7" t="s">
        <v>935</v>
      </c>
      <c r="B313" s="7" t="str">
        <f t="shared" si="1"/>
        <v>Greg Dortch</v>
      </c>
      <c r="C313" s="7" t="str">
        <f>IFERROR(__xludf.DUMMYFUNCTION("INDEX(IFNA(REGEXEXTRACT(A313, ""([^ ]+)$"")))"),"ARI")</f>
        <v>ARI</v>
      </c>
      <c r="D313" s="7" t="s">
        <v>845</v>
      </c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18"/>
      <c r="U313" s="18"/>
      <c r="V313" s="18"/>
      <c r="W313" s="18"/>
      <c r="X313" s="18"/>
      <c r="Y313" s="18"/>
      <c r="Z313" s="18"/>
      <c r="AA313" s="18"/>
      <c r="AB313" s="18"/>
    </row>
    <row r="314">
      <c r="A314" s="7" t="s">
        <v>936</v>
      </c>
      <c r="B314" s="7" t="str">
        <f t="shared" si="1"/>
        <v>Chris Olave</v>
      </c>
      <c r="C314" s="7" t="str">
        <f>IFERROR(__xludf.DUMMYFUNCTION("INDEX(IFNA(REGEXEXTRACT(A314, ""([^ ]+)$"")))"),"NO")</f>
        <v>NO</v>
      </c>
      <c r="D314" s="7" t="s">
        <v>845</v>
      </c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18"/>
      <c r="U314" s="18"/>
      <c r="V314" s="18"/>
      <c r="W314" s="18"/>
      <c r="X314" s="18"/>
      <c r="Y314" s="18"/>
      <c r="Z314" s="18"/>
      <c r="AA314" s="18"/>
      <c r="AB314" s="18"/>
    </row>
    <row r="315">
      <c r="A315" s="7" t="s">
        <v>937</v>
      </c>
      <c r="B315" s="7" t="str">
        <f t="shared" si="1"/>
        <v>Sterling Shepard</v>
      </c>
      <c r="C315" s="7" t="str">
        <f>IFERROR(__xludf.DUMMYFUNCTION("INDEX(IFNA(REGEXEXTRACT(A315, ""([^ ]+)$"")))"),"TB")</f>
        <v>TB</v>
      </c>
      <c r="D315" s="7" t="s">
        <v>845</v>
      </c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18"/>
      <c r="U315" s="18"/>
      <c r="V315" s="18"/>
      <c r="W315" s="18"/>
      <c r="X315" s="18"/>
      <c r="Y315" s="18"/>
      <c r="Z315" s="18"/>
      <c r="AA315" s="18"/>
      <c r="AB315" s="18"/>
    </row>
    <row r="316">
      <c r="A316" s="7" t="s">
        <v>938</v>
      </c>
      <c r="B316" s="7" t="str">
        <f t="shared" si="1"/>
        <v>Christian Kirk</v>
      </c>
      <c r="C316" s="7" t="str">
        <f>IFERROR(__xludf.DUMMYFUNCTION("INDEX(IFNA(REGEXEXTRACT(A316, ""([^ ]+)$"")))"),"JAX")</f>
        <v>JAX</v>
      </c>
      <c r="D316" s="7" t="s">
        <v>845</v>
      </c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18"/>
      <c r="U316" s="18"/>
      <c r="V316" s="18"/>
      <c r="W316" s="18"/>
      <c r="X316" s="18"/>
      <c r="Y316" s="18"/>
      <c r="Z316" s="18"/>
      <c r="AA316" s="18"/>
      <c r="AB316" s="18"/>
    </row>
    <row r="317">
      <c r="A317" s="7" t="s">
        <v>939</v>
      </c>
      <c r="B317" s="7" t="str">
        <f t="shared" si="1"/>
        <v>Rashee Rice</v>
      </c>
      <c r="C317" s="7" t="str">
        <f>IFERROR(__xludf.DUMMYFUNCTION("INDEX(IFNA(REGEXEXTRACT(A317, ""([^ ]+)$"")))"),"KC")</f>
        <v>KC</v>
      </c>
      <c r="D317" s="7" t="s">
        <v>845</v>
      </c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18"/>
      <c r="U317" s="18"/>
      <c r="V317" s="18"/>
      <c r="W317" s="18"/>
      <c r="X317" s="18"/>
      <c r="Y317" s="18"/>
      <c r="Z317" s="18"/>
      <c r="AA317" s="18"/>
      <c r="AB317" s="18"/>
    </row>
    <row r="318">
      <c r="A318" s="7" t="s">
        <v>940</v>
      </c>
      <c r="B318" s="7" t="str">
        <f t="shared" si="1"/>
        <v>Brandin Cooks</v>
      </c>
      <c r="C318" s="7" t="str">
        <f>IFERROR(__xludf.DUMMYFUNCTION("INDEX(IFNA(REGEXEXTRACT(A318, ""([^ ]+)$"")))"),"DAL")</f>
        <v>DAL</v>
      </c>
      <c r="D318" s="7" t="s">
        <v>845</v>
      </c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18"/>
      <c r="U318" s="18"/>
      <c r="V318" s="18"/>
      <c r="W318" s="18"/>
      <c r="X318" s="18"/>
      <c r="Y318" s="18"/>
      <c r="Z318" s="18"/>
      <c r="AA318" s="18"/>
      <c r="AB318" s="18"/>
    </row>
    <row r="319">
      <c r="A319" s="7" t="s">
        <v>941</v>
      </c>
      <c r="B319" s="7" t="str">
        <f t="shared" si="1"/>
        <v>Van Jefferson</v>
      </c>
      <c r="C319" s="7" t="str">
        <f>IFERROR(__xludf.DUMMYFUNCTION("INDEX(IFNA(REGEXEXTRACT(A319, ""([^ ]+)$"")))"),"PIT")</f>
        <v>PIT</v>
      </c>
      <c r="D319" s="7" t="s">
        <v>845</v>
      </c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18"/>
      <c r="U319" s="18"/>
      <c r="V319" s="18"/>
      <c r="W319" s="18"/>
      <c r="X319" s="18"/>
      <c r="Y319" s="18"/>
      <c r="Z319" s="18"/>
      <c r="AA319" s="18"/>
      <c r="AB319" s="18"/>
    </row>
    <row r="320">
      <c r="A320" s="7" t="s">
        <v>942</v>
      </c>
      <c r="B320" s="7" t="str">
        <f t="shared" si="1"/>
        <v>Justin Watson</v>
      </c>
      <c r="C320" s="7" t="str">
        <f>IFERROR(__xludf.DUMMYFUNCTION("INDEX(IFNA(REGEXEXTRACT(A320, ""([^ ]+)$"")))"),"KC")</f>
        <v>KC</v>
      </c>
      <c r="D320" s="7" t="s">
        <v>845</v>
      </c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18"/>
      <c r="U320" s="18"/>
      <c r="V320" s="18"/>
      <c r="W320" s="18"/>
      <c r="X320" s="18"/>
      <c r="Y320" s="18"/>
      <c r="Z320" s="18"/>
      <c r="AA320" s="18"/>
      <c r="AB320" s="18"/>
    </row>
    <row r="321">
      <c r="A321" s="7" t="s">
        <v>943</v>
      </c>
      <c r="B321" s="7" t="str">
        <f t="shared" si="1"/>
        <v>Brandon Aiyuk</v>
      </c>
      <c r="C321" s="7" t="str">
        <f>IFERROR(__xludf.DUMMYFUNCTION("INDEX(IFNA(REGEXEXTRACT(A321, ""([^ ]+)$"")))"),"SF")</f>
        <v>SF</v>
      </c>
      <c r="D321" s="7" t="s">
        <v>845</v>
      </c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18"/>
      <c r="U321" s="18"/>
      <c r="V321" s="18"/>
      <c r="W321" s="18"/>
      <c r="X321" s="18"/>
      <c r="Y321" s="18"/>
      <c r="Z321" s="18"/>
      <c r="AA321" s="18"/>
      <c r="AB321" s="18"/>
    </row>
    <row r="322">
      <c r="A322" s="7" t="s">
        <v>944</v>
      </c>
      <c r="B322" s="7" t="str">
        <f t="shared" si="1"/>
        <v>Troy Franklin</v>
      </c>
      <c r="C322" s="7" t="str">
        <f>IFERROR(__xludf.DUMMYFUNCTION("INDEX(IFNA(REGEXEXTRACT(A322, ""([^ ]+)$"")))"),"DEN")</f>
        <v>DEN</v>
      </c>
      <c r="D322" s="7" t="s">
        <v>845</v>
      </c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18"/>
      <c r="U322" s="18"/>
      <c r="V322" s="18"/>
      <c r="W322" s="18"/>
      <c r="X322" s="18"/>
      <c r="Y322" s="18"/>
      <c r="Z322" s="18"/>
      <c r="AA322" s="18"/>
      <c r="AB322" s="18"/>
    </row>
    <row r="323">
      <c r="A323" s="7" t="s">
        <v>945</v>
      </c>
      <c r="B323" s="7" t="str">
        <f t="shared" si="1"/>
        <v>Kendrick Bourne</v>
      </c>
      <c r="C323" s="7" t="str">
        <f>IFERROR(__xludf.DUMMYFUNCTION("INDEX(IFNA(REGEXEXTRACT(A323, ""([^ ]+)$"")))"),"NE")</f>
        <v>NE</v>
      </c>
      <c r="D323" s="7" t="s">
        <v>845</v>
      </c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18"/>
      <c r="U323" s="18"/>
      <c r="V323" s="18"/>
      <c r="W323" s="18"/>
      <c r="X323" s="18"/>
      <c r="Y323" s="18"/>
      <c r="Z323" s="18"/>
      <c r="AA323" s="18"/>
      <c r="AB323" s="18"/>
    </row>
    <row r="324">
      <c r="A324" s="7" t="s">
        <v>946</v>
      </c>
      <c r="B324" s="7" t="str">
        <f t="shared" si="1"/>
        <v>Tyler Boyd</v>
      </c>
      <c r="C324" s="7" t="str">
        <f>IFERROR(__xludf.DUMMYFUNCTION("INDEX(IFNA(REGEXEXTRACT(A324, ""([^ ]+)$"")))"),"TEN")</f>
        <v>TEN</v>
      </c>
      <c r="D324" s="7" t="s">
        <v>845</v>
      </c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18"/>
      <c r="U324" s="18"/>
      <c r="V324" s="18"/>
      <c r="W324" s="18"/>
      <c r="X324" s="18"/>
      <c r="Y324" s="18"/>
      <c r="Z324" s="18"/>
      <c r="AA324" s="18"/>
      <c r="AB324" s="18"/>
    </row>
    <row r="325">
      <c r="A325" s="7" t="s">
        <v>947</v>
      </c>
      <c r="B325" s="7" t="str">
        <f t="shared" si="1"/>
        <v>Dyami Brown</v>
      </c>
      <c r="C325" s="7" t="str">
        <f>IFERROR(__xludf.DUMMYFUNCTION("INDEX(IFNA(REGEXEXTRACT(A325, ""([^ ]+)$"")))"),"WAS")</f>
        <v>WAS</v>
      </c>
      <c r="D325" s="7" t="s">
        <v>845</v>
      </c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18"/>
      <c r="U325" s="18"/>
      <c r="V325" s="18"/>
      <c r="W325" s="18"/>
      <c r="X325" s="18"/>
      <c r="Y325" s="18"/>
      <c r="Z325" s="18"/>
      <c r="AA325" s="18"/>
      <c r="AB325" s="18"/>
    </row>
    <row r="326">
      <c r="A326" s="7" t="s">
        <v>948</v>
      </c>
      <c r="B326" s="7" t="str">
        <f t="shared" si="1"/>
        <v>Gabriel Davis</v>
      </c>
      <c r="C326" s="7" t="str">
        <f>IFERROR(__xludf.DUMMYFUNCTION("INDEX(IFNA(REGEXEXTRACT(A326, ""([^ ]+)$"")))"),"JAX")</f>
        <v>JAX</v>
      </c>
      <c r="D326" s="7" t="s">
        <v>845</v>
      </c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18"/>
      <c r="U326" s="18"/>
      <c r="V326" s="18"/>
      <c r="W326" s="18"/>
      <c r="X326" s="18"/>
      <c r="Y326" s="18"/>
      <c r="Z326" s="18"/>
      <c r="AA326" s="18"/>
      <c r="AB326" s="18"/>
    </row>
    <row r="327">
      <c r="A327" s="7" t="s">
        <v>949</v>
      </c>
      <c r="B327" s="7" t="str">
        <f t="shared" si="1"/>
        <v>Tyler Johnson</v>
      </c>
      <c r="C327" s="7" t="str">
        <f>IFERROR(__xludf.DUMMYFUNCTION("INDEX(IFNA(REGEXEXTRACT(A327, ""([^ ]+)$"")))"),"LA")</f>
        <v>LA</v>
      </c>
      <c r="D327" s="7" t="s">
        <v>845</v>
      </c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18"/>
      <c r="U327" s="18"/>
      <c r="V327" s="18"/>
      <c r="W327" s="18"/>
      <c r="X327" s="18"/>
      <c r="Y327" s="18"/>
      <c r="Z327" s="18"/>
      <c r="AA327" s="18"/>
      <c r="AB327" s="18"/>
    </row>
    <row r="328">
      <c r="A328" s="7" t="s">
        <v>950</v>
      </c>
      <c r="B328" s="7" t="str">
        <f t="shared" si="1"/>
        <v>Kalif Raymond</v>
      </c>
      <c r="C328" s="7" t="str">
        <f>IFERROR(__xludf.DUMMYFUNCTION("INDEX(IFNA(REGEXEXTRACT(A328, ""([^ ]+)$"")))"),"DET")</f>
        <v>DET</v>
      </c>
      <c r="D328" s="7" t="s">
        <v>845</v>
      </c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18"/>
      <c r="U328" s="18"/>
      <c r="V328" s="18"/>
      <c r="W328" s="18"/>
      <c r="X328" s="18"/>
      <c r="Y328" s="18"/>
      <c r="Z328" s="18"/>
      <c r="AA328" s="18"/>
      <c r="AB328" s="18"/>
    </row>
    <row r="329">
      <c r="A329" s="7" t="s">
        <v>951</v>
      </c>
      <c r="B329" s="7" t="str">
        <f t="shared" si="1"/>
        <v>JuJu Smith-Schuster</v>
      </c>
      <c r="C329" s="7" t="str">
        <f>IFERROR(__xludf.DUMMYFUNCTION("INDEX(IFNA(REGEXEXTRACT(A329, ""([^ ]+)$"")))"),"KC")</f>
        <v>KC</v>
      </c>
      <c r="D329" s="7" t="s">
        <v>845</v>
      </c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18"/>
      <c r="U329" s="18"/>
      <c r="V329" s="18"/>
      <c r="W329" s="18"/>
      <c r="X329" s="18"/>
      <c r="Y329" s="18"/>
      <c r="Z329" s="18"/>
      <c r="AA329" s="18"/>
      <c r="AB329" s="18"/>
    </row>
    <row r="330">
      <c r="A330" s="7" t="s">
        <v>952</v>
      </c>
      <c r="B330" s="7" t="str">
        <f t="shared" si="1"/>
        <v>Nelson Agholor</v>
      </c>
      <c r="C330" s="7" t="str">
        <f>IFERROR(__xludf.DUMMYFUNCTION("INDEX(IFNA(REGEXEXTRACT(A330, ""([^ ]+)$"")))"),"BAL")</f>
        <v>BAL</v>
      </c>
      <c r="D330" s="7" t="s">
        <v>845</v>
      </c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18"/>
      <c r="U330" s="18"/>
      <c r="V330" s="18"/>
      <c r="W330" s="18"/>
      <c r="X330" s="18"/>
      <c r="Y330" s="18"/>
      <c r="Z330" s="18"/>
      <c r="AA330" s="18"/>
      <c r="AB330" s="18"/>
    </row>
    <row r="331">
      <c r="A331" s="7" t="s">
        <v>953</v>
      </c>
      <c r="B331" s="7" t="str">
        <f t="shared" si="1"/>
        <v>Lil'Jordan Humphrey</v>
      </c>
      <c r="C331" s="7" t="str">
        <f>IFERROR(__xludf.DUMMYFUNCTION("INDEX(IFNA(REGEXEXTRACT(A331, ""([^ ]+)$"")))"),"DEN")</f>
        <v>DEN</v>
      </c>
      <c r="D331" s="7" t="s">
        <v>845</v>
      </c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18"/>
      <c r="U331" s="18"/>
      <c r="V331" s="18"/>
      <c r="W331" s="18"/>
      <c r="X331" s="18"/>
      <c r="Y331" s="18"/>
      <c r="Z331" s="18"/>
      <c r="AA331" s="18"/>
      <c r="AB331" s="18"/>
    </row>
    <row r="332">
      <c r="A332" s="7" t="s">
        <v>954</v>
      </c>
      <c r="B332" s="7" t="str">
        <f t="shared" si="1"/>
        <v>Mike Williams</v>
      </c>
      <c r="C332" s="7" t="str">
        <f>IFERROR(__xludf.DUMMYFUNCTION("INDEX(IFNA(REGEXEXTRACT(A332, ""([^ ]+)$"")))"),"PIT")</f>
        <v>PIT</v>
      </c>
      <c r="D332" s="7" t="s">
        <v>845</v>
      </c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18"/>
      <c r="U332" s="18"/>
      <c r="V332" s="18"/>
      <c r="W332" s="18"/>
      <c r="X332" s="18"/>
      <c r="Y332" s="18"/>
      <c r="Z332" s="18"/>
      <c r="AA332" s="18"/>
      <c r="AB332" s="18"/>
    </row>
    <row r="333">
      <c r="A333" s="7" t="s">
        <v>955</v>
      </c>
      <c r="B333" s="7" t="str">
        <f t="shared" si="1"/>
        <v>Adonai Mitchell</v>
      </c>
      <c r="C333" s="7" t="str">
        <f>IFERROR(__xludf.DUMMYFUNCTION("INDEX(IFNA(REGEXEXTRACT(A333, ""([^ ]+)$"")))"),"IND")</f>
        <v>IND</v>
      </c>
      <c r="D333" s="7" t="s">
        <v>845</v>
      </c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18"/>
      <c r="U333" s="18"/>
      <c r="V333" s="18"/>
      <c r="W333" s="18"/>
      <c r="X333" s="18"/>
      <c r="Y333" s="18"/>
      <c r="Z333" s="18"/>
      <c r="AA333" s="18"/>
      <c r="AB333" s="18"/>
    </row>
    <row r="334">
      <c r="A334" s="7" t="s">
        <v>956</v>
      </c>
      <c r="B334" s="7" t="str">
        <f t="shared" si="1"/>
        <v>Curtis Samuel</v>
      </c>
      <c r="C334" s="7" t="str">
        <f>IFERROR(__xludf.DUMMYFUNCTION("INDEX(IFNA(REGEXEXTRACT(A334, ""([^ ]+)$"")))"),"BUF")</f>
        <v>BUF</v>
      </c>
      <c r="D334" s="7" t="s">
        <v>845</v>
      </c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18"/>
      <c r="U334" s="18"/>
      <c r="V334" s="18"/>
      <c r="W334" s="18"/>
      <c r="X334" s="18"/>
      <c r="Y334" s="18"/>
      <c r="Z334" s="18"/>
      <c r="AA334" s="18"/>
      <c r="AB334" s="18"/>
    </row>
    <row r="335">
      <c r="A335" s="7" t="s">
        <v>957</v>
      </c>
      <c r="B335" s="7" t="str">
        <f t="shared" si="1"/>
        <v>Jordan Whittington</v>
      </c>
      <c r="C335" s="7" t="str">
        <f>IFERROR(__xludf.DUMMYFUNCTION("INDEX(IFNA(REGEXEXTRACT(A335, ""([^ ]+)$"")))"),"LA")</f>
        <v>LA</v>
      </c>
      <c r="D335" s="7" t="s">
        <v>845</v>
      </c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18"/>
      <c r="U335" s="18"/>
      <c r="V335" s="18"/>
      <c r="W335" s="18"/>
      <c r="X335" s="18"/>
      <c r="Y335" s="18"/>
      <c r="Z335" s="18"/>
      <c r="AA335" s="18"/>
      <c r="AB335" s="18"/>
    </row>
    <row r="336">
      <c r="A336" s="7" t="s">
        <v>958</v>
      </c>
      <c r="B336" s="7" t="str">
        <f t="shared" si="1"/>
        <v>Cedrick Wilson</v>
      </c>
      <c r="C336" s="7" t="str">
        <f>IFERROR(__xludf.DUMMYFUNCTION("INDEX(IFNA(REGEXEXTRACT(A336, ""([^ ]+)$"")))"),"NO")</f>
        <v>NO</v>
      </c>
      <c r="D336" s="7" t="s">
        <v>845</v>
      </c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18"/>
      <c r="U336" s="18"/>
      <c r="V336" s="18"/>
      <c r="W336" s="18"/>
      <c r="X336" s="18"/>
      <c r="Y336" s="18"/>
      <c r="Z336" s="18"/>
      <c r="AA336" s="18"/>
      <c r="AB336" s="18"/>
    </row>
    <row r="337">
      <c r="A337" s="7" t="s">
        <v>959</v>
      </c>
      <c r="B337" s="7" t="str">
        <f t="shared" si="1"/>
        <v>John Metchie</v>
      </c>
      <c r="C337" s="7" t="str">
        <f>IFERROR(__xludf.DUMMYFUNCTION("INDEX(IFNA(REGEXEXTRACT(A337, ""([^ ]+)$"")))"),"HOU")</f>
        <v>HOU</v>
      </c>
      <c r="D337" s="7" t="s">
        <v>845</v>
      </c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18"/>
      <c r="U337" s="18"/>
      <c r="V337" s="18"/>
      <c r="W337" s="18"/>
      <c r="X337" s="18"/>
      <c r="Y337" s="18"/>
      <c r="Z337" s="18"/>
      <c r="AA337" s="18"/>
      <c r="AB337" s="18"/>
    </row>
    <row r="338">
      <c r="A338" s="7" t="s">
        <v>960</v>
      </c>
      <c r="B338" s="7" t="str">
        <f t="shared" si="1"/>
        <v>D.J. Turner</v>
      </c>
      <c r="C338" s="7" t="str">
        <f>IFERROR(__xludf.DUMMYFUNCTION("INDEX(IFNA(REGEXEXTRACT(A338, ""([^ ]+)$"")))"),"LV")</f>
        <v>LV</v>
      </c>
      <c r="D338" s="7" t="s">
        <v>845</v>
      </c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18"/>
      <c r="U338" s="18"/>
      <c r="V338" s="18"/>
      <c r="W338" s="18"/>
      <c r="X338" s="18"/>
      <c r="Y338" s="18"/>
      <c r="Z338" s="18"/>
      <c r="AA338" s="18"/>
      <c r="AB338" s="18"/>
    </row>
    <row r="339">
      <c r="A339" s="7" t="s">
        <v>961</v>
      </c>
      <c r="B339" s="7" t="str">
        <f t="shared" si="1"/>
        <v>Josh Reynolds</v>
      </c>
      <c r="C339" s="7" t="str">
        <f>IFERROR(__xludf.DUMMYFUNCTION("INDEX(IFNA(REGEXEXTRACT(A339, ""([^ ]+)$"")))"),"JAX")</f>
        <v>JAX</v>
      </c>
      <c r="D339" s="7" t="s">
        <v>845</v>
      </c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18"/>
      <c r="U339" s="18"/>
      <c r="V339" s="18"/>
      <c r="W339" s="18"/>
      <c r="X339" s="18"/>
      <c r="Y339" s="18"/>
      <c r="Z339" s="18"/>
      <c r="AA339" s="18"/>
      <c r="AB339" s="18"/>
    </row>
    <row r="340">
      <c r="A340" s="7" t="s">
        <v>962</v>
      </c>
      <c r="B340" s="7" t="str">
        <f t="shared" si="1"/>
        <v>Malik Washington</v>
      </c>
      <c r="C340" s="7" t="str">
        <f>IFERROR(__xludf.DUMMYFUNCTION("INDEX(IFNA(REGEXEXTRACT(A340, ""([^ ]+)$"")))"),"MIA")</f>
        <v>MIA</v>
      </c>
      <c r="D340" s="7" t="s">
        <v>845</v>
      </c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18"/>
      <c r="U340" s="18"/>
      <c r="V340" s="18"/>
      <c r="W340" s="18"/>
      <c r="X340" s="18"/>
      <c r="Y340" s="18"/>
      <c r="Z340" s="18"/>
      <c r="AA340" s="18"/>
      <c r="AB340" s="18"/>
    </row>
    <row r="341">
      <c r="A341" s="7" t="s">
        <v>963</v>
      </c>
      <c r="B341" s="7" t="str">
        <f t="shared" si="1"/>
        <v>Tylan Wallace</v>
      </c>
      <c r="C341" s="7" t="str">
        <f>IFERROR(__xludf.DUMMYFUNCTION("INDEX(IFNA(REGEXEXTRACT(A341, ""([^ ]+)$"")))"),"BAL")</f>
        <v>BAL</v>
      </c>
      <c r="D341" s="7" t="s">
        <v>845</v>
      </c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18"/>
      <c r="U341" s="18"/>
      <c r="V341" s="18"/>
      <c r="W341" s="18"/>
      <c r="X341" s="18"/>
      <c r="Y341" s="18"/>
      <c r="Z341" s="18"/>
      <c r="AA341" s="18"/>
      <c r="AB341" s="18"/>
    </row>
    <row r="342">
      <c r="A342" s="7" t="s">
        <v>964</v>
      </c>
      <c r="B342" s="7" t="str">
        <f t="shared" si="1"/>
        <v>Ryan Miller</v>
      </c>
      <c r="C342" s="7" t="str">
        <f>IFERROR(__xludf.DUMMYFUNCTION("INDEX(IFNA(REGEXEXTRACT(A342, ""([^ ]+)$"")))"),"TB")</f>
        <v>TB</v>
      </c>
      <c r="D342" s="7" t="s">
        <v>845</v>
      </c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18"/>
      <c r="U342" s="18"/>
      <c r="V342" s="18"/>
      <c r="W342" s="18"/>
      <c r="X342" s="18"/>
      <c r="Y342" s="18"/>
      <c r="Z342" s="18"/>
      <c r="AA342" s="18"/>
      <c r="AB342" s="18"/>
    </row>
    <row r="343">
      <c r="A343" s="7" t="s">
        <v>965</v>
      </c>
      <c r="B343" s="7" t="str">
        <f t="shared" si="1"/>
        <v>Jalen Brooks</v>
      </c>
      <c r="C343" s="7" t="str">
        <f>IFERROR(__xludf.DUMMYFUNCTION("INDEX(IFNA(REGEXEXTRACT(A343, ""([^ ]+)$"")))"),"DAL")</f>
        <v>DAL</v>
      </c>
      <c r="D343" s="7" t="s">
        <v>845</v>
      </c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18"/>
      <c r="U343" s="18"/>
      <c r="V343" s="18"/>
      <c r="W343" s="18"/>
      <c r="X343" s="18"/>
      <c r="Y343" s="18"/>
      <c r="Z343" s="18"/>
      <c r="AA343" s="18"/>
      <c r="AB343" s="18"/>
    </row>
    <row r="344">
      <c r="A344" s="7" t="s">
        <v>966</v>
      </c>
      <c r="B344" s="7" t="str">
        <f t="shared" si="1"/>
        <v>Derius Davis</v>
      </c>
      <c r="C344" s="7" t="str">
        <f>IFERROR(__xludf.DUMMYFUNCTION("INDEX(IFNA(REGEXEXTRACT(A344, ""([^ ]+)$"")))"),"LAC")</f>
        <v>LAC</v>
      </c>
      <c r="D344" s="7" t="s">
        <v>845</v>
      </c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18"/>
      <c r="U344" s="18"/>
      <c r="V344" s="18"/>
      <c r="W344" s="18"/>
      <c r="X344" s="18"/>
      <c r="Y344" s="18"/>
      <c r="Z344" s="18"/>
      <c r="AA344" s="18"/>
      <c r="AB344" s="18"/>
    </row>
    <row r="345">
      <c r="A345" s="7" t="s">
        <v>967</v>
      </c>
      <c r="B345" s="7" t="str">
        <f t="shared" si="1"/>
        <v>Malik Heath</v>
      </c>
      <c r="C345" s="7" t="str">
        <f>IFERROR(__xludf.DUMMYFUNCTION("INDEX(IFNA(REGEXEXTRACT(A345, ""([^ ]+)$"")))"),"GB")</f>
        <v>GB</v>
      </c>
      <c r="D345" s="7" t="s">
        <v>845</v>
      </c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18"/>
      <c r="U345" s="18"/>
      <c r="V345" s="18"/>
      <c r="W345" s="18"/>
      <c r="X345" s="18"/>
      <c r="Y345" s="18"/>
      <c r="Z345" s="18"/>
      <c r="AA345" s="18"/>
      <c r="AB345" s="18"/>
    </row>
    <row r="346">
      <c r="A346" s="7" t="s">
        <v>968</v>
      </c>
      <c r="B346" s="7" t="str">
        <f t="shared" si="1"/>
        <v>Trey Palmer</v>
      </c>
      <c r="C346" s="7" t="str">
        <f>IFERROR(__xludf.DUMMYFUNCTION("INDEX(IFNA(REGEXEXTRACT(A346, ""([^ ]+)$"")))"),"TB")</f>
        <v>TB</v>
      </c>
      <c r="D346" s="7" t="s">
        <v>845</v>
      </c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18"/>
      <c r="U346" s="18"/>
      <c r="V346" s="18"/>
      <c r="W346" s="18"/>
      <c r="X346" s="18"/>
      <c r="Y346" s="18"/>
      <c r="Z346" s="18"/>
      <c r="AA346" s="18"/>
      <c r="AB346" s="18"/>
    </row>
    <row r="347">
      <c r="A347" s="7" t="s">
        <v>969</v>
      </c>
      <c r="B347" s="7" t="str">
        <f t="shared" si="1"/>
        <v>Ja'Lynn Polk</v>
      </c>
      <c r="C347" s="7" t="str">
        <f>IFERROR(__xludf.DUMMYFUNCTION("INDEX(IFNA(REGEXEXTRACT(A347, ""([^ ]+)$"")))"),"NE")</f>
        <v>NE</v>
      </c>
      <c r="D347" s="7" t="s">
        <v>845</v>
      </c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18"/>
      <c r="U347" s="18"/>
      <c r="V347" s="18"/>
      <c r="W347" s="18"/>
      <c r="X347" s="18"/>
      <c r="Y347" s="18"/>
      <c r="Z347" s="18"/>
      <c r="AA347" s="18"/>
      <c r="AB347" s="18"/>
    </row>
    <row r="348">
      <c r="A348" s="7" t="s">
        <v>970</v>
      </c>
      <c r="B348" s="7" t="str">
        <f t="shared" si="1"/>
        <v>Jahan Dotson</v>
      </c>
      <c r="C348" s="7" t="str">
        <f>IFERROR(__xludf.DUMMYFUNCTION("INDEX(IFNA(REGEXEXTRACT(A348, ""([^ ]+)$"")))"),"PHI")</f>
        <v>PHI</v>
      </c>
      <c r="D348" s="7" t="s">
        <v>845</v>
      </c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18"/>
      <c r="U348" s="18"/>
      <c r="V348" s="18"/>
      <c r="W348" s="18"/>
      <c r="X348" s="18"/>
      <c r="Y348" s="18"/>
      <c r="Z348" s="18"/>
      <c r="AA348" s="18"/>
      <c r="AB348" s="18"/>
    </row>
    <row r="349">
      <c r="A349" s="7" t="s">
        <v>971</v>
      </c>
      <c r="B349" s="7" t="str">
        <f t="shared" si="1"/>
        <v>Jamison Crowder</v>
      </c>
      <c r="C349" s="7" t="str">
        <f>IFERROR(__xludf.DUMMYFUNCTION("INDEX(IFNA(REGEXEXTRACT(A349, ""([^ ]+)$"")))"),"WAS")</f>
        <v>WAS</v>
      </c>
      <c r="D349" s="7" t="s">
        <v>845</v>
      </c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18"/>
      <c r="U349" s="18"/>
      <c r="V349" s="18"/>
      <c r="W349" s="18"/>
      <c r="X349" s="18"/>
      <c r="Y349" s="18"/>
      <c r="Z349" s="18"/>
      <c r="AA349" s="18"/>
      <c r="AB349" s="18"/>
    </row>
    <row r="350">
      <c r="A350" s="7" t="s">
        <v>972</v>
      </c>
      <c r="B350" s="7" t="str">
        <f t="shared" si="1"/>
        <v>Mecole Hardman</v>
      </c>
      <c r="C350" s="7" t="str">
        <f>IFERROR(__xludf.DUMMYFUNCTION("INDEX(IFNA(REGEXEXTRACT(A350, ""([^ ]+)$"")))"),"KC")</f>
        <v>KC</v>
      </c>
      <c r="D350" s="7" t="s">
        <v>845</v>
      </c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18"/>
      <c r="U350" s="18"/>
      <c r="V350" s="18"/>
      <c r="W350" s="18"/>
      <c r="X350" s="18"/>
      <c r="Y350" s="18"/>
      <c r="Z350" s="18"/>
      <c r="AA350" s="18"/>
      <c r="AB350" s="18"/>
    </row>
    <row r="351">
      <c r="A351" s="7" t="s">
        <v>973</v>
      </c>
      <c r="B351" s="7" t="str">
        <f t="shared" si="1"/>
        <v>Khadarel Hodge</v>
      </c>
      <c r="C351" s="7" t="str">
        <f>IFERROR(__xludf.DUMMYFUNCTION("INDEX(IFNA(REGEXEXTRACT(A351, ""([^ ]+)$"")))"),"ATL")</f>
        <v>ATL</v>
      </c>
      <c r="D351" s="7" t="s">
        <v>845</v>
      </c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18"/>
      <c r="U351" s="18"/>
      <c r="V351" s="18"/>
      <c r="W351" s="18"/>
      <c r="X351" s="18"/>
      <c r="Y351" s="18"/>
      <c r="Z351" s="18"/>
      <c r="AA351" s="18"/>
      <c r="AB351" s="18"/>
    </row>
    <row r="352">
      <c r="A352" s="7" t="s">
        <v>974</v>
      </c>
      <c r="B352" s="7" t="str">
        <f t="shared" si="1"/>
        <v>Jerrod Means</v>
      </c>
      <c r="C352" s="7" t="str">
        <f>IFERROR(__xludf.DUMMYFUNCTION("INDEX(IFNA(REGEXEXTRACT(A352, ""([^ ]+)$"")))"),"NO")</f>
        <v>NO</v>
      </c>
      <c r="D352" s="7" t="s">
        <v>845</v>
      </c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18"/>
      <c r="U352" s="18"/>
      <c r="V352" s="18"/>
      <c r="W352" s="18"/>
      <c r="X352" s="18"/>
      <c r="Y352" s="18"/>
      <c r="Z352" s="18"/>
      <c r="AA352" s="18"/>
      <c r="AB352" s="18"/>
    </row>
    <row r="353">
      <c r="A353" s="7" t="s">
        <v>975</v>
      </c>
      <c r="B353" s="7" t="str">
        <f t="shared" si="1"/>
        <v>Dante Pettis</v>
      </c>
      <c r="C353" s="7" t="str">
        <f>IFERROR(__xludf.DUMMYFUNCTION("INDEX(IFNA(REGEXEXTRACT(A353, ""([^ ]+)$"")))"),"NO")</f>
        <v>NO</v>
      </c>
      <c r="D353" s="7" t="s">
        <v>845</v>
      </c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18"/>
      <c r="U353" s="18"/>
      <c r="V353" s="18"/>
      <c r="W353" s="18"/>
      <c r="X353" s="18"/>
      <c r="Y353" s="18"/>
      <c r="Z353" s="18"/>
      <c r="AA353" s="18"/>
      <c r="AB353" s="18"/>
    </row>
    <row r="354">
      <c r="A354" s="7" t="s">
        <v>976</v>
      </c>
      <c r="B354" s="7" t="str">
        <f t="shared" si="1"/>
        <v>Ashton Dulin</v>
      </c>
      <c r="C354" s="7" t="str">
        <f>IFERROR(__xludf.DUMMYFUNCTION("INDEX(IFNA(REGEXEXTRACT(A354, ""([^ ]+)$"")))"),"IND")</f>
        <v>IND</v>
      </c>
      <c r="D354" s="7" t="s">
        <v>845</v>
      </c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18"/>
      <c r="U354" s="18"/>
      <c r="V354" s="18"/>
      <c r="W354" s="18"/>
      <c r="X354" s="18"/>
      <c r="Y354" s="18"/>
      <c r="Z354" s="18"/>
      <c r="AA354" s="18"/>
      <c r="AB354" s="18"/>
    </row>
    <row r="355">
      <c r="A355" s="7" t="s">
        <v>977</v>
      </c>
      <c r="B355" s="7" t="str">
        <f t="shared" si="1"/>
        <v>Robert Woods</v>
      </c>
      <c r="C355" s="7" t="str">
        <f>IFERROR(__xludf.DUMMYFUNCTION("INDEX(IFNA(REGEXEXTRACT(A355, ""([^ ]+)$"")))"),"HOU")</f>
        <v>HOU</v>
      </c>
      <c r="D355" s="7" t="s">
        <v>845</v>
      </c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18"/>
      <c r="U355" s="18"/>
      <c r="V355" s="18"/>
      <c r="W355" s="18"/>
      <c r="X355" s="18"/>
      <c r="Y355" s="18"/>
      <c r="Z355" s="18"/>
      <c r="AA355" s="18"/>
      <c r="AB355" s="18"/>
    </row>
    <row r="356">
      <c r="A356" s="7" t="s">
        <v>978</v>
      </c>
      <c r="B356" s="7" t="str">
        <f t="shared" si="1"/>
        <v>Jake Bobo</v>
      </c>
      <c r="C356" s="7" t="str">
        <f>IFERROR(__xludf.DUMMYFUNCTION("INDEX(IFNA(REGEXEXTRACT(A356, ""([^ ]+)$"")))"),"SEA")</f>
        <v>SEA</v>
      </c>
      <c r="D356" s="7" t="s">
        <v>845</v>
      </c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18"/>
      <c r="U356" s="18"/>
      <c r="V356" s="18"/>
      <c r="W356" s="18"/>
      <c r="X356" s="18"/>
      <c r="Y356" s="18"/>
      <c r="Z356" s="18"/>
      <c r="AA356" s="18"/>
      <c r="AB356" s="18"/>
    </row>
    <row r="357">
      <c r="A357" s="7" t="s">
        <v>979</v>
      </c>
      <c r="B357" s="7" t="str">
        <f t="shared" si="1"/>
        <v>Jonathan Mingo</v>
      </c>
      <c r="C357" s="7" t="str">
        <f>IFERROR(__xludf.DUMMYFUNCTION("INDEX(IFNA(REGEXEXTRACT(A357, ""([^ ]+)$"")))"),"DAL")</f>
        <v>DAL</v>
      </c>
      <c r="D357" s="7" t="s">
        <v>845</v>
      </c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18"/>
      <c r="U357" s="18"/>
      <c r="V357" s="18"/>
      <c r="W357" s="18"/>
      <c r="X357" s="18"/>
      <c r="Y357" s="18"/>
      <c r="Z357" s="18"/>
      <c r="AA357" s="18"/>
      <c r="AB357" s="18"/>
    </row>
    <row r="358">
      <c r="A358" s="7" t="s">
        <v>980</v>
      </c>
      <c r="B358" s="7" t="str">
        <f t="shared" si="1"/>
        <v>Tyrell Shavers</v>
      </c>
      <c r="C358" s="7" t="str">
        <f>IFERROR(__xludf.DUMMYFUNCTION("INDEX(IFNA(REGEXEXTRACT(A358, ""([^ ]+)$"")))"),"BUF")</f>
        <v>BUF</v>
      </c>
      <c r="D358" s="7" t="s">
        <v>845</v>
      </c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18"/>
      <c r="U358" s="18"/>
      <c r="V358" s="18"/>
      <c r="W358" s="18"/>
      <c r="X358" s="18"/>
      <c r="Y358" s="18"/>
      <c r="Z358" s="18"/>
      <c r="AA358" s="18"/>
      <c r="AB358" s="18"/>
    </row>
    <row r="359">
      <c r="A359" s="7" t="s">
        <v>981</v>
      </c>
      <c r="B359" s="7" t="str">
        <f t="shared" si="1"/>
        <v>Kevin Austin</v>
      </c>
      <c r="C359" s="7" t="str">
        <f>IFERROR(__xludf.DUMMYFUNCTION("INDEX(IFNA(REGEXEXTRACT(A359, ""([^ ]+)$"")))"),"NO")</f>
        <v>NO</v>
      </c>
      <c r="D359" s="7" t="s">
        <v>845</v>
      </c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18"/>
      <c r="U359" s="18"/>
      <c r="V359" s="18"/>
      <c r="W359" s="18"/>
      <c r="X359" s="18"/>
      <c r="Y359" s="18"/>
      <c r="Z359" s="18"/>
      <c r="AA359" s="18"/>
      <c r="AB359" s="18"/>
    </row>
    <row r="360">
      <c r="A360" s="7" t="s">
        <v>982</v>
      </c>
      <c r="B360" s="7" t="str">
        <f t="shared" si="1"/>
        <v>Luke McCaffrey</v>
      </c>
      <c r="C360" s="7" t="str">
        <f>IFERROR(__xludf.DUMMYFUNCTION("INDEX(IFNA(REGEXEXTRACT(A360, ""([^ ]+)$"")))"),"WAS")</f>
        <v>WAS</v>
      </c>
      <c r="D360" s="7" t="s">
        <v>845</v>
      </c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18"/>
      <c r="U360" s="18"/>
      <c r="V360" s="18"/>
      <c r="W360" s="18"/>
      <c r="X360" s="18"/>
      <c r="Y360" s="18"/>
      <c r="Z360" s="18"/>
      <c r="AA360" s="18"/>
      <c r="AB360" s="18"/>
    </row>
    <row r="361">
      <c r="A361" s="7" t="s">
        <v>983</v>
      </c>
      <c r="B361" s="7" t="str">
        <f t="shared" si="1"/>
        <v>Rakim Jarrett</v>
      </c>
      <c r="C361" s="7" t="str">
        <f>IFERROR(__xludf.DUMMYFUNCTION("INDEX(IFNA(REGEXEXTRACT(A361, ""([^ ]+)$"")))"),"TB")</f>
        <v>TB</v>
      </c>
      <c r="D361" s="7" t="s">
        <v>845</v>
      </c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18"/>
      <c r="U361" s="18"/>
      <c r="V361" s="18"/>
      <c r="W361" s="18"/>
      <c r="X361" s="18"/>
      <c r="Y361" s="18"/>
      <c r="Z361" s="18"/>
      <c r="AA361" s="18"/>
      <c r="AB361" s="18"/>
    </row>
    <row r="362">
      <c r="A362" s="7" t="s">
        <v>984</v>
      </c>
      <c r="B362" s="7" t="str">
        <f t="shared" si="1"/>
        <v>Tay Martin</v>
      </c>
      <c r="C362" s="7" t="str">
        <f>IFERROR(__xludf.DUMMYFUNCTION("INDEX(IFNA(REGEXEXTRACT(A362, ""([^ ]+)$"")))"),"TEN")</f>
        <v>TEN</v>
      </c>
      <c r="D362" s="7" t="s">
        <v>845</v>
      </c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18"/>
      <c r="U362" s="18"/>
      <c r="V362" s="18"/>
      <c r="W362" s="18"/>
      <c r="X362" s="18"/>
      <c r="Y362" s="18"/>
      <c r="Z362" s="18"/>
      <c r="AA362" s="18"/>
      <c r="AB362" s="18"/>
    </row>
    <row r="363">
      <c r="A363" s="7" t="s">
        <v>985</v>
      </c>
      <c r="B363" s="7" t="str">
        <f t="shared" si="1"/>
        <v>K.J. Osborn</v>
      </c>
      <c r="C363" s="7" t="str">
        <f>IFERROR(__xludf.DUMMYFUNCTION("INDEX(IFNA(REGEXEXTRACT(A363, ""([^ ]+)$"")))"),"WAS")</f>
        <v>WAS</v>
      </c>
      <c r="D363" s="7" t="s">
        <v>845</v>
      </c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18"/>
      <c r="U363" s="18"/>
      <c r="V363" s="18"/>
      <c r="W363" s="18"/>
      <c r="X363" s="18"/>
      <c r="Y363" s="18"/>
      <c r="Z363" s="18"/>
      <c r="AA363" s="18"/>
      <c r="AB363" s="18"/>
    </row>
    <row r="364">
      <c r="A364" s="7" t="s">
        <v>986</v>
      </c>
      <c r="B364" s="7" t="str">
        <f t="shared" si="1"/>
        <v>Trent Sherfield</v>
      </c>
      <c r="C364" s="7" t="str">
        <f>IFERROR(__xludf.DUMMYFUNCTION("INDEX(IFNA(REGEXEXTRACT(A364, ""([^ ]+)$"")))"),"MIN")</f>
        <v>MIN</v>
      </c>
      <c r="D364" s="7" t="s">
        <v>845</v>
      </c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18"/>
      <c r="U364" s="18"/>
      <c r="V364" s="18"/>
      <c r="W364" s="18"/>
      <c r="X364" s="18"/>
      <c r="Y364" s="18"/>
      <c r="Z364" s="18"/>
      <c r="AA364" s="18"/>
      <c r="AB364" s="18"/>
    </row>
    <row r="365">
      <c r="A365" s="7" t="s">
        <v>987</v>
      </c>
      <c r="B365" s="7" t="str">
        <f t="shared" si="1"/>
        <v>Jermaine Burton</v>
      </c>
      <c r="C365" s="7" t="str">
        <f>IFERROR(__xludf.DUMMYFUNCTION("INDEX(IFNA(REGEXEXTRACT(A365, ""([^ ]+)$"")))"),"CIN")</f>
        <v>CIN</v>
      </c>
      <c r="D365" s="7" t="s">
        <v>845</v>
      </c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18"/>
      <c r="U365" s="18"/>
      <c r="V365" s="18"/>
      <c r="W365" s="18"/>
      <c r="X365" s="18"/>
      <c r="Y365" s="18"/>
      <c r="Z365" s="18"/>
      <c r="AA365" s="18"/>
      <c r="AB365" s="18"/>
    </row>
    <row r="366">
      <c r="A366" s="7" t="s">
        <v>988</v>
      </c>
      <c r="B366" s="7" t="str">
        <f t="shared" si="1"/>
        <v>Simi Fehoko</v>
      </c>
      <c r="C366" s="7" t="str">
        <f>IFERROR(__xludf.DUMMYFUNCTION("INDEX(IFNA(REGEXEXTRACT(A366, ""([^ ]+)$"")))"),"LAC")</f>
        <v>LAC</v>
      </c>
      <c r="D366" s="7" t="s">
        <v>845</v>
      </c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18"/>
      <c r="U366" s="18"/>
      <c r="V366" s="18"/>
      <c r="W366" s="18"/>
      <c r="X366" s="18"/>
      <c r="Y366" s="18"/>
      <c r="Z366" s="18"/>
      <c r="AA366" s="18"/>
      <c r="AB366" s="18"/>
    </row>
    <row r="367">
      <c r="A367" s="7" t="s">
        <v>989</v>
      </c>
      <c r="B367" s="7" t="str">
        <f t="shared" si="1"/>
        <v>Ainias Smith</v>
      </c>
      <c r="C367" s="7" t="str">
        <f>IFERROR(__xludf.DUMMYFUNCTION("INDEX(IFNA(REGEXEXTRACT(A367, ""([^ ]+)$"")))"),"PHI")</f>
        <v>PHI</v>
      </c>
      <c r="D367" s="7" t="s">
        <v>845</v>
      </c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18"/>
      <c r="U367" s="18"/>
      <c r="V367" s="18"/>
      <c r="W367" s="18"/>
      <c r="X367" s="18"/>
      <c r="Y367" s="18"/>
      <c r="Z367" s="18"/>
      <c r="AA367" s="18"/>
      <c r="AB367" s="18"/>
    </row>
    <row r="368">
      <c r="A368" s="7" t="s">
        <v>990</v>
      </c>
      <c r="B368" s="7" t="str">
        <f t="shared" si="1"/>
        <v>Marquise Brown</v>
      </c>
      <c r="C368" s="7" t="str">
        <f>IFERROR(__xludf.DUMMYFUNCTION("INDEX(IFNA(REGEXEXTRACT(A368, ""([^ ]+)$"")))"),"KC")</f>
        <v>KC</v>
      </c>
      <c r="D368" s="7" t="s">
        <v>845</v>
      </c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18"/>
      <c r="U368" s="18"/>
      <c r="V368" s="18"/>
      <c r="W368" s="18"/>
      <c r="X368" s="18"/>
      <c r="Y368" s="18"/>
      <c r="Z368" s="18"/>
      <c r="AA368" s="18"/>
      <c r="AB368" s="18"/>
    </row>
    <row r="369">
      <c r="A369" s="7" t="s">
        <v>991</v>
      </c>
      <c r="B369" s="7" t="str">
        <f t="shared" si="1"/>
        <v>Parris Campbell</v>
      </c>
      <c r="C369" s="7" t="str">
        <f>IFERROR(__xludf.DUMMYFUNCTION("INDEX(IFNA(REGEXEXTRACT(A369, ""([^ ]+)$"")))"),"PHI")</f>
        <v>PHI</v>
      </c>
      <c r="D369" s="7" t="s">
        <v>845</v>
      </c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18"/>
      <c r="U369" s="18"/>
      <c r="V369" s="18"/>
      <c r="W369" s="18"/>
      <c r="X369" s="18"/>
      <c r="Y369" s="18"/>
      <c r="Z369" s="18"/>
      <c r="AA369" s="18"/>
      <c r="AB369" s="18"/>
    </row>
    <row r="370">
      <c r="A370" s="7" t="s">
        <v>992</v>
      </c>
      <c r="B370" s="7" t="str">
        <f t="shared" si="1"/>
        <v>Xavier Hutchinson</v>
      </c>
      <c r="C370" s="7" t="str">
        <f>IFERROR(__xludf.DUMMYFUNCTION("INDEX(IFNA(REGEXEXTRACT(A370, ""([^ ]+)$"")))"),"HOU")</f>
        <v>HOU</v>
      </c>
      <c r="D370" s="7" t="s">
        <v>845</v>
      </c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18"/>
      <c r="U370" s="18"/>
      <c r="V370" s="18"/>
      <c r="W370" s="18"/>
      <c r="X370" s="18"/>
      <c r="Y370" s="18"/>
      <c r="Z370" s="18"/>
      <c r="AA370" s="18"/>
      <c r="AB370" s="18"/>
    </row>
    <row r="371">
      <c r="A371" s="7" t="s">
        <v>993</v>
      </c>
      <c r="B371" s="7" t="str">
        <f t="shared" si="1"/>
        <v>Bo Melton</v>
      </c>
      <c r="C371" s="7" t="str">
        <f>IFERROR(__xludf.DUMMYFUNCTION("INDEX(IFNA(REGEXEXTRACT(A371, ""([^ ]+)$"")))"),"GB")</f>
        <v>GB</v>
      </c>
      <c r="D371" s="7" t="s">
        <v>845</v>
      </c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18"/>
      <c r="U371" s="18"/>
      <c r="V371" s="18"/>
      <c r="W371" s="18"/>
      <c r="X371" s="18"/>
      <c r="Y371" s="18"/>
      <c r="Z371" s="18"/>
      <c r="AA371" s="18"/>
      <c r="AB371" s="18"/>
    </row>
    <row r="372">
      <c r="A372" s="7" t="s">
        <v>994</v>
      </c>
      <c r="B372" s="7" t="str">
        <f t="shared" si="1"/>
        <v>Jalen Reagor</v>
      </c>
      <c r="C372" s="7" t="str">
        <f>IFERROR(__xludf.DUMMYFUNCTION("INDEX(IFNA(REGEXEXTRACT(A372, ""([^ ]+)$"")))"),"LAC")</f>
        <v>LAC</v>
      </c>
      <c r="D372" s="7" t="s">
        <v>845</v>
      </c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18"/>
      <c r="U372" s="18"/>
      <c r="V372" s="18"/>
      <c r="W372" s="18"/>
      <c r="X372" s="18"/>
      <c r="Y372" s="18"/>
      <c r="Z372" s="18"/>
      <c r="AA372" s="18"/>
      <c r="AB372" s="18"/>
    </row>
    <row r="373">
      <c r="A373" s="7" t="s">
        <v>995</v>
      </c>
      <c r="B373" s="7" t="str">
        <f t="shared" si="1"/>
        <v>Devontez Walker</v>
      </c>
      <c r="C373" s="7" t="str">
        <f>IFERROR(__xludf.DUMMYFUNCTION("INDEX(IFNA(REGEXEXTRACT(A373, ""([^ ]+)$"")))"),"BAL")</f>
        <v>BAL</v>
      </c>
      <c r="D373" s="7" t="s">
        <v>845</v>
      </c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18"/>
      <c r="U373" s="18"/>
      <c r="V373" s="18"/>
      <c r="W373" s="18"/>
      <c r="X373" s="18"/>
      <c r="Y373" s="18"/>
      <c r="Z373" s="18"/>
      <c r="AA373" s="18"/>
      <c r="AB373" s="18"/>
    </row>
    <row r="374">
      <c r="A374" s="7" t="s">
        <v>996</v>
      </c>
      <c r="B374" s="7" t="str">
        <f t="shared" si="1"/>
        <v>Johnny Wilson</v>
      </c>
      <c r="C374" s="7" t="str">
        <f>IFERROR(__xludf.DUMMYFUNCTION("INDEX(IFNA(REGEXEXTRACT(A374, ""([^ ]+)$"")))"),"PHI")</f>
        <v>PHI</v>
      </c>
      <c r="D374" s="7" t="s">
        <v>845</v>
      </c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18"/>
      <c r="U374" s="18"/>
      <c r="V374" s="18"/>
      <c r="W374" s="18"/>
      <c r="X374" s="18"/>
      <c r="Y374" s="18"/>
      <c r="Z374" s="18"/>
      <c r="AA374" s="18"/>
      <c r="AB374" s="18"/>
    </row>
    <row r="375">
      <c r="A375" s="7" t="s">
        <v>997</v>
      </c>
      <c r="B375" s="7" t="str">
        <f t="shared" si="1"/>
        <v>D.J. Chark</v>
      </c>
      <c r="C375" s="7" t="str">
        <f>IFERROR(__xludf.DUMMYFUNCTION("INDEX(IFNA(REGEXEXTRACT(A375, ""([^ ]+)$"")))"),"LAC")</f>
        <v>LAC</v>
      </c>
      <c r="D375" s="7" t="s">
        <v>845</v>
      </c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18"/>
      <c r="U375" s="18"/>
      <c r="V375" s="18"/>
      <c r="W375" s="18"/>
      <c r="X375" s="18"/>
      <c r="Y375" s="18"/>
      <c r="Z375" s="18"/>
      <c r="AA375" s="18"/>
      <c r="AB375" s="18"/>
    </row>
    <row r="376">
      <c r="A376" s="7" t="s">
        <v>998</v>
      </c>
      <c r="B376" s="7" t="str">
        <f t="shared" si="1"/>
        <v>Jacob Cowing</v>
      </c>
      <c r="C376" s="7" t="str">
        <f>IFERROR(__xludf.DUMMYFUNCTION("INDEX(IFNA(REGEXEXTRACT(A376, ""([^ ]+)$"")))"),"SF")</f>
        <v>SF</v>
      </c>
      <c r="D376" s="7" t="s">
        <v>845</v>
      </c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18"/>
      <c r="U376" s="18"/>
      <c r="V376" s="18"/>
      <c r="W376" s="18"/>
      <c r="X376" s="18"/>
      <c r="Y376" s="18"/>
      <c r="Z376" s="18"/>
      <c r="AA376" s="18"/>
      <c r="AB376" s="18"/>
    </row>
    <row r="377">
      <c r="A377" s="7" t="s">
        <v>999</v>
      </c>
      <c r="B377" s="7" t="str">
        <f t="shared" si="1"/>
        <v>Ryan Flournoy</v>
      </c>
      <c r="C377" s="7" t="str">
        <f>IFERROR(__xludf.DUMMYFUNCTION("INDEX(IFNA(REGEXEXTRACT(A377, ""([^ ]+)$"")))"),"DAL")</f>
        <v>DAL</v>
      </c>
      <c r="D377" s="7" t="s">
        <v>845</v>
      </c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18"/>
      <c r="U377" s="18"/>
      <c r="V377" s="18"/>
      <c r="W377" s="18"/>
      <c r="X377" s="18"/>
      <c r="Y377" s="18"/>
      <c r="Z377" s="18"/>
      <c r="AA377" s="18"/>
      <c r="AB377" s="18"/>
    </row>
    <row r="378">
      <c r="A378" s="7" t="s">
        <v>1000</v>
      </c>
      <c r="B378" s="7" t="str">
        <f t="shared" si="1"/>
        <v>Xavier Gipson</v>
      </c>
      <c r="C378" s="7" t="str">
        <f>IFERROR(__xludf.DUMMYFUNCTION("INDEX(IFNA(REGEXEXTRACT(A378, ""([^ ]+)$"")))"),"NYJ")</f>
        <v>NYJ</v>
      </c>
      <c r="D378" s="7" t="s">
        <v>845</v>
      </c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18"/>
      <c r="U378" s="18"/>
      <c r="V378" s="18"/>
      <c r="W378" s="18"/>
      <c r="X378" s="18"/>
      <c r="Y378" s="18"/>
      <c r="Z378" s="18"/>
      <c r="AA378" s="18"/>
      <c r="AB378" s="18"/>
    </row>
    <row r="379">
      <c r="A379" s="7" t="s">
        <v>1001</v>
      </c>
      <c r="B379" s="7" t="str">
        <f t="shared" si="1"/>
        <v>Bryce Oliver</v>
      </c>
      <c r="C379" s="7" t="str">
        <f>IFERROR(__xludf.DUMMYFUNCTION("INDEX(IFNA(REGEXEXTRACT(A379, ""([^ ]+)$"")))"),"TEN")</f>
        <v>TEN</v>
      </c>
      <c r="D379" s="7" t="s">
        <v>845</v>
      </c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18"/>
      <c r="U379" s="18"/>
      <c r="V379" s="18"/>
      <c r="W379" s="18"/>
      <c r="X379" s="18"/>
      <c r="Y379" s="18"/>
      <c r="Z379" s="18"/>
      <c r="AA379" s="18"/>
      <c r="AB379" s="18"/>
    </row>
    <row r="380">
      <c r="A380" s="7" t="s">
        <v>1002</v>
      </c>
      <c r="B380" s="7" t="str">
        <f t="shared" si="1"/>
        <v>Mason Tipton</v>
      </c>
      <c r="C380" s="7" t="str">
        <f>IFERROR(__xludf.DUMMYFUNCTION("INDEX(IFNA(REGEXEXTRACT(A380, ""([^ ]+)$"")))"),"NO")</f>
        <v>NO</v>
      </c>
      <c r="D380" s="7" t="s">
        <v>845</v>
      </c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18"/>
      <c r="U380" s="18"/>
      <c r="V380" s="18"/>
      <c r="W380" s="18"/>
      <c r="X380" s="18"/>
      <c r="Y380" s="18"/>
      <c r="Z380" s="18"/>
      <c r="AA380" s="18"/>
      <c r="AB380" s="18"/>
    </row>
    <row r="381">
      <c r="A381" s="7" t="s">
        <v>1003</v>
      </c>
      <c r="B381" s="7" t="str">
        <f t="shared" si="1"/>
        <v>Kristian Wilkerson</v>
      </c>
      <c r="C381" s="7" t="str">
        <f>IFERROR(__xludf.DUMMYFUNCTION("INDEX(IFNA(REGEXEXTRACT(A381, ""([^ ]+)$"")))"),"LV")</f>
        <v>LV</v>
      </c>
      <c r="D381" s="7" t="s">
        <v>845</v>
      </c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18"/>
      <c r="U381" s="18"/>
      <c r="V381" s="18"/>
      <c r="W381" s="18"/>
      <c r="X381" s="18"/>
      <c r="Y381" s="18"/>
      <c r="Z381" s="18"/>
      <c r="AA381" s="18"/>
      <c r="AB381" s="18"/>
    </row>
    <row r="382">
      <c r="A382" s="7" t="s">
        <v>1004</v>
      </c>
      <c r="B382" s="7" t="str">
        <f t="shared" si="1"/>
        <v>Chris Conley</v>
      </c>
      <c r="C382" s="7" t="str">
        <f>IFERROR(__xludf.DUMMYFUNCTION("INDEX(IFNA(REGEXEXTRACT(A382, ""([^ ]+)$"")))"),"SF")</f>
        <v>SF</v>
      </c>
      <c r="D382" s="7" t="s">
        <v>845</v>
      </c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18"/>
      <c r="U382" s="18"/>
      <c r="V382" s="18"/>
      <c r="W382" s="18"/>
      <c r="X382" s="18"/>
      <c r="Y382" s="18"/>
      <c r="Z382" s="18"/>
      <c r="AA382" s="18"/>
      <c r="AB382" s="18"/>
    </row>
    <row r="383">
      <c r="A383" s="7" t="s">
        <v>1005</v>
      </c>
      <c r="B383" s="7" t="str">
        <f t="shared" si="1"/>
        <v>Devin Duvernay</v>
      </c>
      <c r="C383" s="7" t="str">
        <f>IFERROR(__xludf.DUMMYFUNCTION("INDEX(IFNA(REGEXEXTRACT(A383, ""([^ ]+)$"")))"),"JAX")</f>
        <v>JAX</v>
      </c>
      <c r="D383" s="7" t="s">
        <v>845</v>
      </c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18"/>
      <c r="U383" s="18"/>
      <c r="V383" s="18"/>
      <c r="W383" s="18"/>
      <c r="X383" s="18"/>
      <c r="Y383" s="18"/>
      <c r="Z383" s="18"/>
      <c r="AA383" s="18"/>
      <c r="AB383" s="18"/>
    </row>
    <row r="384">
      <c r="A384" s="7" t="s">
        <v>1006</v>
      </c>
      <c r="B384" s="7" t="str">
        <f t="shared" si="1"/>
        <v>Zay Jones</v>
      </c>
      <c r="C384" s="7" t="str">
        <f>IFERROR(__xludf.DUMMYFUNCTION("INDEX(IFNA(REGEXEXTRACT(A384, ""([^ ]+)$"")))"),"ARI")</f>
        <v>ARI</v>
      </c>
      <c r="D384" s="7" t="s">
        <v>845</v>
      </c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18"/>
      <c r="U384" s="18"/>
      <c r="V384" s="18"/>
      <c r="W384" s="18"/>
      <c r="X384" s="18"/>
      <c r="Y384" s="18"/>
      <c r="Z384" s="18"/>
      <c r="AA384" s="18"/>
      <c r="AB384" s="18"/>
    </row>
    <row r="385">
      <c r="A385" s="7" t="s">
        <v>1007</v>
      </c>
      <c r="B385" s="7" t="str">
        <f t="shared" si="1"/>
        <v>Scott Miller</v>
      </c>
      <c r="C385" s="7" t="str">
        <f>IFERROR(__xludf.DUMMYFUNCTION("INDEX(IFNA(REGEXEXTRACT(A385, ""([^ ]+)$"")))"),"PIT")</f>
        <v>PIT</v>
      </c>
      <c r="D385" s="7" t="s">
        <v>845</v>
      </c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18"/>
      <c r="U385" s="18"/>
      <c r="V385" s="18"/>
      <c r="W385" s="18"/>
      <c r="X385" s="18"/>
      <c r="Y385" s="18"/>
      <c r="Z385" s="18"/>
      <c r="AA385" s="18"/>
      <c r="AB385" s="18"/>
    </row>
    <row r="386">
      <c r="A386" s="7" t="s">
        <v>1008</v>
      </c>
      <c r="B386" s="7" t="str">
        <f t="shared" si="1"/>
        <v>Ben Skowronek</v>
      </c>
      <c r="C386" s="7" t="str">
        <f>IFERROR(__xludf.DUMMYFUNCTION("INDEX(IFNA(REGEXEXTRACT(A386, ""([^ ]+)$"")))"),"PIT")</f>
        <v>PIT</v>
      </c>
      <c r="D386" s="7" t="s">
        <v>845</v>
      </c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18"/>
      <c r="U386" s="18"/>
      <c r="V386" s="18"/>
      <c r="W386" s="18"/>
      <c r="X386" s="18"/>
      <c r="Y386" s="18"/>
      <c r="Z386" s="18"/>
      <c r="AA386" s="18"/>
      <c r="AB386" s="18"/>
    </row>
    <row r="387">
      <c r="A387" s="7" t="s">
        <v>1009</v>
      </c>
      <c r="B387" s="7" t="str">
        <f t="shared" si="1"/>
        <v>Michael Woods</v>
      </c>
      <c r="C387" s="7" t="str">
        <f>IFERROR(__xludf.DUMMYFUNCTION("INDEX(IFNA(REGEXEXTRACT(A387, ""([^ ]+)$"")))"),"CLE")</f>
        <v>CLE</v>
      </c>
      <c r="D387" s="7" t="s">
        <v>845</v>
      </c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18"/>
      <c r="U387" s="18"/>
      <c r="V387" s="18"/>
      <c r="W387" s="18"/>
      <c r="X387" s="18"/>
      <c r="Y387" s="18"/>
      <c r="Z387" s="18"/>
      <c r="AA387" s="18"/>
      <c r="AB387" s="18"/>
    </row>
    <row r="388">
      <c r="A388" s="7" t="s">
        <v>1010</v>
      </c>
      <c r="B388" s="7" t="str">
        <f t="shared" si="1"/>
        <v>DeAndre Carter</v>
      </c>
      <c r="C388" s="7" t="str">
        <f>IFERROR(__xludf.DUMMYFUNCTION("INDEX(IFNA(REGEXEXTRACT(A388, ""([^ ]+)$"")))"),"CHI")</f>
        <v>CHI</v>
      </c>
      <c r="D388" s="7" t="s">
        <v>845</v>
      </c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18"/>
      <c r="U388" s="18"/>
      <c r="V388" s="18"/>
      <c r="W388" s="18"/>
      <c r="X388" s="18"/>
      <c r="Y388" s="18"/>
      <c r="Z388" s="18"/>
      <c r="AA388" s="18"/>
      <c r="AB388" s="18"/>
    </row>
    <row r="389">
      <c r="A389" s="7" t="s">
        <v>1011</v>
      </c>
      <c r="B389" s="7" t="str">
        <f t="shared" si="1"/>
        <v>River Cracraft</v>
      </c>
      <c r="C389" s="7" t="str">
        <f>IFERROR(__xludf.DUMMYFUNCTION("INDEX(IFNA(REGEXEXTRACT(A389, ""([^ ]+)$"")))"),"MIA")</f>
        <v>MIA</v>
      </c>
      <c r="D389" s="7" t="s">
        <v>845</v>
      </c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18"/>
      <c r="U389" s="18"/>
      <c r="V389" s="18"/>
      <c r="W389" s="18"/>
      <c r="X389" s="18"/>
      <c r="Y389" s="18"/>
      <c r="Z389" s="18"/>
      <c r="AA389" s="18"/>
      <c r="AB389" s="18"/>
    </row>
    <row r="390">
      <c r="A390" s="7" t="s">
        <v>1012</v>
      </c>
      <c r="B390" s="7" t="str">
        <f t="shared" si="1"/>
        <v>Tim Jones</v>
      </c>
      <c r="C390" s="7" t="str">
        <f>IFERROR(__xludf.DUMMYFUNCTION("INDEX(IFNA(REGEXEXTRACT(A390, ""([^ ]+)$"")))"),"JAX")</f>
        <v>JAX</v>
      </c>
      <c r="D390" s="7" t="s">
        <v>845</v>
      </c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18"/>
      <c r="U390" s="18"/>
      <c r="V390" s="18"/>
      <c r="W390" s="18"/>
      <c r="X390" s="18"/>
      <c r="Y390" s="18"/>
      <c r="Z390" s="18"/>
      <c r="AA390" s="18"/>
      <c r="AB390" s="18"/>
    </row>
    <row r="391">
      <c r="A391" s="7" t="s">
        <v>1013</v>
      </c>
      <c r="B391" s="7" t="str">
        <f t="shared" si="1"/>
        <v>Brandon Powell</v>
      </c>
      <c r="C391" s="7" t="str">
        <f>IFERROR(__xludf.DUMMYFUNCTION("INDEX(IFNA(REGEXEXTRACT(A391, ""([^ ]+)$"")))"),"MIN")</f>
        <v>MIN</v>
      </c>
      <c r="D391" s="7" t="s">
        <v>845</v>
      </c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18"/>
      <c r="U391" s="18"/>
      <c r="V391" s="18"/>
      <c r="W391" s="18"/>
      <c r="X391" s="18"/>
      <c r="Y391" s="18"/>
      <c r="Z391" s="18"/>
      <c r="AA391" s="18"/>
      <c r="AB391" s="18"/>
    </row>
    <row r="392">
      <c r="A392" s="7" t="s">
        <v>1014</v>
      </c>
      <c r="B392" s="7" t="str">
        <f t="shared" si="1"/>
        <v>Nikko Remigio</v>
      </c>
      <c r="C392" s="7" t="str">
        <f>IFERROR(__xludf.DUMMYFUNCTION("INDEX(IFNA(REGEXEXTRACT(A392, ""([^ ]+)$"")))"),"KC")</f>
        <v>KC</v>
      </c>
      <c r="D392" s="7" t="s">
        <v>845</v>
      </c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18"/>
      <c r="U392" s="18"/>
      <c r="V392" s="18"/>
      <c r="W392" s="18"/>
      <c r="X392" s="18"/>
      <c r="Y392" s="18"/>
      <c r="Z392" s="18"/>
      <c r="AA392" s="18"/>
      <c r="AB392" s="18"/>
    </row>
    <row r="393">
      <c r="A393" s="7" t="s">
        <v>1015</v>
      </c>
      <c r="B393" s="7" t="str">
        <f t="shared" si="1"/>
        <v>Tyquan Thornton</v>
      </c>
      <c r="C393" s="7" t="str">
        <f>IFERROR(__xludf.DUMMYFUNCTION("INDEX(IFNA(REGEXEXTRACT(A393, ""([^ ]+)$"")))"),"KC")</f>
        <v>KC</v>
      </c>
      <c r="D393" s="7" t="s">
        <v>845</v>
      </c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18"/>
      <c r="U393" s="18"/>
      <c r="V393" s="18"/>
      <c r="W393" s="18"/>
      <c r="X393" s="18"/>
      <c r="Y393" s="18"/>
      <c r="Z393" s="18"/>
      <c r="AA393" s="18"/>
      <c r="AB393" s="18"/>
    </row>
    <row r="394">
      <c r="A394" s="7" t="s">
        <v>1016</v>
      </c>
      <c r="B394" s="7" t="str">
        <f t="shared" si="1"/>
        <v>Cody White</v>
      </c>
      <c r="C394" s="7" t="str">
        <f>IFERROR(__xludf.DUMMYFUNCTION("INDEX(IFNA(REGEXEXTRACT(A394, ""([^ ]+)$"")))"),"SEA")</f>
        <v>SEA</v>
      </c>
      <c r="D394" s="7" t="s">
        <v>845</v>
      </c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18"/>
      <c r="U394" s="18"/>
      <c r="V394" s="18"/>
      <c r="W394" s="18"/>
      <c r="X394" s="18"/>
      <c r="Y394" s="18"/>
      <c r="Z394" s="18"/>
      <c r="AA394" s="18"/>
      <c r="AB394" s="18"/>
    </row>
    <row r="395">
      <c r="A395" s="7" t="s">
        <v>1017</v>
      </c>
      <c r="B395" s="7" t="str">
        <f t="shared" si="1"/>
        <v>Alex Bachman</v>
      </c>
      <c r="C395" s="7" t="str">
        <f>IFERROR(__xludf.DUMMYFUNCTION("INDEX(IFNA(REGEXEXTRACT(A395, ""([^ ]+)$"")))"),"LV")</f>
        <v>LV</v>
      </c>
      <c r="D395" s="7" t="s">
        <v>845</v>
      </c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18"/>
      <c r="U395" s="18"/>
      <c r="V395" s="18"/>
      <c r="W395" s="18"/>
      <c r="X395" s="18"/>
      <c r="Y395" s="18"/>
      <c r="Z395" s="18"/>
      <c r="AA395" s="18"/>
      <c r="AB395" s="18"/>
    </row>
    <row r="396">
      <c r="A396" s="7" t="s">
        <v>1018</v>
      </c>
      <c r="B396" s="7" t="str">
        <f t="shared" si="1"/>
        <v>Odell Beckham Jr.</v>
      </c>
      <c r="C396" s="7" t="str">
        <f>IFERROR(__xludf.DUMMYFUNCTION("INDEX(IFNA(REGEXEXTRACT(A396, ""([^ ]+)$"")))"),"MIA")</f>
        <v>MIA</v>
      </c>
      <c r="D396" s="7" t="s">
        <v>845</v>
      </c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18"/>
      <c r="U396" s="18"/>
      <c r="V396" s="18"/>
      <c r="W396" s="18"/>
      <c r="X396" s="18"/>
      <c r="Y396" s="18"/>
      <c r="Z396" s="18"/>
      <c r="AA396" s="18"/>
      <c r="AB396" s="18"/>
    </row>
    <row r="397">
      <c r="A397" s="7" t="s">
        <v>1019</v>
      </c>
      <c r="B397" s="7" t="str">
        <f t="shared" si="1"/>
        <v>Britain Covey</v>
      </c>
      <c r="C397" s="7" t="str">
        <f>IFERROR(__xludf.DUMMYFUNCTION("INDEX(IFNA(REGEXEXTRACT(A397, ""([^ ]+)$"")))"),"PHI")</f>
        <v>PHI</v>
      </c>
      <c r="D397" s="7" t="s">
        <v>845</v>
      </c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18"/>
      <c r="U397" s="18"/>
      <c r="V397" s="18"/>
      <c r="W397" s="18"/>
      <c r="X397" s="18"/>
      <c r="Y397" s="18"/>
      <c r="Z397" s="18"/>
      <c r="AA397" s="18"/>
      <c r="AB397" s="18"/>
    </row>
    <row r="398">
      <c r="A398" s="7" t="s">
        <v>1020</v>
      </c>
      <c r="B398" s="7" t="str">
        <f t="shared" si="1"/>
        <v>D'Wayne Eskridge</v>
      </c>
      <c r="C398" s="7" t="str">
        <f>IFERROR(__xludf.DUMMYFUNCTION("INDEX(IFNA(REGEXEXTRACT(A398, ""([^ ]+)$"")))"),"MIA")</f>
        <v>MIA</v>
      </c>
      <c r="D398" s="7" t="s">
        <v>845</v>
      </c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18"/>
      <c r="U398" s="18"/>
      <c r="V398" s="18"/>
      <c r="W398" s="18"/>
      <c r="X398" s="18"/>
      <c r="Y398" s="18"/>
      <c r="Z398" s="18"/>
      <c r="AA398" s="18"/>
      <c r="AB398" s="18"/>
    </row>
    <row r="399">
      <c r="A399" s="7" t="s">
        <v>1021</v>
      </c>
      <c r="B399" s="7" t="str">
        <f t="shared" si="1"/>
        <v>Jalin Hyatt</v>
      </c>
      <c r="C399" s="7" t="str">
        <f>IFERROR(__xludf.DUMMYFUNCTION("INDEX(IFNA(REGEXEXTRACT(A399, ""([^ ]+)$"")))"),"NYG")</f>
        <v>NYG</v>
      </c>
      <c r="D399" s="7" t="s">
        <v>845</v>
      </c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18"/>
      <c r="U399" s="18"/>
      <c r="V399" s="18"/>
      <c r="W399" s="18"/>
      <c r="X399" s="18"/>
      <c r="Y399" s="18"/>
      <c r="Z399" s="18"/>
      <c r="AA399" s="18"/>
      <c r="AB399" s="18"/>
    </row>
    <row r="400">
      <c r="A400" s="7" t="s">
        <v>1022</v>
      </c>
      <c r="B400" s="7" t="str">
        <f t="shared" si="1"/>
        <v>Xavier Smith</v>
      </c>
      <c r="C400" s="7" t="str">
        <f>IFERROR(__xludf.DUMMYFUNCTION("INDEX(IFNA(REGEXEXTRACT(A400, ""([^ ]+)$"")))"),"LA")</f>
        <v>LA</v>
      </c>
      <c r="D400" s="7" t="s">
        <v>845</v>
      </c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18"/>
      <c r="U400" s="18"/>
      <c r="V400" s="18"/>
      <c r="W400" s="18"/>
      <c r="X400" s="18"/>
      <c r="Y400" s="18"/>
      <c r="Z400" s="18"/>
      <c r="AA400" s="18"/>
      <c r="AB400" s="18"/>
    </row>
    <row r="401">
      <c r="A401" s="7" t="s">
        <v>1023</v>
      </c>
      <c r="B401" s="7" t="str">
        <f t="shared" si="1"/>
        <v>Austin Trammell</v>
      </c>
      <c r="C401" s="7" t="str">
        <f>IFERROR(__xludf.DUMMYFUNCTION("INDEX(IFNA(REGEXEXTRACT(A401, ""([^ ]+)$"")))"),"JAX")</f>
        <v>JAX</v>
      </c>
      <c r="D401" s="7" t="s">
        <v>845</v>
      </c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18"/>
      <c r="U401" s="18"/>
      <c r="V401" s="18"/>
      <c r="W401" s="18"/>
      <c r="X401" s="18"/>
      <c r="Y401" s="18"/>
      <c r="Z401" s="18"/>
      <c r="AA401" s="18"/>
      <c r="AB401" s="18"/>
    </row>
    <row r="402">
      <c r="A402" s="7" t="s">
        <v>1024</v>
      </c>
      <c r="B402" s="7" t="str">
        <f t="shared" si="1"/>
        <v>David Bell</v>
      </c>
      <c r="C402" s="7" t="str">
        <f>IFERROR(__xludf.DUMMYFUNCTION("INDEX(IFNA(REGEXEXTRACT(A402, ""([^ ]+)$"")))"),"CLE")</f>
        <v>CLE</v>
      </c>
      <c r="D402" s="7" t="s">
        <v>845</v>
      </c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18"/>
      <c r="U402" s="18"/>
      <c r="V402" s="18"/>
      <c r="W402" s="18"/>
      <c r="X402" s="18"/>
      <c r="Y402" s="18"/>
      <c r="Z402" s="18"/>
      <c r="AA402" s="18"/>
      <c r="AB402" s="18"/>
    </row>
    <row r="403">
      <c r="A403" s="7" t="s">
        <v>1025</v>
      </c>
      <c r="B403" s="7" t="str">
        <f t="shared" si="1"/>
        <v>Ronnie Bell</v>
      </c>
      <c r="C403" s="7" t="str">
        <f>IFERROR(__xludf.DUMMYFUNCTION("INDEX(IFNA(REGEXEXTRACT(A403, ""([^ ]+)$"")))"),"SF")</f>
        <v>SF</v>
      </c>
      <c r="D403" s="7" t="s">
        <v>845</v>
      </c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18"/>
      <c r="U403" s="18"/>
      <c r="V403" s="18"/>
      <c r="W403" s="18"/>
      <c r="X403" s="18"/>
      <c r="Y403" s="18"/>
      <c r="Z403" s="18"/>
      <c r="AA403" s="18"/>
      <c r="AB403" s="18"/>
    </row>
    <row r="404">
      <c r="A404" s="7" t="s">
        <v>1026</v>
      </c>
      <c r="B404" s="7" t="str">
        <f t="shared" si="1"/>
        <v>Treylon Burks</v>
      </c>
      <c r="C404" s="7" t="str">
        <f>IFERROR(__xludf.DUMMYFUNCTION("INDEX(IFNA(REGEXEXTRACT(A404, ""([^ ]+)$"")))"),"TEN")</f>
        <v>TEN</v>
      </c>
      <c r="D404" s="7" t="s">
        <v>845</v>
      </c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18"/>
      <c r="U404" s="18"/>
      <c r="V404" s="18"/>
      <c r="W404" s="18"/>
      <c r="X404" s="18"/>
      <c r="Y404" s="18"/>
      <c r="Z404" s="18"/>
      <c r="AA404" s="18"/>
      <c r="AB404" s="18"/>
    </row>
    <row r="405">
      <c r="A405" s="7" t="s">
        <v>1027</v>
      </c>
      <c r="B405" s="7" t="str">
        <f t="shared" si="1"/>
        <v>Dan Chisena</v>
      </c>
      <c r="C405" s="7" t="str">
        <f>IFERROR(__xludf.DUMMYFUNCTION("INDEX(IFNA(REGEXEXTRACT(A405, ""([^ ]+)$"")))"),"CAR")</f>
        <v>CAR</v>
      </c>
      <c r="D405" s="7" t="s">
        <v>845</v>
      </c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18"/>
      <c r="U405" s="18"/>
      <c r="V405" s="18"/>
      <c r="W405" s="18"/>
      <c r="X405" s="18"/>
      <c r="Y405" s="18"/>
      <c r="Z405" s="18"/>
      <c r="AA405" s="18"/>
      <c r="AB405" s="18"/>
    </row>
    <row r="406">
      <c r="A406" s="7" t="s">
        <v>1028</v>
      </c>
      <c r="B406" s="7" t="str">
        <f t="shared" si="1"/>
        <v>Anthony Gould</v>
      </c>
      <c r="C406" s="7" t="str">
        <f>IFERROR(__xludf.DUMMYFUNCTION("INDEX(IFNA(REGEXEXTRACT(A406, ""([^ ]+)$"")))"),"IND")</f>
        <v>IND</v>
      </c>
      <c r="D406" s="7" t="s">
        <v>845</v>
      </c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18"/>
      <c r="U406" s="18"/>
      <c r="V406" s="18"/>
      <c r="W406" s="18"/>
      <c r="X406" s="18"/>
      <c r="Y406" s="18"/>
      <c r="Z406" s="18"/>
      <c r="AA406" s="18"/>
      <c r="AB406" s="18"/>
    </row>
    <row r="407">
      <c r="A407" s="7" t="s">
        <v>1029</v>
      </c>
      <c r="B407" s="7" t="str">
        <f t="shared" si="1"/>
        <v>Terrace Marshall</v>
      </c>
      <c r="C407" s="7" t="str">
        <f>IFERROR(__xludf.DUMMYFUNCTION("INDEX(IFNA(REGEXEXTRACT(A407, ""([^ ]+)$"")))"),"LV")</f>
        <v>LV</v>
      </c>
      <c r="D407" s="7" t="s">
        <v>845</v>
      </c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18"/>
      <c r="U407" s="18"/>
      <c r="V407" s="18"/>
      <c r="W407" s="18"/>
      <c r="X407" s="18"/>
      <c r="Y407" s="18"/>
      <c r="Z407" s="18"/>
      <c r="AA407" s="18"/>
      <c r="AB407" s="18"/>
    </row>
    <row r="408">
      <c r="A408" s="7" t="s">
        <v>1030</v>
      </c>
      <c r="B408" s="7" t="str">
        <f t="shared" si="1"/>
        <v>Allen Robinson</v>
      </c>
      <c r="C408" s="7" t="str">
        <f>IFERROR(__xludf.DUMMYFUNCTION("INDEX(IFNA(REGEXEXTRACT(A408, ""([^ ]+)$"")))"),"DET")</f>
        <v>DET</v>
      </c>
      <c r="D408" s="7" t="s">
        <v>845</v>
      </c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18"/>
      <c r="U408" s="18"/>
      <c r="V408" s="18"/>
      <c r="W408" s="18"/>
      <c r="X408" s="18"/>
      <c r="Y408" s="18"/>
      <c r="Z408" s="18"/>
      <c r="AA408" s="18"/>
      <c r="AB408" s="18"/>
    </row>
    <row r="409">
      <c r="A409" s="7" t="s">
        <v>1031</v>
      </c>
      <c r="B409" s="7" t="str">
        <f t="shared" si="1"/>
        <v>Jamari Thrash</v>
      </c>
      <c r="C409" s="7" t="str">
        <f>IFERROR(__xludf.DUMMYFUNCTION("INDEX(IFNA(REGEXEXTRACT(A409, ""([^ ]+)$"")))"),"CLE")</f>
        <v>CLE</v>
      </c>
      <c r="D409" s="7" t="s">
        <v>845</v>
      </c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18"/>
      <c r="U409" s="18"/>
      <c r="V409" s="18"/>
      <c r="W409" s="18"/>
      <c r="X409" s="18"/>
      <c r="Y409" s="18"/>
      <c r="Z409" s="18"/>
      <c r="AA409" s="18"/>
      <c r="AB409" s="18"/>
    </row>
    <row r="410">
      <c r="A410" s="7" t="s">
        <v>1032</v>
      </c>
      <c r="B410" s="7" t="str">
        <f t="shared" si="1"/>
        <v>Javon Baker</v>
      </c>
      <c r="C410" s="7" t="str">
        <f>IFERROR(__xludf.DUMMYFUNCTION("INDEX(IFNA(REGEXEXTRACT(A410, ""([^ ]+)$"")))"),"NE")</f>
        <v>NE</v>
      </c>
      <c r="D410" s="7" t="s">
        <v>845</v>
      </c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18"/>
      <c r="U410" s="18"/>
      <c r="V410" s="18"/>
      <c r="W410" s="18"/>
      <c r="X410" s="18"/>
      <c r="Y410" s="18"/>
      <c r="Z410" s="18"/>
      <c r="AA410" s="18"/>
      <c r="AB410" s="18"/>
    </row>
    <row r="411">
      <c r="A411" s="7" t="s">
        <v>1033</v>
      </c>
      <c r="B411" s="7" t="str">
        <f t="shared" si="1"/>
        <v>Chris Blair</v>
      </c>
      <c r="C411" s="7" t="str">
        <f>IFERROR(__xludf.DUMMYFUNCTION("INDEX(IFNA(REGEXEXTRACT(A411, ""([^ ]+)$"")))"),"ATL")</f>
        <v>ATL</v>
      </c>
      <c r="D411" s="7" t="s">
        <v>845</v>
      </c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18"/>
      <c r="U411" s="18"/>
      <c r="V411" s="18"/>
      <c r="W411" s="18"/>
      <c r="X411" s="18"/>
      <c r="Y411" s="18"/>
      <c r="Z411" s="18"/>
      <c r="AA411" s="18"/>
      <c r="AB411" s="18"/>
    </row>
    <row r="412">
      <c r="A412" s="7" t="s">
        <v>1034</v>
      </c>
      <c r="B412" s="7" t="str">
        <f t="shared" si="1"/>
        <v>Malachi Corley</v>
      </c>
      <c r="C412" s="7" t="str">
        <f>IFERROR(__xludf.DUMMYFUNCTION("INDEX(IFNA(REGEXEXTRACT(A412, ""([^ ]+)$"")))"),"NYJ")</f>
        <v>NYJ</v>
      </c>
      <c r="D412" s="7" t="s">
        <v>845</v>
      </c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18"/>
      <c r="U412" s="18"/>
      <c r="V412" s="18"/>
      <c r="W412" s="18"/>
      <c r="X412" s="18"/>
      <c r="Y412" s="18"/>
      <c r="Z412" s="18"/>
      <c r="AA412" s="18"/>
      <c r="AB412" s="18"/>
    </row>
    <row r="413">
      <c r="A413" s="7" t="s">
        <v>1035</v>
      </c>
      <c r="B413" s="7" t="str">
        <f t="shared" si="1"/>
        <v>Grant DuBose</v>
      </c>
      <c r="C413" s="7" t="str">
        <f>IFERROR(__xludf.DUMMYFUNCTION("INDEX(IFNA(REGEXEXTRACT(A413, ""([^ ]+)$"")))"),"MIA")</f>
        <v>MIA</v>
      </c>
      <c r="D413" s="7" t="s">
        <v>845</v>
      </c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18"/>
      <c r="U413" s="18"/>
      <c r="V413" s="18"/>
      <c r="W413" s="18"/>
      <c r="X413" s="18"/>
      <c r="Y413" s="18"/>
      <c r="Z413" s="18"/>
      <c r="AA413" s="18"/>
      <c r="AB413" s="18"/>
    </row>
    <row r="414">
      <c r="A414" s="7" t="s">
        <v>1036</v>
      </c>
      <c r="B414" s="7" t="str">
        <f t="shared" si="1"/>
        <v>Kameron Johnson</v>
      </c>
      <c r="C414" s="7" t="str">
        <f>IFERROR(__xludf.DUMMYFUNCTION("INDEX(IFNA(REGEXEXTRACT(A414, ""([^ ]+)$"")))"),"TB")</f>
        <v>TB</v>
      </c>
      <c r="D414" s="7" t="s">
        <v>845</v>
      </c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18"/>
      <c r="U414" s="18"/>
      <c r="V414" s="18"/>
      <c r="W414" s="18"/>
      <c r="X414" s="18"/>
      <c r="Y414" s="18"/>
      <c r="Z414" s="18"/>
      <c r="AA414" s="18"/>
      <c r="AB414" s="18"/>
    </row>
    <row r="415">
      <c r="A415" s="7" t="s">
        <v>1037</v>
      </c>
      <c r="B415" s="7" t="str">
        <f t="shared" si="1"/>
        <v>Mason Kinsey</v>
      </c>
      <c r="C415" s="7" t="str">
        <f>IFERROR(__xludf.DUMMYFUNCTION("INDEX(IFNA(REGEXEXTRACT(A415, ""([^ ]+)$"")))"),"TEN")</f>
        <v>TEN</v>
      </c>
      <c r="D415" s="7" t="s">
        <v>845</v>
      </c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18"/>
      <c r="U415" s="18"/>
      <c r="V415" s="18"/>
      <c r="W415" s="18"/>
      <c r="X415" s="18"/>
      <c r="Y415" s="18"/>
      <c r="Z415" s="18"/>
      <c r="AA415" s="18"/>
      <c r="AB415" s="18"/>
    </row>
    <row r="416">
      <c r="A416" s="7" t="s">
        <v>1038</v>
      </c>
      <c r="B416" s="7" t="str">
        <f t="shared" si="1"/>
        <v>Tyreik McAllister</v>
      </c>
      <c r="C416" s="7" t="str">
        <f>IFERROR(__xludf.DUMMYFUNCTION("INDEX(IFNA(REGEXEXTRACT(A416, ""([^ ]+)$"")))"),"LV")</f>
        <v>LV</v>
      </c>
      <c r="D416" s="7" t="s">
        <v>845</v>
      </c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18"/>
      <c r="U416" s="18"/>
      <c r="V416" s="18"/>
      <c r="W416" s="18"/>
      <c r="X416" s="18"/>
      <c r="Y416" s="18"/>
      <c r="Z416" s="18"/>
      <c r="AA416" s="18"/>
      <c r="AB416" s="18"/>
    </row>
    <row r="417">
      <c r="A417" s="7" t="s">
        <v>1039</v>
      </c>
      <c r="B417" s="7" t="str">
        <f t="shared" si="1"/>
        <v>Anthony Miller</v>
      </c>
      <c r="C417" s="7" t="str">
        <f>IFERROR(__xludf.DUMMYFUNCTION("INDEX(IFNA(REGEXEXTRACT(A417, ""([^ ]+)$"")))"),"BAL")</f>
        <v>BAL</v>
      </c>
      <c r="D417" s="7" t="s">
        <v>845</v>
      </c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18"/>
      <c r="U417" s="18"/>
      <c r="V417" s="18"/>
      <c r="W417" s="18"/>
      <c r="X417" s="18"/>
      <c r="Y417" s="18"/>
      <c r="Z417" s="18"/>
      <c r="AA417" s="18"/>
      <c r="AB417" s="18"/>
    </row>
    <row r="418">
      <c r="A418" s="7" t="s">
        <v>1040</v>
      </c>
      <c r="B418" s="7" t="str">
        <f t="shared" si="1"/>
        <v>Trent Taylor</v>
      </c>
      <c r="C418" s="7" t="str">
        <f>IFERROR(__xludf.DUMMYFUNCTION("INDEX(IFNA(REGEXEXTRACT(A418, ""([^ ]+)$"")))"),"SF")</f>
        <v>SF</v>
      </c>
      <c r="D418" s="7" t="s">
        <v>845</v>
      </c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18"/>
      <c r="U418" s="18"/>
      <c r="V418" s="18"/>
      <c r="W418" s="18"/>
      <c r="X418" s="18"/>
      <c r="Y418" s="18"/>
      <c r="Z418" s="18"/>
      <c r="AA418" s="18"/>
      <c r="AB418" s="18"/>
    </row>
    <row r="419">
      <c r="A419" s="7" t="s">
        <v>1041</v>
      </c>
      <c r="B419" s="7" t="str">
        <f t="shared" si="1"/>
        <v>Deven Thompkins</v>
      </c>
      <c r="C419" s="7" t="str">
        <f>IFERROR(__xludf.DUMMYFUNCTION("INDEX(IFNA(REGEXEXTRACT(A419, ""([^ ]+)$"")))"),"CAR")</f>
        <v>CAR</v>
      </c>
      <c r="D419" s="7" t="s">
        <v>845</v>
      </c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18"/>
      <c r="U419" s="18"/>
      <c r="V419" s="18"/>
      <c r="W419" s="18"/>
      <c r="X419" s="18"/>
      <c r="Y419" s="18"/>
      <c r="Z419" s="18"/>
      <c r="AA419" s="18"/>
      <c r="AB419" s="18"/>
    </row>
    <row r="420">
      <c r="A420" s="7" t="s">
        <v>1042</v>
      </c>
      <c r="B420" s="7" t="str">
        <f t="shared" si="1"/>
        <v>Casey Washington</v>
      </c>
      <c r="C420" s="7" t="str">
        <f>IFERROR(__xludf.DUMMYFUNCTION("INDEX(IFNA(REGEXEXTRACT(A420, ""([^ ]+)$"")))"),"ATL")</f>
        <v>ATL</v>
      </c>
      <c r="D420" s="7" t="s">
        <v>845</v>
      </c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18"/>
      <c r="U420" s="18"/>
      <c r="V420" s="18"/>
      <c r="W420" s="18"/>
      <c r="X420" s="18"/>
      <c r="Y420" s="18"/>
      <c r="Z420" s="18"/>
      <c r="AA420" s="18"/>
      <c r="AB420" s="18"/>
    </row>
    <row r="421">
      <c r="A421" s="7" t="s">
        <v>1043</v>
      </c>
      <c r="B421" s="7" t="str">
        <f t="shared" si="1"/>
        <v>Robbie Chosen</v>
      </c>
      <c r="C421" s="7" t="str">
        <f>IFERROR(__xludf.DUMMYFUNCTION("INDEX(IFNA(REGEXEXTRACT(A421, ""([^ ]+)$"")))"),"MIA")</f>
        <v>MIA</v>
      </c>
      <c r="D421" s="7" t="s">
        <v>845</v>
      </c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18"/>
      <c r="U421" s="18"/>
      <c r="V421" s="18"/>
      <c r="W421" s="18"/>
      <c r="X421" s="18"/>
      <c r="Y421" s="18"/>
      <c r="Z421" s="18"/>
      <c r="AA421" s="18"/>
      <c r="AB421" s="18"/>
    </row>
    <row r="422">
      <c r="A422" s="7" t="s">
        <v>1044</v>
      </c>
      <c r="B422" s="7" t="str">
        <f t="shared" si="1"/>
        <v>Jaelon Darden</v>
      </c>
      <c r="C422" s="7" t="str">
        <f>IFERROR(__xludf.DUMMYFUNCTION("INDEX(IFNA(REGEXEXTRACT(A422, ""([^ ]+)$"")))"),"SEA")</f>
        <v>SEA</v>
      </c>
      <c r="D422" s="7" t="s">
        <v>845</v>
      </c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18"/>
      <c r="U422" s="18"/>
      <c r="V422" s="18"/>
      <c r="W422" s="18"/>
      <c r="X422" s="18"/>
      <c r="Y422" s="18"/>
      <c r="Z422" s="18"/>
      <c r="AA422" s="18"/>
      <c r="AB422" s="18"/>
    </row>
    <row r="423">
      <c r="A423" s="7" t="s">
        <v>1045</v>
      </c>
      <c r="B423" s="7" t="str">
        <f t="shared" si="1"/>
        <v>Isaiah Hodgins</v>
      </c>
      <c r="C423" s="7" t="str">
        <f>IFERROR(__xludf.DUMMYFUNCTION("INDEX(IFNA(REGEXEXTRACT(A423, ""([^ ]+)$"")))"),"NYG")</f>
        <v>NYG</v>
      </c>
      <c r="D423" s="7" t="s">
        <v>845</v>
      </c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18"/>
      <c r="U423" s="18"/>
      <c r="V423" s="18"/>
      <c r="W423" s="18"/>
      <c r="X423" s="18"/>
      <c r="Y423" s="18"/>
      <c r="Z423" s="18"/>
      <c r="AA423" s="18"/>
      <c r="AB423" s="18"/>
    </row>
    <row r="424">
      <c r="A424" s="7" t="s">
        <v>1046</v>
      </c>
      <c r="B424" s="7" t="str">
        <f t="shared" si="1"/>
        <v>Trenton Irwin</v>
      </c>
      <c r="C424" s="7" t="str">
        <f>IFERROR(__xludf.DUMMYFUNCTION("INDEX(IFNA(REGEXEXTRACT(A424, ""([^ ]+)$"")))"),"CAR")</f>
        <v>CAR</v>
      </c>
      <c r="D424" s="7" t="s">
        <v>845</v>
      </c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18"/>
      <c r="U424" s="18"/>
      <c r="V424" s="18"/>
      <c r="W424" s="18"/>
      <c r="X424" s="18"/>
      <c r="Y424" s="18"/>
      <c r="Z424" s="18"/>
      <c r="AA424" s="18"/>
      <c r="AB424" s="18"/>
    </row>
    <row r="425">
      <c r="A425" s="7" t="s">
        <v>1047</v>
      </c>
      <c r="B425" s="7" t="str">
        <f t="shared" si="1"/>
        <v>Jermaine Jackson</v>
      </c>
      <c r="C425" s="7" t="str">
        <f>IFERROR(__xludf.DUMMYFUNCTION("INDEX(IFNA(REGEXEXTRACT(A425, ""([^ ]+)$"")))"),"NO")</f>
        <v>NO</v>
      </c>
      <c r="D425" s="7" t="s">
        <v>845</v>
      </c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18"/>
      <c r="U425" s="18"/>
      <c r="V425" s="18"/>
      <c r="W425" s="18"/>
      <c r="X425" s="18"/>
      <c r="Y425" s="18"/>
      <c r="Z425" s="18"/>
      <c r="AA425" s="18"/>
      <c r="AB425" s="18"/>
    </row>
    <row r="426">
      <c r="A426" s="7" t="s">
        <v>1048</v>
      </c>
      <c r="B426" s="7" t="str">
        <f t="shared" si="1"/>
        <v>Brandon Johnson</v>
      </c>
      <c r="C426" s="7" t="str">
        <f>IFERROR(__xludf.DUMMYFUNCTION("INDEX(IFNA(REGEXEXTRACT(A426, ""([^ ]+)$"")))"),"PIT")</f>
        <v>PIT</v>
      </c>
      <c r="D426" s="7" t="s">
        <v>845</v>
      </c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18"/>
      <c r="U426" s="18"/>
      <c r="V426" s="18"/>
      <c r="W426" s="18"/>
      <c r="X426" s="18"/>
      <c r="Y426" s="18"/>
      <c r="Z426" s="18"/>
      <c r="AA426" s="18"/>
      <c r="AB426" s="18"/>
    </row>
    <row r="427">
      <c r="A427" s="7" t="s">
        <v>1049</v>
      </c>
      <c r="B427" s="7" t="str">
        <f t="shared" si="1"/>
        <v>Collin Johnson</v>
      </c>
      <c r="C427" s="7" t="str">
        <f>IFERROR(__xludf.DUMMYFUNCTION("INDEX(IFNA(REGEXEXTRACT(A427, ""([^ ]+)$"")))"),"CHI")</f>
        <v>CHI</v>
      </c>
      <c r="D427" s="7" t="s">
        <v>845</v>
      </c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18"/>
      <c r="U427" s="18"/>
      <c r="V427" s="18"/>
      <c r="W427" s="18"/>
      <c r="X427" s="18"/>
      <c r="Y427" s="18"/>
      <c r="Z427" s="18"/>
      <c r="AA427" s="18"/>
      <c r="AB427" s="18"/>
    </row>
    <row r="428">
      <c r="A428" s="7" t="s">
        <v>1050</v>
      </c>
      <c r="B428" s="7" t="str">
        <f t="shared" si="1"/>
        <v>Ramel Keyton</v>
      </c>
      <c r="C428" s="7" t="str">
        <f>IFERROR(__xludf.DUMMYFUNCTION("INDEX(IFNA(REGEXEXTRACT(A428, ""([^ ]+)$"")))"),"LV")</f>
        <v>LV</v>
      </c>
      <c r="D428" s="7" t="s">
        <v>845</v>
      </c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18"/>
      <c r="U428" s="18"/>
      <c r="V428" s="18"/>
      <c r="W428" s="18"/>
      <c r="X428" s="18"/>
      <c r="Y428" s="18"/>
      <c r="Z428" s="18"/>
      <c r="AA428" s="18"/>
      <c r="AB428" s="18"/>
    </row>
    <row r="429">
      <c r="A429" s="7" t="s">
        <v>1051</v>
      </c>
      <c r="B429" s="7" t="str">
        <f t="shared" si="1"/>
        <v>James Proche</v>
      </c>
      <c r="C429" s="7" t="str">
        <f>IFERROR(__xludf.DUMMYFUNCTION("INDEX(IFNA(REGEXEXTRACT(A429, ""([^ ]+)$"")))"),"CLE")</f>
        <v>CLE</v>
      </c>
      <c r="D429" s="7" t="s">
        <v>845</v>
      </c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18"/>
      <c r="U429" s="18"/>
      <c r="V429" s="18"/>
      <c r="W429" s="18"/>
      <c r="X429" s="18"/>
      <c r="Y429" s="18"/>
      <c r="Z429" s="18"/>
      <c r="AA429" s="18"/>
      <c r="AB429" s="18"/>
    </row>
    <row r="430">
      <c r="A430" s="7" t="s">
        <v>1052</v>
      </c>
      <c r="B430" s="7" t="str">
        <f t="shared" si="1"/>
        <v>Kendric Pryor</v>
      </c>
      <c r="C430" s="7" t="str">
        <f>IFERROR(__xludf.DUMMYFUNCTION("INDEX(IFNA(REGEXEXTRACT(A430, ""([^ ]+)$"")))"),"CIN")</f>
        <v>CIN</v>
      </c>
      <c r="D430" s="7" t="s">
        <v>845</v>
      </c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18"/>
      <c r="U430" s="18"/>
      <c r="V430" s="18"/>
      <c r="W430" s="18"/>
      <c r="X430" s="18"/>
      <c r="Y430" s="18"/>
      <c r="Z430" s="18"/>
      <c r="AA430" s="18"/>
      <c r="AB430" s="18"/>
    </row>
    <row r="431">
      <c r="A431" s="7" t="s">
        <v>1053</v>
      </c>
      <c r="B431" s="7" t="str">
        <f t="shared" si="1"/>
        <v>John Ross</v>
      </c>
      <c r="C431" s="7" t="str">
        <f>IFERROR(__xludf.DUMMYFUNCTION("INDEX(IFNA(REGEXEXTRACT(A431, ""([^ ]+)$"")))"),"PHI")</f>
        <v>PHI</v>
      </c>
      <c r="D431" s="7" t="s">
        <v>845</v>
      </c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18"/>
      <c r="U431" s="18"/>
      <c r="V431" s="18"/>
      <c r="W431" s="18"/>
      <c r="X431" s="18"/>
      <c r="Y431" s="18"/>
      <c r="Z431" s="18"/>
      <c r="AA431" s="18"/>
      <c r="AB431" s="18"/>
    </row>
    <row r="432">
      <c r="A432" s="7" t="s">
        <v>1054</v>
      </c>
      <c r="B432" s="7" t="str">
        <f t="shared" si="1"/>
        <v>Tyler Scott</v>
      </c>
      <c r="C432" s="7" t="str">
        <f>IFERROR(__xludf.DUMMYFUNCTION("INDEX(IFNA(REGEXEXTRACT(A432, ""([^ ]+)$"")))"),"CHI")</f>
        <v>CHI</v>
      </c>
      <c r="D432" s="7" t="s">
        <v>845</v>
      </c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18"/>
      <c r="U432" s="18"/>
      <c r="V432" s="18"/>
      <c r="W432" s="18"/>
      <c r="X432" s="18"/>
      <c r="Y432" s="18"/>
      <c r="Z432" s="18"/>
      <c r="AA432" s="18"/>
      <c r="AB432" s="18"/>
    </row>
    <row r="433">
      <c r="A433" s="7" t="s">
        <v>1055</v>
      </c>
      <c r="B433" s="7" t="str">
        <f t="shared" si="1"/>
        <v>Laviska Shenault</v>
      </c>
      <c r="C433" s="7" t="str">
        <f>IFERROR(__xludf.DUMMYFUNCTION("INDEX(IFNA(REGEXEXTRACT(A433, ""([^ ]+)$"")))"),"LAC")</f>
        <v>LAC</v>
      </c>
      <c r="D433" s="7" t="s">
        <v>845</v>
      </c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18"/>
      <c r="U433" s="18"/>
      <c r="V433" s="18"/>
      <c r="W433" s="18"/>
      <c r="X433" s="18"/>
      <c r="Y433" s="18"/>
      <c r="Z433" s="18"/>
      <c r="AA433" s="18"/>
      <c r="AB433" s="18"/>
    </row>
    <row r="434">
      <c r="A434" s="7" t="s">
        <v>1056</v>
      </c>
      <c r="B434" s="7" t="str">
        <f t="shared" si="1"/>
        <v>Brycen Tremayne</v>
      </c>
      <c r="C434" s="7" t="str">
        <f>IFERROR(__xludf.DUMMYFUNCTION("INDEX(IFNA(REGEXEXTRACT(A434, ""([^ ]+)$"")))"),"WAS")</f>
        <v>WAS</v>
      </c>
      <c r="D434" s="7" t="s">
        <v>845</v>
      </c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18"/>
      <c r="U434" s="18"/>
      <c r="V434" s="18"/>
      <c r="W434" s="18"/>
      <c r="X434" s="18"/>
      <c r="Y434" s="18"/>
      <c r="Z434" s="18"/>
      <c r="AA434" s="18"/>
      <c r="AB434" s="18"/>
    </row>
    <row r="435">
      <c r="A435" s="7" t="s">
        <v>1057</v>
      </c>
      <c r="B435" s="7" t="str">
        <f t="shared" si="1"/>
        <v>Isaiah Williams</v>
      </c>
      <c r="C435" s="7" t="str">
        <f>IFERROR(__xludf.DUMMYFUNCTION("INDEX(IFNA(REGEXEXTRACT(A435, ""([^ ]+)$"")))"),"CIN")</f>
        <v>CIN</v>
      </c>
      <c r="D435" s="7" t="s">
        <v>845</v>
      </c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18"/>
      <c r="U435" s="18"/>
      <c r="V435" s="18"/>
      <c r="W435" s="18"/>
      <c r="X435" s="18"/>
      <c r="Y435" s="18"/>
      <c r="Z435" s="18"/>
      <c r="AA435" s="18"/>
      <c r="AB435" s="18"/>
    </row>
    <row r="436">
      <c r="A436" s="7" t="s">
        <v>1058</v>
      </c>
      <c r="B436" s="7" t="str">
        <f t="shared" si="1"/>
        <v>Charlie Jones</v>
      </c>
      <c r="C436" s="7" t="str">
        <f>IFERROR(__xludf.DUMMYFUNCTION("INDEX(IFNA(REGEXEXTRACT(A436, ""([^ ]+)$"")))"),"CIN")</f>
        <v>CIN</v>
      </c>
      <c r="D436" s="7" t="s">
        <v>845</v>
      </c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18"/>
      <c r="U436" s="18"/>
      <c r="V436" s="18"/>
      <c r="W436" s="18"/>
      <c r="X436" s="18"/>
      <c r="Y436" s="18"/>
      <c r="Z436" s="18"/>
      <c r="AA436" s="18"/>
      <c r="AB436" s="18"/>
    </row>
    <row r="437">
      <c r="A437" s="7" t="s">
        <v>1059</v>
      </c>
      <c r="B437" s="7" t="str">
        <f t="shared" si="1"/>
        <v>Steven Sims</v>
      </c>
      <c r="C437" s="7" t="str">
        <f>IFERROR(__xludf.DUMMYFUNCTION("INDEX(IFNA(REGEXEXTRACT(A437, ""([^ ]+)$"")))"),"BAL")</f>
        <v>BAL</v>
      </c>
      <c r="D437" s="7" t="s">
        <v>845</v>
      </c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18"/>
      <c r="U437" s="18"/>
      <c r="V437" s="18"/>
      <c r="W437" s="18"/>
      <c r="X437" s="18"/>
      <c r="Y437" s="18"/>
      <c r="Z437" s="18"/>
      <c r="AA437" s="18"/>
      <c r="AB437" s="18"/>
    </row>
    <row r="438">
      <c r="A438" s="7" t="s">
        <v>1060</v>
      </c>
      <c r="B438" s="7" t="str">
        <f t="shared" si="1"/>
        <v>Kadarius Toney</v>
      </c>
      <c r="C438" s="7" t="str">
        <f>IFERROR(__xludf.DUMMYFUNCTION("INDEX(IFNA(REGEXEXTRACT(A438, ""([^ ]+)$"")))"),"CLE")</f>
        <v>CLE</v>
      </c>
      <c r="D438" s="7" t="s">
        <v>845</v>
      </c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18"/>
      <c r="U438" s="18"/>
      <c r="V438" s="18"/>
      <c r="W438" s="18"/>
      <c r="X438" s="18"/>
      <c r="Y438" s="18"/>
      <c r="Z438" s="18"/>
      <c r="AA438" s="18"/>
      <c r="AB438" s="18"/>
    </row>
    <row r="439">
      <c r="A439" s="7" t="s">
        <v>1061</v>
      </c>
      <c r="B439" s="7" t="str">
        <f t="shared" si="1"/>
        <v>Jha'Quan Jackson</v>
      </c>
      <c r="C439" s="7" t="str">
        <f>IFERROR(__xludf.DUMMYFUNCTION("INDEX(IFNA(REGEXEXTRACT(A439, ""([^ ]+)$"")))"),"TEN")</f>
        <v>TEN</v>
      </c>
      <c r="D439" s="7" t="s">
        <v>845</v>
      </c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18"/>
      <c r="U439" s="18"/>
      <c r="V439" s="18"/>
      <c r="W439" s="18"/>
      <c r="X439" s="18"/>
      <c r="Y439" s="18"/>
      <c r="Z439" s="18"/>
      <c r="AA439" s="18"/>
      <c r="AB439" s="18"/>
    </row>
    <row r="440">
      <c r="A440" s="7" t="s">
        <v>1062</v>
      </c>
      <c r="B440" s="7" t="str">
        <f t="shared" si="1"/>
        <v>George Kittle</v>
      </c>
      <c r="C440" s="7" t="str">
        <f>IFERROR(__xludf.DUMMYFUNCTION("INDEX(IFNA(REGEXEXTRACT(A440, ""([^ ]+)$"")))"),"SF")</f>
        <v>SF</v>
      </c>
      <c r="D440" s="7" t="s">
        <v>1063</v>
      </c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19"/>
      <c r="P440" s="20"/>
      <c r="Q440" s="20"/>
      <c r="R440" s="20"/>
      <c r="S440" s="20"/>
      <c r="T440" s="18"/>
      <c r="U440" s="18"/>
      <c r="V440" s="18"/>
      <c r="W440" s="18"/>
      <c r="X440" s="18"/>
      <c r="Y440" s="18"/>
      <c r="Z440" s="18"/>
      <c r="AA440" s="18"/>
      <c r="AB440" s="18"/>
    </row>
    <row r="441">
      <c r="A441" s="7" t="s">
        <v>1064</v>
      </c>
      <c r="B441" s="7" t="str">
        <f t="shared" si="1"/>
        <v>Brock Bowers</v>
      </c>
      <c r="C441" s="7" t="str">
        <f>IFERROR(__xludf.DUMMYFUNCTION("INDEX(IFNA(REGEXEXTRACT(A441, ""([^ ]+)$"")))"),"LV")</f>
        <v>LV</v>
      </c>
      <c r="D441" s="7" t="s">
        <v>1063</v>
      </c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19"/>
      <c r="P441" s="20"/>
      <c r="Q441" s="20"/>
      <c r="R441" s="20"/>
      <c r="S441" s="20"/>
      <c r="T441" s="18"/>
      <c r="U441" s="18"/>
      <c r="V441" s="18"/>
      <c r="W441" s="18"/>
      <c r="X441" s="18"/>
      <c r="Y441" s="18"/>
      <c r="Z441" s="18"/>
      <c r="AA441" s="18"/>
      <c r="AB441" s="18"/>
    </row>
    <row r="442">
      <c r="A442" s="7" t="s">
        <v>1065</v>
      </c>
      <c r="B442" s="7" t="str">
        <f t="shared" si="1"/>
        <v>Trey McBride</v>
      </c>
      <c r="C442" s="7" t="str">
        <f>IFERROR(__xludf.DUMMYFUNCTION("INDEX(IFNA(REGEXEXTRACT(A442, ""([^ ]+)$"")))"),"ARI")</f>
        <v>ARI</v>
      </c>
      <c r="D442" s="7" t="s">
        <v>1063</v>
      </c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19"/>
      <c r="P442" s="20"/>
      <c r="Q442" s="20"/>
      <c r="R442" s="20"/>
      <c r="S442" s="20"/>
      <c r="T442" s="18"/>
      <c r="U442" s="18"/>
      <c r="V442" s="18"/>
      <c r="W442" s="18"/>
      <c r="X442" s="18"/>
      <c r="Y442" s="18"/>
      <c r="Z442" s="18"/>
      <c r="AA442" s="18"/>
      <c r="AB442" s="18"/>
    </row>
    <row r="443">
      <c r="A443" s="7" t="s">
        <v>1066</v>
      </c>
      <c r="B443" s="7" t="str">
        <f t="shared" si="1"/>
        <v>Jonnu Smith</v>
      </c>
      <c r="C443" s="7" t="str">
        <f>IFERROR(__xludf.DUMMYFUNCTION("INDEX(IFNA(REGEXEXTRACT(A443, ""([^ ]+)$"")))"),"MIA")</f>
        <v>MIA</v>
      </c>
      <c r="D443" s="7" t="s">
        <v>1063</v>
      </c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18"/>
      <c r="U443" s="18"/>
      <c r="V443" s="18"/>
      <c r="W443" s="18"/>
      <c r="X443" s="18"/>
      <c r="Y443" s="18"/>
      <c r="Z443" s="18"/>
      <c r="AA443" s="18"/>
      <c r="AB443" s="18"/>
    </row>
    <row r="444">
      <c r="A444" s="7" t="s">
        <v>1067</v>
      </c>
      <c r="B444" s="7" t="str">
        <f t="shared" si="1"/>
        <v>Mark Andrews</v>
      </c>
      <c r="C444" s="7" t="str">
        <f>IFERROR(__xludf.DUMMYFUNCTION("INDEX(IFNA(REGEXEXTRACT(A444, ""([^ ]+)$"")))"),"BAL")</f>
        <v>BAL</v>
      </c>
      <c r="D444" s="7" t="s">
        <v>1063</v>
      </c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18"/>
      <c r="U444" s="18"/>
      <c r="V444" s="18"/>
      <c r="W444" s="18"/>
      <c r="X444" s="18"/>
      <c r="Y444" s="18"/>
      <c r="Z444" s="18"/>
      <c r="AA444" s="18"/>
      <c r="AB444" s="18"/>
    </row>
    <row r="445">
      <c r="A445" s="7" t="s">
        <v>1068</v>
      </c>
      <c r="B445" s="7" t="str">
        <f t="shared" si="1"/>
        <v>Sam LaPorta</v>
      </c>
      <c r="C445" s="7" t="str">
        <f>IFERROR(__xludf.DUMMYFUNCTION("INDEX(IFNA(REGEXEXTRACT(A445, ""([^ ]+)$"")))"),"DET")</f>
        <v>DET</v>
      </c>
      <c r="D445" s="7" t="s">
        <v>1063</v>
      </c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18"/>
      <c r="U445" s="18"/>
      <c r="V445" s="18"/>
      <c r="W445" s="18"/>
      <c r="X445" s="18"/>
      <c r="Y445" s="18"/>
      <c r="Z445" s="18"/>
      <c r="AA445" s="18"/>
      <c r="AB445" s="18"/>
    </row>
    <row r="446">
      <c r="A446" s="7" t="s">
        <v>1069</v>
      </c>
      <c r="B446" s="7" t="str">
        <f t="shared" si="1"/>
        <v>Tucker Kraft</v>
      </c>
      <c r="C446" s="7" t="str">
        <f>IFERROR(__xludf.DUMMYFUNCTION("INDEX(IFNA(REGEXEXTRACT(A446, ""([^ ]+)$"")))"),"GB")</f>
        <v>GB</v>
      </c>
      <c r="D446" s="7" t="s">
        <v>1063</v>
      </c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18"/>
      <c r="U446" s="18"/>
      <c r="V446" s="18"/>
      <c r="W446" s="18"/>
      <c r="X446" s="18"/>
      <c r="Y446" s="18"/>
      <c r="Z446" s="18"/>
      <c r="AA446" s="18"/>
      <c r="AB446" s="18"/>
    </row>
    <row r="447">
      <c r="A447" s="7" t="s">
        <v>1070</v>
      </c>
      <c r="B447" s="7" t="str">
        <f t="shared" si="1"/>
        <v>Zach Ertz</v>
      </c>
      <c r="C447" s="7" t="str">
        <f>IFERROR(__xludf.DUMMYFUNCTION("INDEX(IFNA(REGEXEXTRACT(A447, ""([^ ]+)$"")))"),"WAS")</f>
        <v>WAS</v>
      </c>
      <c r="D447" s="7" t="s">
        <v>1063</v>
      </c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18"/>
      <c r="U447" s="18"/>
      <c r="V447" s="18"/>
      <c r="W447" s="18"/>
      <c r="X447" s="18"/>
      <c r="Y447" s="18"/>
      <c r="Z447" s="18"/>
      <c r="AA447" s="18"/>
      <c r="AB447" s="18"/>
    </row>
    <row r="448">
      <c r="A448" s="7" t="s">
        <v>1071</v>
      </c>
      <c r="B448" s="7" t="str">
        <f t="shared" si="1"/>
        <v>Pat Freiermuth</v>
      </c>
      <c r="C448" s="7" t="str">
        <f>IFERROR(__xludf.DUMMYFUNCTION("INDEX(IFNA(REGEXEXTRACT(A448, ""([^ ]+)$"")))"),"PIT")</f>
        <v>PIT</v>
      </c>
      <c r="D448" s="7" t="s">
        <v>1063</v>
      </c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18"/>
      <c r="U448" s="18"/>
      <c r="V448" s="18"/>
      <c r="W448" s="18"/>
      <c r="X448" s="18"/>
      <c r="Y448" s="18"/>
      <c r="Z448" s="18"/>
      <c r="AA448" s="18"/>
      <c r="AB448" s="18"/>
    </row>
    <row r="449">
      <c r="A449" s="7" t="s">
        <v>1072</v>
      </c>
      <c r="B449" s="7" t="str">
        <f t="shared" si="1"/>
        <v>Travis Kelce</v>
      </c>
      <c r="C449" s="7" t="str">
        <f>IFERROR(__xludf.DUMMYFUNCTION("INDEX(IFNA(REGEXEXTRACT(A449, ""([^ ]+)$"")))"),"KC")</f>
        <v>KC</v>
      </c>
      <c r="D449" s="7" t="s">
        <v>1063</v>
      </c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18"/>
      <c r="U449" s="18"/>
      <c r="V449" s="18"/>
      <c r="W449" s="18"/>
      <c r="X449" s="18"/>
      <c r="Y449" s="18"/>
      <c r="Z449" s="18"/>
      <c r="AA449" s="18"/>
      <c r="AB449" s="18"/>
    </row>
    <row r="450">
      <c r="A450" s="7" t="s">
        <v>1073</v>
      </c>
      <c r="B450" s="7" t="str">
        <f t="shared" si="1"/>
        <v>David Njoku</v>
      </c>
      <c r="C450" s="7" t="str">
        <f>IFERROR(__xludf.DUMMYFUNCTION("INDEX(IFNA(REGEXEXTRACT(A450, ""([^ ]+)$"")))"),"CLE")</f>
        <v>CLE</v>
      </c>
      <c r="D450" s="7" t="s">
        <v>1063</v>
      </c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18"/>
      <c r="U450" s="18"/>
      <c r="V450" s="18"/>
      <c r="W450" s="18"/>
      <c r="X450" s="18"/>
      <c r="Y450" s="18"/>
      <c r="Z450" s="18"/>
      <c r="AA450" s="18"/>
      <c r="AB450" s="18"/>
    </row>
    <row r="451">
      <c r="A451" s="7" t="s">
        <v>1074</v>
      </c>
      <c r="B451" s="7" t="str">
        <f t="shared" si="1"/>
        <v>Cade Otton</v>
      </c>
      <c r="C451" s="7" t="str">
        <f>IFERROR(__xludf.DUMMYFUNCTION("INDEX(IFNA(REGEXEXTRACT(A451, ""([^ ]+)$"")))"),"TB")</f>
        <v>TB</v>
      </c>
      <c r="D451" s="7" t="s">
        <v>1063</v>
      </c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18"/>
      <c r="U451" s="18"/>
      <c r="V451" s="18"/>
      <c r="W451" s="18"/>
      <c r="X451" s="18"/>
      <c r="Y451" s="18"/>
      <c r="Z451" s="18"/>
      <c r="AA451" s="18"/>
      <c r="AB451" s="18"/>
    </row>
    <row r="452">
      <c r="A452" s="7" t="s">
        <v>1075</v>
      </c>
      <c r="B452" s="7" t="str">
        <f t="shared" si="1"/>
        <v>Kyle Pitts</v>
      </c>
      <c r="C452" s="7" t="str">
        <f>IFERROR(__xludf.DUMMYFUNCTION("INDEX(IFNA(REGEXEXTRACT(A452, ""([^ ]+)$"")))"),"ATL")</f>
        <v>ATL</v>
      </c>
      <c r="D452" s="7" t="s">
        <v>1063</v>
      </c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18"/>
      <c r="U452" s="18"/>
      <c r="V452" s="18"/>
      <c r="W452" s="18"/>
      <c r="X452" s="18"/>
      <c r="Y452" s="18"/>
      <c r="Z452" s="18"/>
      <c r="AA452" s="18"/>
      <c r="AB452" s="18"/>
    </row>
    <row r="453">
      <c r="A453" s="7" t="s">
        <v>1076</v>
      </c>
      <c r="B453" s="7" t="str">
        <f t="shared" si="1"/>
        <v>Taysom Hill</v>
      </c>
      <c r="C453" s="7" t="str">
        <f>IFERROR(__xludf.DUMMYFUNCTION("INDEX(IFNA(REGEXEXTRACT(A453, ""([^ ]+)$"")))"),"NO")</f>
        <v>NO</v>
      </c>
      <c r="D453" s="7" t="s">
        <v>1063</v>
      </c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18"/>
      <c r="U453" s="18"/>
      <c r="V453" s="18"/>
      <c r="W453" s="18"/>
      <c r="X453" s="18"/>
      <c r="Y453" s="18"/>
      <c r="Z453" s="18"/>
      <c r="AA453" s="18"/>
      <c r="AB453" s="18"/>
    </row>
    <row r="454">
      <c r="A454" s="7" t="s">
        <v>1077</v>
      </c>
      <c r="B454" s="7" t="str">
        <f t="shared" si="1"/>
        <v>Isaiah Likely</v>
      </c>
      <c r="C454" s="7" t="str">
        <f>IFERROR(__xludf.DUMMYFUNCTION("INDEX(IFNA(REGEXEXTRACT(A454, ""([^ ]+)$"")))"),"BAL")</f>
        <v>BAL</v>
      </c>
      <c r="D454" s="7" t="s">
        <v>1063</v>
      </c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18"/>
      <c r="U454" s="18"/>
      <c r="V454" s="18"/>
      <c r="W454" s="18"/>
      <c r="X454" s="18"/>
      <c r="Y454" s="18"/>
      <c r="Z454" s="18"/>
      <c r="AA454" s="18"/>
      <c r="AB454" s="18"/>
    </row>
    <row r="455">
      <c r="A455" s="7" t="s">
        <v>1078</v>
      </c>
      <c r="B455" s="7" t="str">
        <f t="shared" si="1"/>
        <v>Mike Gesicki</v>
      </c>
      <c r="C455" s="7" t="str">
        <f>IFERROR(__xludf.DUMMYFUNCTION("INDEX(IFNA(REGEXEXTRACT(A455, ""([^ ]+)$"")))"),"CIN")</f>
        <v>CIN</v>
      </c>
      <c r="D455" s="7" t="s">
        <v>1063</v>
      </c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18"/>
      <c r="U455" s="18"/>
      <c r="V455" s="18"/>
      <c r="W455" s="18"/>
      <c r="X455" s="18"/>
      <c r="Y455" s="18"/>
      <c r="Z455" s="18"/>
      <c r="AA455" s="18"/>
      <c r="AB455" s="18"/>
    </row>
    <row r="456">
      <c r="A456" s="7" t="s">
        <v>1079</v>
      </c>
      <c r="B456" s="7" t="str">
        <f t="shared" si="1"/>
        <v>Hunter Henry</v>
      </c>
      <c r="C456" s="7" t="str">
        <f>IFERROR(__xludf.DUMMYFUNCTION("INDEX(IFNA(REGEXEXTRACT(A456, ""([^ ]+)$"")))"),"NE")</f>
        <v>NE</v>
      </c>
      <c r="D456" s="7" t="s">
        <v>1063</v>
      </c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18"/>
      <c r="U456" s="18"/>
      <c r="V456" s="18"/>
      <c r="W456" s="18"/>
      <c r="X456" s="18"/>
      <c r="Y456" s="18"/>
      <c r="Z456" s="18"/>
      <c r="AA456" s="18"/>
      <c r="AB456" s="18"/>
    </row>
    <row r="457">
      <c r="A457" s="7" t="s">
        <v>1080</v>
      </c>
      <c r="B457" s="7" t="str">
        <f t="shared" si="1"/>
        <v>Noah Gray</v>
      </c>
      <c r="C457" s="7" t="str">
        <f>IFERROR(__xludf.DUMMYFUNCTION("INDEX(IFNA(REGEXEXTRACT(A457, ""([^ ]+)$"")))"),"KC")</f>
        <v>KC</v>
      </c>
      <c r="D457" s="7" t="s">
        <v>1063</v>
      </c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18"/>
      <c r="U457" s="18"/>
      <c r="V457" s="18"/>
      <c r="W457" s="18"/>
      <c r="X457" s="18"/>
      <c r="Y457" s="18"/>
      <c r="Z457" s="18"/>
      <c r="AA457" s="18"/>
      <c r="AB457" s="18"/>
    </row>
    <row r="458">
      <c r="A458" s="7" t="s">
        <v>1081</v>
      </c>
      <c r="B458" s="7" t="str">
        <f t="shared" si="1"/>
        <v>Juwan Johnson</v>
      </c>
      <c r="C458" s="7" t="str">
        <f>IFERROR(__xludf.DUMMYFUNCTION("INDEX(IFNA(REGEXEXTRACT(A458, ""([^ ]+)$"")))"),"NO")</f>
        <v>NO</v>
      </c>
      <c r="D458" s="7" t="s">
        <v>1063</v>
      </c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18"/>
      <c r="U458" s="18"/>
      <c r="V458" s="18"/>
      <c r="W458" s="18"/>
      <c r="X458" s="18"/>
      <c r="Y458" s="18"/>
      <c r="Z458" s="18"/>
      <c r="AA458" s="18"/>
      <c r="AB458" s="18"/>
    </row>
    <row r="459">
      <c r="A459" s="7" t="s">
        <v>1082</v>
      </c>
      <c r="B459" s="7" t="str">
        <f t="shared" si="1"/>
        <v>Cole Kmet</v>
      </c>
      <c r="C459" s="7" t="str">
        <f>IFERROR(__xludf.DUMMYFUNCTION("INDEX(IFNA(REGEXEXTRACT(A459, ""([^ ]+)$"")))"),"CHI")</f>
        <v>CHI</v>
      </c>
      <c r="D459" s="7" t="s">
        <v>1063</v>
      </c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18"/>
      <c r="U459" s="18"/>
      <c r="V459" s="18"/>
      <c r="W459" s="18"/>
      <c r="X459" s="18"/>
      <c r="Y459" s="18"/>
      <c r="Z459" s="18"/>
      <c r="AA459" s="18"/>
      <c r="AB459" s="18"/>
    </row>
    <row r="460">
      <c r="A460" s="7" t="s">
        <v>1083</v>
      </c>
      <c r="B460" s="7" t="str">
        <f t="shared" si="1"/>
        <v>Foster Moreau</v>
      </c>
      <c r="C460" s="7" t="str">
        <f>IFERROR(__xludf.DUMMYFUNCTION("INDEX(IFNA(REGEXEXTRACT(A460, ""([^ ]+)$"")))"),"NO")</f>
        <v>NO</v>
      </c>
      <c r="D460" s="7" t="s">
        <v>1063</v>
      </c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18"/>
      <c r="U460" s="18"/>
      <c r="V460" s="18"/>
      <c r="W460" s="18"/>
      <c r="X460" s="18"/>
      <c r="Y460" s="18"/>
      <c r="Z460" s="18"/>
      <c r="AA460" s="18"/>
      <c r="AB460" s="18"/>
    </row>
    <row r="461">
      <c r="A461" s="7" t="s">
        <v>1084</v>
      </c>
      <c r="B461" s="7" t="str">
        <f t="shared" si="1"/>
        <v>Tyler Conklin</v>
      </c>
      <c r="C461" s="7" t="str">
        <f>IFERROR(__xludf.DUMMYFUNCTION("INDEX(IFNA(REGEXEXTRACT(A461, ""([^ ]+)$"")))"),"NYJ")</f>
        <v>NYJ</v>
      </c>
      <c r="D461" s="7" t="s">
        <v>1063</v>
      </c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18"/>
      <c r="U461" s="18"/>
      <c r="V461" s="18"/>
      <c r="W461" s="18"/>
      <c r="X461" s="18"/>
      <c r="Y461" s="18"/>
      <c r="Z461" s="18"/>
      <c r="AA461" s="18"/>
      <c r="AB461" s="18"/>
    </row>
    <row r="462">
      <c r="A462" s="7" t="s">
        <v>1085</v>
      </c>
      <c r="B462" s="7" t="str">
        <f t="shared" si="1"/>
        <v>Dalton Schultz</v>
      </c>
      <c r="C462" s="7" t="str">
        <f>IFERROR(__xludf.DUMMYFUNCTION("INDEX(IFNA(REGEXEXTRACT(A462, ""([^ ]+)$"")))"),"HOU")</f>
        <v>HOU</v>
      </c>
      <c r="D462" s="7" t="s">
        <v>1063</v>
      </c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18"/>
      <c r="U462" s="18"/>
      <c r="V462" s="18"/>
      <c r="W462" s="18"/>
      <c r="X462" s="18"/>
      <c r="Y462" s="18"/>
      <c r="Z462" s="18"/>
      <c r="AA462" s="18"/>
      <c r="AB462" s="18"/>
    </row>
    <row r="463">
      <c r="A463" s="7" t="s">
        <v>1086</v>
      </c>
      <c r="B463" s="7" t="str">
        <f t="shared" si="1"/>
        <v>Dallas Goedert</v>
      </c>
      <c r="C463" s="7" t="str">
        <f>IFERROR(__xludf.DUMMYFUNCTION("INDEX(IFNA(REGEXEXTRACT(A463, ""([^ ]+)$"")))"),"PHI")</f>
        <v>PHI</v>
      </c>
      <c r="D463" s="7" t="s">
        <v>1063</v>
      </c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18"/>
      <c r="U463" s="18"/>
      <c r="V463" s="18"/>
      <c r="W463" s="18"/>
      <c r="X463" s="18"/>
      <c r="Y463" s="18"/>
      <c r="Z463" s="18"/>
      <c r="AA463" s="18"/>
      <c r="AB463" s="18"/>
    </row>
    <row r="464">
      <c r="A464" s="7" t="s">
        <v>1087</v>
      </c>
      <c r="B464" s="7" t="str">
        <f t="shared" si="1"/>
        <v>Austin Hooper</v>
      </c>
      <c r="C464" s="7" t="str">
        <f>IFERROR(__xludf.DUMMYFUNCTION("INDEX(IFNA(REGEXEXTRACT(A464, ""([^ ]+)$"")))"),"NE")</f>
        <v>NE</v>
      </c>
      <c r="D464" s="7" t="s">
        <v>1063</v>
      </c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18"/>
      <c r="U464" s="18"/>
      <c r="V464" s="18"/>
      <c r="W464" s="18"/>
      <c r="X464" s="18"/>
      <c r="Y464" s="18"/>
      <c r="Z464" s="18"/>
      <c r="AA464" s="18"/>
      <c r="AB464" s="18"/>
    </row>
    <row r="465">
      <c r="A465" s="7" t="s">
        <v>1088</v>
      </c>
      <c r="B465" s="7" t="str">
        <f t="shared" si="1"/>
        <v>Will Dissly</v>
      </c>
      <c r="C465" s="7" t="str">
        <f>IFERROR(__xludf.DUMMYFUNCTION("INDEX(IFNA(REGEXEXTRACT(A465, ""([^ ]+)$"")))"),"LAC")</f>
        <v>LAC</v>
      </c>
      <c r="D465" s="7" t="s">
        <v>1063</v>
      </c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18"/>
      <c r="U465" s="18"/>
      <c r="V465" s="18"/>
      <c r="W465" s="18"/>
      <c r="X465" s="18"/>
      <c r="Y465" s="18"/>
      <c r="Z465" s="18"/>
      <c r="AA465" s="18"/>
      <c r="AB465" s="18"/>
    </row>
    <row r="466">
      <c r="A466" s="7" t="s">
        <v>1089</v>
      </c>
      <c r="B466" s="7" t="str">
        <f t="shared" si="1"/>
        <v>Chigoziem Okonkwo</v>
      </c>
      <c r="C466" s="7" t="str">
        <f>IFERROR(__xludf.DUMMYFUNCTION("INDEX(IFNA(REGEXEXTRACT(A466, ""([^ ]+)$"")))"),"TEN")</f>
        <v>TEN</v>
      </c>
      <c r="D466" s="7" t="s">
        <v>1063</v>
      </c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18"/>
      <c r="U466" s="18"/>
      <c r="V466" s="18"/>
      <c r="W466" s="18"/>
      <c r="X466" s="18"/>
      <c r="Y466" s="18"/>
      <c r="Z466" s="18"/>
      <c r="AA466" s="18"/>
      <c r="AB466" s="18"/>
    </row>
    <row r="467">
      <c r="A467" s="7" t="s">
        <v>1090</v>
      </c>
      <c r="B467" s="7" t="str">
        <f t="shared" si="1"/>
        <v>Dalton Kincaid</v>
      </c>
      <c r="C467" s="7" t="str">
        <f>IFERROR(__xludf.DUMMYFUNCTION("INDEX(IFNA(REGEXEXTRACT(A467, ""([^ ]+)$"")))"),"BUF")</f>
        <v>BUF</v>
      </c>
      <c r="D467" s="7" t="s">
        <v>1063</v>
      </c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18"/>
      <c r="U467" s="18"/>
      <c r="V467" s="18"/>
      <c r="W467" s="18"/>
      <c r="X467" s="18"/>
      <c r="Y467" s="18"/>
      <c r="Z467" s="18"/>
      <c r="AA467" s="18"/>
      <c r="AB467" s="18"/>
    </row>
    <row r="468">
      <c r="A468" s="7" t="s">
        <v>1091</v>
      </c>
      <c r="B468" s="7" t="str">
        <f t="shared" si="1"/>
        <v>Noah Fant</v>
      </c>
      <c r="C468" s="7" t="str">
        <f>IFERROR(__xludf.DUMMYFUNCTION("INDEX(IFNA(REGEXEXTRACT(A468, ""([^ ]+)$"")))"),"SEA")</f>
        <v>SEA</v>
      </c>
      <c r="D468" s="7" t="s">
        <v>1063</v>
      </c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18"/>
      <c r="U468" s="18"/>
      <c r="V468" s="18"/>
      <c r="W468" s="18"/>
      <c r="X468" s="18"/>
      <c r="Y468" s="18"/>
      <c r="Z468" s="18"/>
      <c r="AA468" s="18"/>
      <c r="AB468" s="18"/>
    </row>
    <row r="469">
      <c r="A469" s="7" t="s">
        <v>1092</v>
      </c>
      <c r="B469" s="7" t="str">
        <f t="shared" si="1"/>
        <v>Brenton Strange</v>
      </c>
      <c r="C469" s="7" t="str">
        <f>IFERROR(__xludf.DUMMYFUNCTION("INDEX(IFNA(REGEXEXTRACT(A469, ""([^ ]+)$"")))"),"JAX")</f>
        <v>JAX</v>
      </c>
      <c r="D469" s="7" t="s">
        <v>1063</v>
      </c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18"/>
      <c r="U469" s="18"/>
      <c r="V469" s="18"/>
      <c r="W469" s="18"/>
      <c r="X469" s="18"/>
      <c r="Y469" s="18"/>
      <c r="Z469" s="18"/>
      <c r="AA469" s="18"/>
      <c r="AB469" s="18"/>
    </row>
    <row r="470">
      <c r="A470" s="7" t="s">
        <v>1093</v>
      </c>
      <c r="B470" s="7" t="str">
        <f t="shared" si="1"/>
        <v>Jordan Akins</v>
      </c>
      <c r="C470" s="7" t="str">
        <f>IFERROR(__xludf.DUMMYFUNCTION("INDEX(IFNA(REGEXEXTRACT(A470, ""([^ ]+)$"")))"),"CLE")</f>
        <v>CLE</v>
      </c>
      <c r="D470" s="7" t="s">
        <v>1063</v>
      </c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18"/>
      <c r="U470" s="18"/>
      <c r="V470" s="18"/>
      <c r="W470" s="18"/>
      <c r="X470" s="18"/>
      <c r="Y470" s="18"/>
      <c r="Z470" s="18"/>
      <c r="AA470" s="18"/>
      <c r="AB470" s="18"/>
    </row>
    <row r="471">
      <c r="A471" s="7" t="s">
        <v>1094</v>
      </c>
      <c r="B471" s="7" t="str">
        <f t="shared" si="1"/>
        <v>Jake Ferguson</v>
      </c>
      <c r="C471" s="7" t="str">
        <f>IFERROR(__xludf.DUMMYFUNCTION("INDEX(IFNA(REGEXEXTRACT(A471, ""([^ ]+)$"")))"),"DAL")</f>
        <v>DAL</v>
      </c>
      <c r="D471" s="7" t="s">
        <v>1063</v>
      </c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18"/>
      <c r="U471" s="18"/>
      <c r="V471" s="18"/>
      <c r="W471" s="18"/>
      <c r="X471" s="18"/>
      <c r="Y471" s="18"/>
      <c r="Z471" s="18"/>
      <c r="AA471" s="18"/>
      <c r="AB471" s="18"/>
    </row>
    <row r="472">
      <c r="A472" s="7" t="s">
        <v>1095</v>
      </c>
      <c r="B472" s="7" t="str">
        <f t="shared" si="1"/>
        <v>AJ Barner</v>
      </c>
      <c r="C472" s="7" t="str">
        <f>IFERROR(__xludf.DUMMYFUNCTION("INDEX(IFNA(REGEXEXTRACT(A472, ""([^ ]+)$"")))"),"SEA")</f>
        <v>SEA</v>
      </c>
      <c r="D472" s="7" t="s">
        <v>1063</v>
      </c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18"/>
      <c r="U472" s="18"/>
      <c r="V472" s="18"/>
      <c r="W472" s="18"/>
      <c r="X472" s="18"/>
      <c r="Y472" s="18"/>
      <c r="Z472" s="18"/>
      <c r="AA472" s="18"/>
      <c r="AB472" s="18"/>
    </row>
    <row r="473">
      <c r="A473" s="7" t="s">
        <v>1096</v>
      </c>
      <c r="B473" s="7" t="str">
        <f t="shared" si="1"/>
        <v>Evan Engram</v>
      </c>
      <c r="C473" s="7" t="str">
        <f>IFERROR(__xludf.DUMMYFUNCTION("INDEX(IFNA(REGEXEXTRACT(A473, ""([^ ]+)$"")))"),"JAX")</f>
        <v>JAX</v>
      </c>
      <c r="D473" s="7" t="s">
        <v>1063</v>
      </c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18"/>
      <c r="U473" s="18"/>
      <c r="V473" s="18"/>
      <c r="W473" s="18"/>
      <c r="X473" s="18"/>
      <c r="Y473" s="18"/>
      <c r="Z473" s="18"/>
      <c r="AA473" s="18"/>
      <c r="AB473" s="18"/>
    </row>
    <row r="474">
      <c r="A474" s="7" t="s">
        <v>1097</v>
      </c>
      <c r="B474" s="7" t="str">
        <f t="shared" si="1"/>
        <v>T.J. Hockenson</v>
      </c>
      <c r="C474" s="7" t="str">
        <f>IFERROR(__xludf.DUMMYFUNCTION("INDEX(IFNA(REGEXEXTRACT(A474, ""([^ ]+)$"")))"),"MIN")</f>
        <v>MIN</v>
      </c>
      <c r="D474" s="7" t="s">
        <v>1063</v>
      </c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18"/>
      <c r="U474" s="18"/>
      <c r="V474" s="18"/>
      <c r="W474" s="18"/>
      <c r="X474" s="18"/>
      <c r="Y474" s="18"/>
      <c r="Z474" s="18"/>
      <c r="AA474" s="18"/>
      <c r="AB474" s="18"/>
    </row>
    <row r="475">
      <c r="A475" s="7" t="s">
        <v>1098</v>
      </c>
      <c r="B475" s="7" t="str">
        <f t="shared" si="1"/>
        <v>Josh Oliver</v>
      </c>
      <c r="C475" s="7" t="str">
        <f>IFERROR(__xludf.DUMMYFUNCTION("INDEX(IFNA(REGEXEXTRACT(A475, ""([^ ]+)$"")))"),"MIN")</f>
        <v>MIN</v>
      </c>
      <c r="D475" s="7" t="s">
        <v>1063</v>
      </c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18"/>
      <c r="U475" s="18"/>
      <c r="V475" s="18"/>
      <c r="W475" s="18"/>
      <c r="X475" s="18"/>
      <c r="Y475" s="18"/>
      <c r="Z475" s="18"/>
      <c r="AA475" s="18"/>
      <c r="AB475" s="18"/>
    </row>
    <row r="476">
      <c r="A476" s="7" t="s">
        <v>1099</v>
      </c>
      <c r="B476" s="7" t="str">
        <f t="shared" si="1"/>
        <v>Theo Johnson</v>
      </c>
      <c r="C476" s="7" t="str">
        <f>IFERROR(__xludf.DUMMYFUNCTION("INDEX(IFNA(REGEXEXTRACT(A476, ""([^ ]+)$"")))"),"NYG")</f>
        <v>NYG</v>
      </c>
      <c r="D476" s="7" t="s">
        <v>1063</v>
      </c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18"/>
      <c r="U476" s="18"/>
      <c r="V476" s="18"/>
      <c r="W476" s="18"/>
      <c r="X476" s="18"/>
      <c r="Y476" s="18"/>
      <c r="Z476" s="18"/>
      <c r="AA476" s="18"/>
      <c r="AB476" s="18"/>
    </row>
    <row r="477">
      <c r="A477" s="7" t="s">
        <v>1100</v>
      </c>
      <c r="B477" s="7" t="str">
        <f t="shared" si="1"/>
        <v>Dawson Knox</v>
      </c>
      <c r="C477" s="7" t="str">
        <f>IFERROR(__xludf.DUMMYFUNCTION("INDEX(IFNA(REGEXEXTRACT(A477, ""([^ ]+)$"")))"),"BUF")</f>
        <v>BUF</v>
      </c>
      <c r="D477" s="7" t="s">
        <v>1063</v>
      </c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18"/>
      <c r="U477" s="18"/>
      <c r="V477" s="18"/>
      <c r="W477" s="18"/>
      <c r="X477" s="18"/>
      <c r="Y477" s="18"/>
      <c r="Z477" s="18"/>
      <c r="AA477" s="18"/>
      <c r="AB477" s="18"/>
    </row>
    <row r="478">
      <c r="A478" s="7" t="s">
        <v>1101</v>
      </c>
      <c r="B478" s="7" t="str">
        <f t="shared" si="1"/>
        <v>Ja'Tavion Sanders</v>
      </c>
      <c r="C478" s="7" t="str">
        <f>IFERROR(__xludf.DUMMYFUNCTION("INDEX(IFNA(REGEXEXTRACT(A478, ""([^ ]+)$"")))"),"CAR")</f>
        <v>CAR</v>
      </c>
      <c r="D478" s="7" t="s">
        <v>1063</v>
      </c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18"/>
      <c r="U478" s="18"/>
      <c r="V478" s="18"/>
      <c r="W478" s="18"/>
      <c r="X478" s="18"/>
      <c r="Y478" s="18"/>
      <c r="Z478" s="18"/>
      <c r="AA478" s="18"/>
      <c r="AB478" s="18"/>
    </row>
    <row r="479">
      <c r="A479" s="7" t="s">
        <v>1102</v>
      </c>
      <c r="B479" s="7" t="str">
        <f t="shared" si="1"/>
        <v>Grant Calcaterra</v>
      </c>
      <c r="C479" s="7" t="str">
        <f>IFERROR(__xludf.DUMMYFUNCTION("INDEX(IFNA(REGEXEXTRACT(A479, ""([^ ]+)$"")))"),"PHI")</f>
        <v>PHI</v>
      </c>
      <c r="D479" s="7" t="s">
        <v>1063</v>
      </c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18"/>
      <c r="U479" s="18"/>
      <c r="V479" s="18"/>
      <c r="W479" s="18"/>
      <c r="X479" s="18"/>
      <c r="Y479" s="18"/>
      <c r="Z479" s="18"/>
      <c r="AA479" s="18"/>
      <c r="AB479" s="18"/>
    </row>
    <row r="480">
      <c r="A480" s="7" t="s">
        <v>1103</v>
      </c>
      <c r="B480" s="7" t="str">
        <f t="shared" si="1"/>
        <v>Colby Parkinson</v>
      </c>
      <c r="C480" s="7" t="str">
        <f>IFERROR(__xludf.DUMMYFUNCTION("INDEX(IFNA(REGEXEXTRACT(A480, ""([^ ]+)$"")))"),"LA")</f>
        <v>LA</v>
      </c>
      <c r="D480" s="7" t="s">
        <v>1063</v>
      </c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18"/>
      <c r="U480" s="18"/>
      <c r="V480" s="18"/>
      <c r="W480" s="18"/>
      <c r="X480" s="18"/>
      <c r="Y480" s="18"/>
      <c r="Z480" s="18"/>
      <c r="AA480" s="18"/>
      <c r="AB480" s="18"/>
    </row>
    <row r="481">
      <c r="A481" s="7" t="s">
        <v>1104</v>
      </c>
      <c r="B481" s="7" t="str">
        <f t="shared" si="1"/>
        <v>Tommy Tremble</v>
      </c>
      <c r="C481" s="7" t="str">
        <f>IFERROR(__xludf.DUMMYFUNCTION("INDEX(IFNA(REGEXEXTRACT(A481, ""([^ ]+)$"")))"),"CAR")</f>
        <v>CAR</v>
      </c>
      <c r="D481" s="7" t="s">
        <v>1063</v>
      </c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18"/>
      <c r="U481" s="18"/>
      <c r="V481" s="18"/>
      <c r="W481" s="18"/>
      <c r="X481" s="18"/>
      <c r="Y481" s="18"/>
      <c r="Z481" s="18"/>
      <c r="AA481" s="18"/>
      <c r="AB481" s="18"/>
    </row>
    <row r="482">
      <c r="A482" s="7" t="s">
        <v>1105</v>
      </c>
      <c r="B482" s="7" t="str">
        <f t="shared" si="1"/>
        <v>Josh Whyle</v>
      </c>
      <c r="C482" s="7" t="str">
        <f>IFERROR(__xludf.DUMMYFUNCTION("INDEX(IFNA(REGEXEXTRACT(A482, ""([^ ]+)$"")))"),"TEN")</f>
        <v>TEN</v>
      </c>
      <c r="D482" s="7" t="s">
        <v>1063</v>
      </c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18"/>
      <c r="U482" s="18"/>
      <c r="V482" s="18"/>
      <c r="W482" s="18"/>
      <c r="X482" s="18"/>
      <c r="Y482" s="18"/>
      <c r="Z482" s="18"/>
      <c r="AA482" s="18"/>
      <c r="AB482" s="18"/>
    </row>
    <row r="483">
      <c r="A483" s="7" t="s">
        <v>1106</v>
      </c>
      <c r="B483" s="7" t="str">
        <f t="shared" si="1"/>
        <v>Adam Trautman</v>
      </c>
      <c r="C483" s="7" t="str">
        <f>IFERROR(__xludf.DUMMYFUNCTION("INDEX(IFNA(REGEXEXTRACT(A483, ""([^ ]+)$"")))"),"DEN")</f>
        <v>DEN</v>
      </c>
      <c r="D483" s="7" t="s">
        <v>1063</v>
      </c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18"/>
      <c r="U483" s="18"/>
      <c r="V483" s="18"/>
      <c r="W483" s="18"/>
      <c r="X483" s="18"/>
      <c r="Y483" s="18"/>
      <c r="Z483" s="18"/>
      <c r="AA483" s="18"/>
      <c r="AB483" s="18"/>
    </row>
    <row r="484">
      <c r="A484" s="7" t="s">
        <v>1107</v>
      </c>
      <c r="B484" s="7" t="str">
        <f t="shared" si="1"/>
        <v>Luke Schoonmaker</v>
      </c>
      <c r="C484" s="7" t="str">
        <f>IFERROR(__xludf.DUMMYFUNCTION("INDEX(IFNA(REGEXEXTRACT(A484, ""([^ ]+)$"")))"),"DAL")</f>
        <v>DAL</v>
      </c>
      <c r="D484" s="7" t="s">
        <v>1063</v>
      </c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18"/>
      <c r="U484" s="18"/>
      <c r="V484" s="18"/>
      <c r="W484" s="18"/>
      <c r="X484" s="18"/>
      <c r="Y484" s="18"/>
      <c r="Z484" s="18"/>
      <c r="AA484" s="18"/>
      <c r="AB484" s="18"/>
    </row>
    <row r="485">
      <c r="A485" s="7" t="s">
        <v>1108</v>
      </c>
      <c r="B485" s="7" t="str">
        <f t="shared" si="1"/>
        <v>Nick Vannett</v>
      </c>
      <c r="C485" s="7" t="str">
        <f>IFERROR(__xludf.DUMMYFUNCTION("INDEX(IFNA(REGEXEXTRACT(A485, ""([^ ]+)$"")))"),"TEN")</f>
        <v>TEN</v>
      </c>
      <c r="D485" s="7" t="s">
        <v>1063</v>
      </c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18"/>
      <c r="U485" s="18"/>
      <c r="V485" s="18"/>
      <c r="W485" s="18"/>
      <c r="X485" s="18"/>
      <c r="Y485" s="18"/>
      <c r="Z485" s="18"/>
      <c r="AA485" s="18"/>
      <c r="AB485" s="18"/>
    </row>
    <row r="486">
      <c r="A486" s="7" t="s">
        <v>1109</v>
      </c>
      <c r="B486" s="7" t="str">
        <f t="shared" si="1"/>
        <v>Elijah Higgins</v>
      </c>
      <c r="C486" s="7" t="str">
        <f>IFERROR(__xludf.DUMMYFUNCTION("INDEX(IFNA(REGEXEXTRACT(A486, ""([^ ]+)$"")))"),"ARI")</f>
        <v>ARI</v>
      </c>
      <c r="D486" s="7" t="s">
        <v>1063</v>
      </c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18"/>
      <c r="U486" s="18"/>
      <c r="V486" s="18"/>
      <c r="W486" s="18"/>
      <c r="X486" s="18"/>
      <c r="Y486" s="18"/>
      <c r="Z486" s="18"/>
      <c r="AA486" s="18"/>
      <c r="AB486" s="18"/>
    </row>
    <row r="487">
      <c r="A487" s="7" t="s">
        <v>1110</v>
      </c>
      <c r="B487" s="7" t="str">
        <f t="shared" si="1"/>
        <v>Nate Adkins</v>
      </c>
      <c r="C487" s="7" t="str">
        <f>IFERROR(__xludf.DUMMYFUNCTION("INDEX(IFNA(REGEXEXTRACT(A487, ""([^ ]+)$"")))"),"DEN")</f>
        <v>DEN</v>
      </c>
      <c r="D487" s="7" t="s">
        <v>1063</v>
      </c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18"/>
      <c r="U487" s="18"/>
      <c r="V487" s="18"/>
      <c r="W487" s="18"/>
      <c r="X487" s="18"/>
      <c r="Y487" s="18"/>
      <c r="Z487" s="18"/>
      <c r="AA487" s="18"/>
      <c r="AB487" s="18"/>
    </row>
    <row r="488">
      <c r="A488" s="7" t="s">
        <v>1111</v>
      </c>
      <c r="B488" s="7" t="str">
        <f t="shared" si="1"/>
        <v>John Mundt</v>
      </c>
      <c r="C488" s="7" t="str">
        <f>IFERROR(__xludf.DUMMYFUNCTION("INDEX(IFNA(REGEXEXTRACT(A488, ""([^ ]+)$"")))"),"MIN")</f>
        <v>MIN</v>
      </c>
      <c r="D488" s="7" t="s">
        <v>1063</v>
      </c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18"/>
      <c r="U488" s="18"/>
      <c r="V488" s="18"/>
      <c r="W488" s="18"/>
      <c r="X488" s="18"/>
      <c r="Y488" s="18"/>
      <c r="Z488" s="18"/>
      <c r="AA488" s="18"/>
      <c r="AB488" s="18"/>
    </row>
    <row r="489">
      <c r="A489" s="7" t="s">
        <v>1112</v>
      </c>
      <c r="B489" s="7" t="str">
        <f t="shared" si="1"/>
        <v>Payne Durham</v>
      </c>
      <c r="C489" s="7" t="str">
        <f>IFERROR(__xludf.DUMMYFUNCTION("INDEX(IFNA(REGEXEXTRACT(A489, ""([^ ]+)$"")))"),"TB")</f>
        <v>TB</v>
      </c>
      <c r="D489" s="7" t="s">
        <v>1063</v>
      </c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18"/>
      <c r="U489" s="18"/>
      <c r="V489" s="18"/>
      <c r="W489" s="18"/>
      <c r="X489" s="18"/>
      <c r="Y489" s="18"/>
      <c r="Z489" s="18"/>
      <c r="AA489" s="18"/>
      <c r="AB489" s="18"/>
    </row>
    <row r="490">
      <c r="A490" s="7" t="s">
        <v>1113</v>
      </c>
      <c r="B490" s="7" t="str">
        <f t="shared" si="1"/>
        <v>Darnell Washington</v>
      </c>
      <c r="C490" s="7" t="str">
        <f>IFERROR(__xludf.DUMMYFUNCTION("INDEX(IFNA(REGEXEXTRACT(A490, ""([^ ]+)$"")))"),"PIT")</f>
        <v>PIT</v>
      </c>
      <c r="D490" s="7" t="s">
        <v>1063</v>
      </c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18"/>
      <c r="U490" s="18"/>
      <c r="V490" s="18"/>
      <c r="W490" s="18"/>
      <c r="X490" s="18"/>
      <c r="Y490" s="18"/>
      <c r="Z490" s="18"/>
      <c r="AA490" s="18"/>
      <c r="AB490" s="18"/>
    </row>
    <row r="491">
      <c r="A491" s="7" t="s">
        <v>1114</v>
      </c>
      <c r="B491" s="7" t="str">
        <f t="shared" si="1"/>
        <v>Brock Wright</v>
      </c>
      <c r="C491" s="7" t="str">
        <f>IFERROR(__xludf.DUMMYFUNCTION("INDEX(IFNA(REGEXEXTRACT(A491, ""([^ ]+)$"")))"),"DET")</f>
        <v>DET</v>
      </c>
      <c r="D491" s="7" t="s">
        <v>1063</v>
      </c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18"/>
      <c r="U491" s="18"/>
      <c r="V491" s="18"/>
      <c r="W491" s="18"/>
      <c r="X491" s="18"/>
      <c r="Y491" s="18"/>
      <c r="Z491" s="18"/>
      <c r="AA491" s="18"/>
      <c r="AB491" s="18"/>
    </row>
    <row r="492">
      <c r="A492" s="7" t="s">
        <v>1115</v>
      </c>
      <c r="B492" s="7" t="str">
        <f t="shared" si="1"/>
        <v>Mo Alie-Cox</v>
      </c>
      <c r="C492" s="7" t="str">
        <f>IFERROR(__xludf.DUMMYFUNCTION("INDEX(IFNA(REGEXEXTRACT(A492, ""([^ ]+)$"")))"),"IND")</f>
        <v>IND</v>
      </c>
      <c r="D492" s="7" t="s">
        <v>1063</v>
      </c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18"/>
      <c r="U492" s="18"/>
      <c r="V492" s="18"/>
      <c r="W492" s="18"/>
      <c r="X492" s="18"/>
      <c r="Y492" s="18"/>
      <c r="Z492" s="18"/>
      <c r="AA492" s="18"/>
      <c r="AB492" s="18"/>
    </row>
    <row r="493">
      <c r="A493" s="7" t="s">
        <v>1116</v>
      </c>
      <c r="B493" s="7" t="str">
        <f t="shared" si="1"/>
        <v>Stone Smartt</v>
      </c>
      <c r="C493" s="7" t="str">
        <f>IFERROR(__xludf.DUMMYFUNCTION("INDEX(IFNA(REGEXEXTRACT(A493, ""([^ ]+)$"")))"),"LAC")</f>
        <v>LAC</v>
      </c>
      <c r="D493" s="7" t="s">
        <v>1063</v>
      </c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18"/>
      <c r="U493" s="18"/>
      <c r="V493" s="18"/>
      <c r="W493" s="18"/>
      <c r="X493" s="18"/>
      <c r="Y493" s="18"/>
      <c r="Z493" s="18"/>
      <c r="AA493" s="18"/>
      <c r="AB493" s="18"/>
    </row>
    <row r="494">
      <c r="A494" s="7" t="s">
        <v>1117</v>
      </c>
      <c r="B494" s="7" t="str">
        <f t="shared" si="1"/>
        <v>Tyler Higbee</v>
      </c>
      <c r="C494" s="7" t="str">
        <f>IFERROR(__xludf.DUMMYFUNCTION("INDEX(IFNA(REGEXEXTRACT(A494, ""([^ ]+)$"")))"),"LA")</f>
        <v>LA</v>
      </c>
      <c r="D494" s="7" t="s">
        <v>1063</v>
      </c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18"/>
      <c r="U494" s="18"/>
      <c r="V494" s="18"/>
      <c r="W494" s="18"/>
      <c r="X494" s="18"/>
      <c r="Y494" s="18"/>
      <c r="Z494" s="18"/>
      <c r="AA494" s="18"/>
      <c r="AB494" s="18"/>
    </row>
    <row r="495">
      <c r="A495" s="7" t="s">
        <v>1118</v>
      </c>
      <c r="B495" s="7" t="str">
        <f t="shared" si="1"/>
        <v>Tanner Hudson</v>
      </c>
      <c r="C495" s="7" t="str">
        <f>IFERROR(__xludf.DUMMYFUNCTION("INDEX(IFNA(REGEXEXTRACT(A495, ""([^ ]+)$"")))"),"CIN")</f>
        <v>CIN</v>
      </c>
      <c r="D495" s="7" t="s">
        <v>1063</v>
      </c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18"/>
      <c r="U495" s="18"/>
      <c r="V495" s="18"/>
      <c r="W495" s="18"/>
      <c r="X495" s="18"/>
      <c r="Y495" s="18"/>
      <c r="Z495" s="18"/>
      <c r="AA495" s="18"/>
      <c r="AB495" s="18"/>
    </row>
    <row r="496">
      <c r="A496" s="7" t="s">
        <v>1119</v>
      </c>
      <c r="B496" s="7" t="str">
        <f t="shared" si="1"/>
        <v>Charlie Kolar</v>
      </c>
      <c r="C496" s="7" t="str">
        <f>IFERROR(__xludf.DUMMYFUNCTION("INDEX(IFNA(REGEXEXTRACT(A496, ""([^ ]+)$"")))"),"BAL")</f>
        <v>BAL</v>
      </c>
      <c r="D496" s="7" t="s">
        <v>1063</v>
      </c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18"/>
      <c r="U496" s="18"/>
      <c r="V496" s="18"/>
      <c r="W496" s="18"/>
      <c r="X496" s="18"/>
      <c r="Y496" s="18"/>
      <c r="Z496" s="18"/>
      <c r="AA496" s="18"/>
      <c r="AB496" s="18"/>
    </row>
    <row r="497">
      <c r="A497" s="7" t="s">
        <v>1120</v>
      </c>
      <c r="B497" s="7" t="str">
        <f t="shared" si="1"/>
        <v>Erick All</v>
      </c>
      <c r="C497" s="7" t="str">
        <f>IFERROR(__xludf.DUMMYFUNCTION("INDEX(IFNA(REGEXEXTRACT(A497, ""([^ ]+)$"")))"),"CIN")</f>
        <v>CIN</v>
      </c>
      <c r="D497" s="7" t="s">
        <v>1063</v>
      </c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18"/>
      <c r="U497" s="18"/>
      <c r="V497" s="18"/>
      <c r="W497" s="18"/>
      <c r="X497" s="18"/>
      <c r="Y497" s="18"/>
      <c r="Z497" s="18"/>
      <c r="AA497" s="18"/>
      <c r="AB497" s="18"/>
    </row>
    <row r="498">
      <c r="A498" s="7" t="s">
        <v>1121</v>
      </c>
      <c r="B498" s="7" t="str">
        <f t="shared" si="1"/>
        <v>Kylen Granson</v>
      </c>
      <c r="C498" s="7" t="str">
        <f>IFERROR(__xludf.DUMMYFUNCTION("INDEX(IFNA(REGEXEXTRACT(A498, ""([^ ]+)$"")))"),"IND")</f>
        <v>IND</v>
      </c>
      <c r="D498" s="7" t="s">
        <v>1063</v>
      </c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18"/>
      <c r="U498" s="18"/>
      <c r="V498" s="18"/>
      <c r="W498" s="18"/>
      <c r="X498" s="18"/>
      <c r="Y498" s="18"/>
      <c r="Z498" s="18"/>
      <c r="AA498" s="18"/>
      <c r="AB498" s="18"/>
    </row>
    <row r="499">
      <c r="A499" s="7" t="s">
        <v>1122</v>
      </c>
      <c r="B499" s="7" t="str">
        <f t="shared" si="1"/>
        <v>Andrew Ogletree</v>
      </c>
      <c r="C499" s="7" t="str">
        <f>IFERROR(__xludf.DUMMYFUNCTION("INDEX(IFNA(REGEXEXTRACT(A499, ""([^ ]+)$"")))"),"IND")</f>
        <v>IND</v>
      </c>
      <c r="D499" s="7" t="s">
        <v>1063</v>
      </c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18"/>
      <c r="U499" s="18"/>
      <c r="V499" s="18"/>
      <c r="W499" s="18"/>
      <c r="X499" s="18"/>
      <c r="Y499" s="18"/>
      <c r="Z499" s="18"/>
      <c r="AA499" s="18"/>
      <c r="AB499" s="18"/>
    </row>
    <row r="500">
      <c r="A500" s="7" t="s">
        <v>1123</v>
      </c>
      <c r="B500" s="7" t="str">
        <f t="shared" si="1"/>
        <v>Cade Stover</v>
      </c>
      <c r="C500" s="7" t="str">
        <f>IFERROR(__xludf.DUMMYFUNCTION("INDEX(IFNA(REGEXEXTRACT(A500, ""([^ ]+)$"")))"),"HOU")</f>
        <v>HOU</v>
      </c>
      <c r="D500" s="7" t="s">
        <v>1063</v>
      </c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18"/>
      <c r="U500" s="18"/>
      <c r="V500" s="18"/>
      <c r="W500" s="18"/>
      <c r="X500" s="18"/>
      <c r="Y500" s="18"/>
      <c r="Z500" s="18"/>
      <c r="AA500" s="18"/>
      <c r="AB500" s="18"/>
    </row>
    <row r="501">
      <c r="A501" s="7" t="s">
        <v>1124</v>
      </c>
      <c r="B501" s="7" t="str">
        <f t="shared" si="1"/>
        <v>Eric Saubert</v>
      </c>
      <c r="C501" s="7" t="str">
        <f>IFERROR(__xludf.DUMMYFUNCTION("INDEX(IFNA(REGEXEXTRACT(A501, ""([^ ]+)$"")))"),"SF")</f>
        <v>SF</v>
      </c>
      <c r="D501" s="7" t="s">
        <v>1063</v>
      </c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18"/>
      <c r="U501" s="18"/>
      <c r="V501" s="18"/>
      <c r="W501" s="18"/>
      <c r="X501" s="18"/>
      <c r="Y501" s="18"/>
      <c r="Z501" s="18"/>
      <c r="AA501" s="18"/>
      <c r="AB501" s="18"/>
    </row>
    <row r="502">
      <c r="A502" s="7" t="s">
        <v>1125</v>
      </c>
      <c r="B502" s="7" t="str">
        <f t="shared" si="1"/>
        <v>Lucas Krull</v>
      </c>
      <c r="C502" s="7" t="str">
        <f>IFERROR(__xludf.DUMMYFUNCTION("INDEX(IFNA(REGEXEXTRACT(A502, ""([^ ]+)$"")))"),"DEN")</f>
        <v>DEN</v>
      </c>
      <c r="D502" s="7" t="s">
        <v>1063</v>
      </c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18"/>
      <c r="U502" s="18"/>
      <c r="V502" s="18"/>
      <c r="W502" s="18"/>
      <c r="X502" s="18"/>
      <c r="Y502" s="18"/>
      <c r="Z502" s="18"/>
      <c r="AA502" s="18"/>
      <c r="AB502" s="18"/>
    </row>
    <row r="503">
      <c r="A503" s="7" t="s">
        <v>1126</v>
      </c>
      <c r="B503" s="7" t="str">
        <f t="shared" si="1"/>
        <v>Michael Mayer</v>
      </c>
      <c r="C503" s="7" t="str">
        <f>IFERROR(__xludf.DUMMYFUNCTION("INDEX(IFNA(REGEXEXTRACT(A503, ""([^ ]+)$"")))"),"LV")</f>
        <v>LV</v>
      </c>
      <c r="D503" s="7" t="s">
        <v>1063</v>
      </c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18"/>
      <c r="U503" s="18"/>
      <c r="V503" s="18"/>
      <c r="W503" s="18"/>
      <c r="X503" s="18"/>
      <c r="Y503" s="18"/>
      <c r="Z503" s="18"/>
      <c r="AA503" s="18"/>
      <c r="AB503" s="18"/>
    </row>
    <row r="504">
      <c r="A504" s="7" t="s">
        <v>1127</v>
      </c>
      <c r="B504" s="7" t="str">
        <f t="shared" si="1"/>
        <v>Drew Sample</v>
      </c>
      <c r="C504" s="7" t="str">
        <f>IFERROR(__xludf.DUMMYFUNCTION("INDEX(IFNA(REGEXEXTRACT(A504, ""([^ ]+)$"")))"),"CIN")</f>
        <v>CIN</v>
      </c>
      <c r="D504" s="7" t="s">
        <v>1063</v>
      </c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18"/>
      <c r="U504" s="18"/>
      <c r="V504" s="18"/>
      <c r="W504" s="18"/>
      <c r="X504" s="18"/>
      <c r="Y504" s="18"/>
      <c r="Z504" s="18"/>
      <c r="AA504" s="18"/>
      <c r="AB504" s="18"/>
    </row>
    <row r="505">
      <c r="A505" s="7" t="s">
        <v>1128</v>
      </c>
      <c r="B505" s="7" t="str">
        <f t="shared" si="1"/>
        <v>Kenny Yeboah</v>
      </c>
      <c r="C505" s="7" t="str">
        <f>IFERROR(__xludf.DUMMYFUNCTION("INDEX(IFNA(REGEXEXTRACT(A505, ""([^ ]+)$"")))"),"NYJ")</f>
        <v>NYJ</v>
      </c>
      <c r="D505" s="7" t="s">
        <v>1063</v>
      </c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18"/>
      <c r="U505" s="18"/>
      <c r="V505" s="18"/>
      <c r="W505" s="18"/>
      <c r="X505" s="18"/>
      <c r="Y505" s="18"/>
      <c r="Z505" s="18"/>
      <c r="AA505" s="18"/>
      <c r="AB505" s="18"/>
    </row>
    <row r="506">
      <c r="A506" s="7" t="s">
        <v>1129</v>
      </c>
      <c r="B506" s="7" t="str">
        <f t="shared" si="1"/>
        <v>Daniel Bellinger</v>
      </c>
      <c r="C506" s="7" t="str">
        <f>IFERROR(__xludf.DUMMYFUNCTION("INDEX(IFNA(REGEXEXTRACT(A506, ""([^ ]+)$"")))"),"NYG")</f>
        <v>NYG</v>
      </c>
      <c r="D506" s="7" t="s">
        <v>1063</v>
      </c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18"/>
      <c r="U506" s="18"/>
      <c r="V506" s="18"/>
      <c r="W506" s="18"/>
      <c r="X506" s="18"/>
      <c r="Y506" s="18"/>
      <c r="Z506" s="18"/>
      <c r="AA506" s="18"/>
      <c r="AB506" s="18"/>
    </row>
    <row r="507">
      <c r="A507" s="7" t="s">
        <v>1130</v>
      </c>
      <c r="B507" s="7" t="str">
        <f t="shared" si="1"/>
        <v>Quintin Morris</v>
      </c>
      <c r="C507" s="7" t="str">
        <f>IFERROR(__xludf.DUMMYFUNCTION("INDEX(IFNA(REGEXEXTRACT(A507, ""([^ ]+)$"")))"),"BUF")</f>
        <v>BUF</v>
      </c>
      <c r="D507" s="7" t="s">
        <v>1063</v>
      </c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18"/>
      <c r="U507" s="18"/>
      <c r="V507" s="18"/>
      <c r="W507" s="18"/>
      <c r="X507" s="18"/>
      <c r="Y507" s="18"/>
      <c r="Z507" s="18"/>
      <c r="AA507" s="18"/>
      <c r="AB507" s="18"/>
    </row>
    <row r="508">
      <c r="A508" s="7" t="s">
        <v>1131</v>
      </c>
      <c r="B508" s="7" t="str">
        <f t="shared" si="1"/>
        <v>MyCole Pruitt</v>
      </c>
      <c r="C508" s="7" t="str">
        <f>IFERROR(__xludf.DUMMYFUNCTION("INDEX(IFNA(REGEXEXTRACT(A508, ""([^ ]+)$"")))"),"PIT")</f>
        <v>PIT</v>
      </c>
      <c r="D508" s="7" t="s">
        <v>1063</v>
      </c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18"/>
      <c r="U508" s="18"/>
      <c r="V508" s="18"/>
      <c r="W508" s="18"/>
      <c r="X508" s="18"/>
      <c r="Y508" s="18"/>
      <c r="Z508" s="18"/>
      <c r="AA508" s="18"/>
      <c r="AB508" s="18"/>
    </row>
    <row r="509">
      <c r="A509" s="7" t="s">
        <v>1132</v>
      </c>
      <c r="B509" s="7" t="str">
        <f t="shared" si="1"/>
        <v>Blake Whiteheart</v>
      </c>
      <c r="C509" s="7" t="str">
        <f>IFERROR(__xludf.DUMMYFUNCTION("INDEX(IFNA(REGEXEXTRACT(A509, ""([^ ]+)$"")))"),"CLE")</f>
        <v>CLE</v>
      </c>
      <c r="D509" s="7" t="s">
        <v>1063</v>
      </c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18"/>
      <c r="U509" s="18"/>
      <c r="V509" s="18"/>
      <c r="W509" s="18"/>
      <c r="X509" s="18"/>
      <c r="Y509" s="18"/>
      <c r="Z509" s="18"/>
      <c r="AA509" s="18"/>
      <c r="AB509" s="18"/>
    </row>
    <row r="510">
      <c r="A510" s="7" t="s">
        <v>1133</v>
      </c>
      <c r="B510" s="7" t="str">
        <f t="shared" si="1"/>
        <v>Devin Culp</v>
      </c>
      <c r="C510" s="7" t="str">
        <f>IFERROR(__xludf.DUMMYFUNCTION("INDEX(IFNA(REGEXEXTRACT(A510, ""([^ ]+)$"")))"),"TB")</f>
        <v>TB</v>
      </c>
      <c r="D510" s="7" t="s">
        <v>1063</v>
      </c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18"/>
      <c r="U510" s="18"/>
      <c r="V510" s="18"/>
      <c r="W510" s="18"/>
      <c r="X510" s="18"/>
      <c r="Y510" s="18"/>
      <c r="Z510" s="18"/>
      <c r="AA510" s="18"/>
      <c r="AB510" s="18"/>
    </row>
    <row r="511">
      <c r="A511" s="7" t="s">
        <v>1134</v>
      </c>
      <c r="B511" s="7" t="str">
        <f t="shared" si="1"/>
        <v>Chris Manhertz</v>
      </c>
      <c r="C511" s="7" t="str">
        <f>IFERROR(__xludf.DUMMYFUNCTION("INDEX(IFNA(REGEXEXTRACT(A511, ""([^ ]+)$"")))"),"NYG")</f>
        <v>NYG</v>
      </c>
      <c r="D511" s="7" t="s">
        <v>1063</v>
      </c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18"/>
      <c r="U511" s="18"/>
      <c r="V511" s="18"/>
      <c r="W511" s="18"/>
      <c r="X511" s="18"/>
      <c r="Y511" s="18"/>
      <c r="Z511" s="18"/>
      <c r="AA511" s="18"/>
      <c r="AB511" s="18"/>
    </row>
    <row r="512">
      <c r="A512" s="7" t="s">
        <v>1135</v>
      </c>
      <c r="B512" s="7" t="str">
        <f t="shared" si="1"/>
        <v>Brevyn Spann-Ford</v>
      </c>
      <c r="C512" s="7" t="str">
        <f>IFERROR(__xludf.DUMMYFUNCTION("INDEX(IFNA(REGEXEXTRACT(A512, ""([^ ]+)$"")))"),"DAL")</f>
        <v>DAL</v>
      </c>
      <c r="D512" s="7" t="s">
        <v>1063</v>
      </c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18"/>
      <c r="U512" s="18"/>
      <c r="V512" s="18"/>
      <c r="W512" s="18"/>
      <c r="X512" s="18"/>
      <c r="Y512" s="18"/>
      <c r="Z512" s="18"/>
      <c r="AA512" s="18"/>
      <c r="AB512" s="18"/>
    </row>
    <row r="513">
      <c r="A513" s="7" t="s">
        <v>1136</v>
      </c>
      <c r="B513" s="7" t="str">
        <f t="shared" si="1"/>
        <v>Harrison Bryant</v>
      </c>
      <c r="C513" s="7" t="str">
        <f>IFERROR(__xludf.DUMMYFUNCTION("INDEX(IFNA(REGEXEXTRACT(A513, ""([^ ]+)$"")))"),"LV")</f>
        <v>LV</v>
      </c>
      <c r="D513" s="7" t="s">
        <v>1063</v>
      </c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18"/>
      <c r="U513" s="18"/>
      <c r="V513" s="18"/>
      <c r="W513" s="18"/>
      <c r="X513" s="18"/>
      <c r="Y513" s="18"/>
      <c r="Z513" s="18"/>
      <c r="AA513" s="18"/>
      <c r="AB513" s="18"/>
    </row>
    <row r="514">
      <c r="A514" s="7" t="s">
        <v>1137</v>
      </c>
      <c r="B514" s="7" t="str">
        <f t="shared" si="1"/>
        <v>Ben Sinnott</v>
      </c>
      <c r="C514" s="7" t="str">
        <f>IFERROR(__xludf.DUMMYFUNCTION("INDEX(IFNA(REGEXEXTRACT(A514, ""([^ ]+)$"")))"),"WAS")</f>
        <v>WAS</v>
      </c>
      <c r="D514" s="7" t="s">
        <v>1063</v>
      </c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18"/>
      <c r="U514" s="18"/>
      <c r="V514" s="18"/>
      <c r="W514" s="18"/>
      <c r="X514" s="18"/>
      <c r="Y514" s="18"/>
      <c r="Z514" s="18"/>
      <c r="AA514" s="18"/>
      <c r="AB514" s="18"/>
    </row>
    <row r="515">
      <c r="A515" s="7" t="s">
        <v>1138</v>
      </c>
      <c r="B515" s="7" t="str">
        <f t="shared" si="1"/>
        <v>Julian Hill</v>
      </c>
      <c r="C515" s="7" t="str">
        <f>IFERROR(__xludf.DUMMYFUNCTION("INDEX(IFNA(REGEXEXTRACT(A515, ""([^ ]+)$"")))"),"MIA")</f>
        <v>MIA</v>
      </c>
      <c r="D515" s="7" t="s">
        <v>1063</v>
      </c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18"/>
      <c r="U515" s="18"/>
      <c r="V515" s="18"/>
      <c r="W515" s="18"/>
      <c r="X515" s="18"/>
      <c r="Y515" s="18"/>
      <c r="Z515" s="18"/>
      <c r="AA515" s="18"/>
      <c r="AB515" s="18"/>
    </row>
    <row r="516">
      <c r="A516" s="7" t="s">
        <v>1139</v>
      </c>
      <c r="B516" s="7" t="str">
        <f t="shared" si="1"/>
        <v>E.J. Jenkins</v>
      </c>
      <c r="C516" s="7" t="str">
        <f>IFERROR(__xludf.DUMMYFUNCTION("INDEX(IFNA(REGEXEXTRACT(A516, ""([^ ]+)$"")))"),"PHI")</f>
        <v>PHI</v>
      </c>
      <c r="D516" s="7" t="s">
        <v>1063</v>
      </c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18"/>
      <c r="U516" s="18"/>
      <c r="V516" s="18"/>
      <c r="W516" s="18"/>
      <c r="X516" s="18"/>
      <c r="Y516" s="18"/>
      <c r="Z516" s="18"/>
      <c r="AA516" s="18"/>
      <c r="AB516" s="18"/>
    </row>
    <row r="517">
      <c r="A517" s="7" t="s">
        <v>1140</v>
      </c>
      <c r="B517" s="7" t="str">
        <f t="shared" si="1"/>
        <v>Jeremy Ruckert</v>
      </c>
      <c r="C517" s="7" t="str">
        <f>IFERROR(__xludf.DUMMYFUNCTION("INDEX(IFNA(REGEXEXTRACT(A517, ""([^ ]+)$"")))"),"NYJ")</f>
        <v>NYJ</v>
      </c>
      <c r="D517" s="7" t="s">
        <v>1063</v>
      </c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18"/>
      <c r="U517" s="18"/>
      <c r="V517" s="18"/>
      <c r="W517" s="18"/>
      <c r="X517" s="18"/>
      <c r="Y517" s="18"/>
      <c r="Z517" s="18"/>
      <c r="AA517" s="18"/>
      <c r="AB517" s="18"/>
    </row>
    <row r="518">
      <c r="A518" s="7" t="s">
        <v>1141</v>
      </c>
      <c r="B518" s="7" t="str">
        <f t="shared" si="1"/>
        <v>John Bates</v>
      </c>
      <c r="C518" s="7" t="str">
        <f>IFERROR(__xludf.DUMMYFUNCTION("INDEX(IFNA(REGEXEXTRACT(A518, ""([^ ]+)$"")))"),"WAS")</f>
        <v>WAS</v>
      </c>
      <c r="D518" s="7" t="s">
        <v>1063</v>
      </c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18"/>
      <c r="U518" s="18"/>
      <c r="V518" s="18"/>
      <c r="W518" s="18"/>
      <c r="X518" s="18"/>
      <c r="Y518" s="18"/>
      <c r="Z518" s="18"/>
      <c r="AA518" s="18"/>
      <c r="AB518" s="18"/>
    </row>
    <row r="519">
      <c r="A519" s="7" t="s">
        <v>1142</v>
      </c>
      <c r="B519" s="7" t="str">
        <f t="shared" si="1"/>
        <v>Hayden Hurst</v>
      </c>
      <c r="C519" s="7" t="str">
        <f>IFERROR(__xludf.DUMMYFUNCTION("INDEX(IFNA(REGEXEXTRACT(A519, ""([^ ]+)$"")))"),"LAC")</f>
        <v>LAC</v>
      </c>
      <c r="D519" s="7" t="s">
        <v>1063</v>
      </c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18"/>
      <c r="U519" s="18"/>
      <c r="V519" s="18"/>
      <c r="W519" s="18"/>
      <c r="X519" s="18"/>
      <c r="Y519" s="18"/>
      <c r="Z519" s="18"/>
      <c r="AA519" s="18"/>
      <c r="AB519" s="18"/>
    </row>
    <row r="520">
      <c r="A520" s="7" t="s">
        <v>1143</v>
      </c>
      <c r="B520" s="7" t="str">
        <f t="shared" si="1"/>
        <v>Davis Allen</v>
      </c>
      <c r="C520" s="7" t="str">
        <f>IFERROR(__xludf.DUMMYFUNCTION("INDEX(IFNA(REGEXEXTRACT(A520, ""([^ ]+)$"")))"),"LA")</f>
        <v>LA</v>
      </c>
      <c r="D520" s="7" t="s">
        <v>1063</v>
      </c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18"/>
      <c r="U520" s="18"/>
      <c r="V520" s="18"/>
      <c r="W520" s="18"/>
      <c r="X520" s="18"/>
      <c r="Y520" s="18"/>
      <c r="Z520" s="18"/>
      <c r="AA520" s="18"/>
      <c r="AB520" s="18"/>
    </row>
    <row r="521">
      <c r="A521" s="7" t="s">
        <v>1144</v>
      </c>
      <c r="B521" s="7" t="str">
        <f t="shared" si="1"/>
        <v>Luke Farrell</v>
      </c>
      <c r="C521" s="7" t="str">
        <f>IFERROR(__xludf.DUMMYFUNCTION("INDEX(IFNA(REGEXEXTRACT(A521, ""([^ ]+)$"")))"),"JAX")</f>
        <v>JAX</v>
      </c>
      <c r="D521" s="7" t="s">
        <v>1063</v>
      </c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18"/>
      <c r="U521" s="18"/>
      <c r="V521" s="18"/>
      <c r="W521" s="18"/>
      <c r="X521" s="18"/>
      <c r="Y521" s="18"/>
      <c r="Z521" s="18"/>
      <c r="AA521" s="18"/>
      <c r="AB521" s="18"/>
    </row>
    <row r="522">
      <c r="A522" s="7" t="s">
        <v>1145</v>
      </c>
      <c r="B522" s="7" t="str">
        <f t="shared" si="1"/>
        <v>Peyton Hendershot</v>
      </c>
      <c r="C522" s="7" t="str">
        <f>IFERROR(__xludf.DUMMYFUNCTION("INDEX(IFNA(REGEXEXTRACT(A522, ""([^ ]+)$"")))"),"KC")</f>
        <v>KC</v>
      </c>
      <c r="D522" s="7" t="s">
        <v>1063</v>
      </c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18"/>
      <c r="U522" s="18"/>
      <c r="V522" s="18"/>
      <c r="W522" s="18"/>
      <c r="X522" s="18"/>
      <c r="Y522" s="18"/>
      <c r="Z522" s="18"/>
      <c r="AA522" s="18"/>
      <c r="AB522" s="18"/>
    </row>
    <row r="523">
      <c r="A523" s="7" t="s">
        <v>1146</v>
      </c>
      <c r="B523" s="7" t="str">
        <f t="shared" si="1"/>
        <v>Hunter Long</v>
      </c>
      <c r="C523" s="7" t="str">
        <f>IFERROR(__xludf.DUMMYFUNCTION("INDEX(IFNA(REGEXEXTRACT(A523, ""([^ ]+)$"")))"),"LA")</f>
        <v>LA</v>
      </c>
      <c r="D523" s="7" t="s">
        <v>1063</v>
      </c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18"/>
      <c r="U523" s="18"/>
      <c r="V523" s="18"/>
      <c r="W523" s="18"/>
      <c r="X523" s="18"/>
      <c r="Y523" s="18"/>
      <c r="Z523" s="18"/>
      <c r="AA523" s="18"/>
      <c r="AB523" s="18"/>
    </row>
    <row r="524">
      <c r="A524" s="7" t="s">
        <v>1147</v>
      </c>
      <c r="B524" s="7" t="str">
        <f t="shared" si="1"/>
        <v>Ben Sims</v>
      </c>
      <c r="C524" s="7" t="str">
        <f>IFERROR(__xludf.DUMMYFUNCTION("INDEX(IFNA(REGEXEXTRACT(A524, ""([^ ]+)$"")))"),"GB")</f>
        <v>GB</v>
      </c>
      <c r="D524" s="7" t="s">
        <v>1063</v>
      </c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18"/>
      <c r="U524" s="18"/>
      <c r="V524" s="18"/>
      <c r="W524" s="18"/>
      <c r="X524" s="18"/>
      <c r="Y524" s="18"/>
      <c r="Z524" s="18"/>
      <c r="AA524" s="18"/>
      <c r="AB524" s="18"/>
    </row>
    <row r="525">
      <c r="A525" s="7" t="s">
        <v>1148</v>
      </c>
      <c r="B525" s="7" t="str">
        <f t="shared" si="1"/>
        <v>Greg Dulcich</v>
      </c>
      <c r="C525" s="7" t="str">
        <f>IFERROR(__xludf.DUMMYFUNCTION("INDEX(IFNA(REGEXEXTRACT(A525, ""([^ ]+)$"")))"),"NYG")</f>
        <v>NYG</v>
      </c>
      <c r="D525" s="7" t="s">
        <v>1063</v>
      </c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18"/>
      <c r="U525" s="18"/>
      <c r="V525" s="18"/>
      <c r="W525" s="18"/>
      <c r="X525" s="18"/>
      <c r="Y525" s="18"/>
      <c r="Z525" s="18"/>
      <c r="AA525" s="18"/>
      <c r="AB525" s="18"/>
    </row>
    <row r="526">
      <c r="A526" s="7" t="s">
        <v>1149</v>
      </c>
      <c r="B526" s="7" t="str">
        <f t="shared" si="1"/>
        <v>Gerald Everett</v>
      </c>
      <c r="C526" s="7" t="str">
        <f>IFERROR(__xludf.DUMMYFUNCTION("INDEX(IFNA(REGEXEXTRACT(A526, ""([^ ]+)$"")))"),"CHI")</f>
        <v>CHI</v>
      </c>
      <c r="D526" s="7" t="s">
        <v>1063</v>
      </c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18"/>
      <c r="U526" s="18"/>
      <c r="V526" s="18"/>
      <c r="W526" s="18"/>
      <c r="X526" s="18"/>
      <c r="Y526" s="18"/>
      <c r="Z526" s="18"/>
      <c r="AA526" s="18"/>
      <c r="AB526" s="18"/>
    </row>
    <row r="527">
      <c r="A527" s="7" t="s">
        <v>1150</v>
      </c>
      <c r="B527" s="7" t="str">
        <f t="shared" si="1"/>
        <v>Dallin Holker</v>
      </c>
      <c r="C527" s="7" t="str">
        <f>IFERROR(__xludf.DUMMYFUNCTION("INDEX(IFNA(REGEXEXTRACT(A527, ""([^ ]+)$"")))"),"NO")</f>
        <v>NO</v>
      </c>
      <c r="D527" s="7" t="s">
        <v>1063</v>
      </c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18"/>
      <c r="U527" s="18"/>
      <c r="V527" s="18"/>
      <c r="W527" s="18"/>
      <c r="X527" s="18"/>
      <c r="Y527" s="18"/>
      <c r="Z527" s="18"/>
      <c r="AA527" s="18"/>
      <c r="AB527" s="18"/>
    </row>
    <row r="528">
      <c r="A528" s="7" t="s">
        <v>1151</v>
      </c>
      <c r="B528" s="7" t="str">
        <f t="shared" si="1"/>
        <v>Luke Musgrave</v>
      </c>
      <c r="C528" s="7" t="str">
        <f>IFERROR(__xludf.DUMMYFUNCTION("INDEX(IFNA(REGEXEXTRACT(A528, ""([^ ]+)$"")))"),"GB")</f>
        <v>GB</v>
      </c>
      <c r="D528" s="7" t="s">
        <v>1063</v>
      </c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18"/>
      <c r="U528" s="18"/>
      <c r="V528" s="18"/>
      <c r="W528" s="18"/>
      <c r="X528" s="18"/>
      <c r="Y528" s="18"/>
      <c r="Z528" s="18"/>
      <c r="AA528" s="18"/>
      <c r="AB528" s="18"/>
    </row>
    <row r="529">
      <c r="A529" s="7" t="s">
        <v>1152</v>
      </c>
      <c r="B529" s="7" t="str">
        <f t="shared" si="1"/>
        <v>Charlie Woerner</v>
      </c>
      <c r="C529" s="7" t="str">
        <f>IFERROR(__xludf.DUMMYFUNCTION("INDEX(IFNA(REGEXEXTRACT(A529, ""([^ ]+)$"")))"),"ATL")</f>
        <v>ATL</v>
      </c>
      <c r="D529" s="7" t="s">
        <v>1063</v>
      </c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18"/>
      <c r="U529" s="18"/>
      <c r="V529" s="18"/>
      <c r="W529" s="18"/>
      <c r="X529" s="18"/>
      <c r="Y529" s="18"/>
      <c r="Z529" s="18"/>
      <c r="AA529" s="18"/>
      <c r="AB529" s="18"/>
    </row>
    <row r="530">
      <c r="A530" s="7" t="s">
        <v>1153</v>
      </c>
      <c r="B530" s="7" t="str">
        <f t="shared" si="1"/>
        <v>Shane Zylstra</v>
      </c>
      <c r="C530" s="7" t="str">
        <f>IFERROR(__xludf.DUMMYFUNCTION("INDEX(IFNA(REGEXEXTRACT(A530, ""([^ ]+)$"")))"),"DET")</f>
        <v>DET</v>
      </c>
      <c r="D530" s="7" t="s">
        <v>1063</v>
      </c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18"/>
      <c r="U530" s="18"/>
      <c r="V530" s="18"/>
      <c r="W530" s="18"/>
      <c r="X530" s="18"/>
      <c r="Y530" s="18"/>
      <c r="Z530" s="18"/>
      <c r="AA530" s="18"/>
      <c r="AB530" s="18"/>
    </row>
    <row r="531">
      <c r="A531" s="7" t="s">
        <v>1154</v>
      </c>
      <c r="B531" s="7" t="str">
        <f t="shared" si="1"/>
        <v>Jaheim Bell</v>
      </c>
      <c r="C531" s="7" t="str">
        <f>IFERROR(__xludf.DUMMYFUNCTION("INDEX(IFNA(REGEXEXTRACT(A531, ""([^ ]+)$"")))"),"NE")</f>
        <v>NE</v>
      </c>
      <c r="D531" s="7" t="s">
        <v>1063</v>
      </c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18"/>
      <c r="U531" s="18"/>
      <c r="V531" s="18"/>
      <c r="W531" s="18"/>
      <c r="X531" s="18"/>
      <c r="Y531" s="18"/>
      <c r="Z531" s="18"/>
      <c r="AA531" s="18"/>
      <c r="AB531" s="18"/>
    </row>
    <row r="532">
      <c r="A532" s="7" t="s">
        <v>1155</v>
      </c>
      <c r="B532" s="7" t="str">
        <f t="shared" si="1"/>
        <v>Pharaoh Brown</v>
      </c>
      <c r="C532" s="7" t="str">
        <f>IFERROR(__xludf.DUMMYFUNCTION("INDEX(IFNA(REGEXEXTRACT(A532, ""([^ ]+)$"")))"),"SEA")</f>
        <v>SEA</v>
      </c>
      <c r="D532" s="7" t="s">
        <v>1063</v>
      </c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18"/>
      <c r="U532" s="18"/>
      <c r="V532" s="18"/>
      <c r="W532" s="18"/>
      <c r="X532" s="18"/>
      <c r="Y532" s="18"/>
      <c r="Z532" s="18"/>
      <c r="AA532" s="18"/>
      <c r="AB532" s="18"/>
    </row>
    <row r="533">
      <c r="A533" s="7" t="s">
        <v>1156</v>
      </c>
      <c r="B533" s="7" t="str">
        <f t="shared" si="1"/>
        <v>Tanner Conner</v>
      </c>
      <c r="C533" s="7" t="str">
        <f>IFERROR(__xludf.DUMMYFUNCTION("INDEX(IFNA(REGEXEXTRACT(A533, ""([^ ]+)$"")))"),"MIA")</f>
        <v>MIA</v>
      </c>
      <c r="D533" s="7" t="s">
        <v>1063</v>
      </c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18"/>
      <c r="U533" s="18"/>
      <c r="V533" s="18"/>
      <c r="W533" s="18"/>
      <c r="X533" s="18"/>
      <c r="Y533" s="18"/>
      <c r="Z533" s="18"/>
      <c r="AA533" s="18"/>
      <c r="AB533" s="18"/>
    </row>
    <row r="534">
      <c r="A534" s="7" t="s">
        <v>1157</v>
      </c>
      <c r="B534" s="7" t="str">
        <f t="shared" si="1"/>
        <v>Tucker Fisk</v>
      </c>
      <c r="C534" s="7" t="str">
        <f>IFERROR(__xludf.DUMMYFUNCTION("INDEX(IFNA(REGEXEXTRACT(A534, ""([^ ]+)$"")))"),"LAC")</f>
        <v>LAC</v>
      </c>
      <c r="D534" s="7" t="s">
        <v>1063</v>
      </c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18"/>
      <c r="U534" s="18"/>
      <c r="V534" s="18"/>
      <c r="W534" s="18"/>
      <c r="X534" s="18"/>
      <c r="Y534" s="18"/>
      <c r="Z534" s="18"/>
      <c r="AA534" s="18"/>
      <c r="AB534" s="18"/>
    </row>
    <row r="535">
      <c r="A535" s="7" t="s">
        <v>1158</v>
      </c>
      <c r="B535" s="7" t="str">
        <f t="shared" si="1"/>
        <v>Feleipe Franks</v>
      </c>
      <c r="C535" s="7" t="str">
        <f>IFERROR(__xludf.DUMMYFUNCTION("INDEX(IFNA(REGEXEXTRACT(A535, ""([^ ]+)$"")))"),"CAR")</f>
        <v>CAR</v>
      </c>
      <c r="D535" s="7" t="s">
        <v>1063</v>
      </c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18"/>
      <c r="U535" s="18"/>
      <c r="V535" s="18"/>
      <c r="W535" s="18"/>
      <c r="X535" s="18"/>
      <c r="Y535" s="18"/>
      <c r="Z535" s="18"/>
      <c r="AA535" s="18"/>
      <c r="AB535" s="18"/>
    </row>
    <row r="536">
      <c r="A536" s="7" t="s">
        <v>1159</v>
      </c>
      <c r="B536" s="7" t="str">
        <f t="shared" si="1"/>
        <v>Cam Grandy</v>
      </c>
      <c r="C536" s="7" t="str">
        <f>IFERROR(__xludf.DUMMYFUNCTION("INDEX(IFNA(REGEXEXTRACT(A536, ""([^ ]+)$"")))"),"CIN")</f>
        <v>CIN</v>
      </c>
      <c r="D536" s="7" t="s">
        <v>1063</v>
      </c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18"/>
      <c r="U536" s="18"/>
      <c r="V536" s="18"/>
      <c r="W536" s="18"/>
      <c r="X536" s="18"/>
      <c r="Y536" s="18"/>
      <c r="Z536" s="18"/>
      <c r="AA536" s="18"/>
      <c r="AB536" s="18"/>
    </row>
    <row r="537">
      <c r="A537" s="7" t="s">
        <v>1160</v>
      </c>
      <c r="B537" s="7" t="str">
        <f t="shared" si="1"/>
        <v>Will Mallory</v>
      </c>
      <c r="C537" s="7" t="str">
        <f>IFERROR(__xludf.DUMMYFUNCTION("INDEX(IFNA(REGEXEXTRACT(A537, ""([^ ]+)$"")))"),"IND")</f>
        <v>IND</v>
      </c>
      <c r="D537" s="7" t="s">
        <v>1063</v>
      </c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18"/>
      <c r="U537" s="18"/>
      <c r="V537" s="18"/>
      <c r="W537" s="18"/>
      <c r="X537" s="18"/>
      <c r="Y537" s="18"/>
      <c r="Z537" s="18"/>
      <c r="AA537" s="18"/>
      <c r="AB537" s="18"/>
    </row>
    <row r="538">
      <c r="A538" s="7" t="s">
        <v>1161</v>
      </c>
      <c r="B538" s="7" t="str">
        <f t="shared" si="1"/>
        <v>Tip Reiman</v>
      </c>
      <c r="C538" s="7" t="str">
        <f>IFERROR(__xludf.DUMMYFUNCTION("INDEX(IFNA(REGEXEXTRACT(A538, ""([^ ]+)$"")))"),"ARI")</f>
        <v>ARI</v>
      </c>
      <c r="D538" s="7" t="s">
        <v>1063</v>
      </c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18"/>
      <c r="U538" s="18"/>
      <c r="V538" s="18"/>
      <c r="W538" s="18"/>
      <c r="X538" s="18"/>
      <c r="Y538" s="18"/>
      <c r="Z538" s="18"/>
      <c r="AA538" s="18"/>
      <c r="AB538" s="18"/>
    </row>
    <row r="539">
      <c r="A539" s="7" t="s">
        <v>1162</v>
      </c>
      <c r="B539" s="7" t="str">
        <f t="shared" si="1"/>
        <v>Zach Davidson</v>
      </c>
      <c r="C539" s="7" t="str">
        <f>IFERROR(__xludf.DUMMYFUNCTION("INDEX(IFNA(REGEXEXTRACT(A539, ""([^ ]+)$"")))"),"BUF")</f>
        <v>BUF</v>
      </c>
      <c r="D539" s="7" t="s">
        <v>1063</v>
      </c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18"/>
      <c r="U539" s="18"/>
      <c r="V539" s="18"/>
      <c r="W539" s="18"/>
      <c r="X539" s="18"/>
      <c r="Y539" s="18"/>
      <c r="Z539" s="18"/>
      <c r="AA539" s="18"/>
      <c r="AB539" s="18"/>
    </row>
    <row r="540">
      <c r="A540" s="7" t="s">
        <v>1163</v>
      </c>
      <c r="B540" s="7" t="str">
        <f t="shared" si="1"/>
        <v>Josiah Deguara</v>
      </c>
      <c r="C540" s="7" t="str">
        <f>IFERROR(__xludf.DUMMYFUNCTION("INDEX(IFNA(REGEXEXTRACT(A540, ""([^ ]+)$"")))"),"JAX")</f>
        <v>JAX</v>
      </c>
      <c r="D540" s="7" t="s">
        <v>1063</v>
      </c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18"/>
      <c r="U540" s="18"/>
      <c r="V540" s="18"/>
      <c r="W540" s="18"/>
      <c r="X540" s="18"/>
      <c r="Y540" s="18"/>
      <c r="Z540" s="18"/>
      <c r="AA540" s="18"/>
      <c r="AB540" s="18"/>
    </row>
    <row r="541">
      <c r="A541" s="7" t="s">
        <v>1164</v>
      </c>
      <c r="B541" s="7" t="str">
        <f t="shared" si="1"/>
        <v>Ross Dwelley</v>
      </c>
      <c r="C541" s="7" t="str">
        <f>IFERROR(__xludf.DUMMYFUNCTION("INDEX(IFNA(REGEXEXTRACT(A541, ""([^ ]+)$"")))"),"ATL")</f>
        <v>ATL</v>
      </c>
      <c r="D541" s="7" t="s">
        <v>1063</v>
      </c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18"/>
      <c r="U541" s="18"/>
      <c r="V541" s="18"/>
      <c r="W541" s="18"/>
      <c r="X541" s="18"/>
      <c r="Y541" s="18"/>
      <c r="Z541" s="18"/>
      <c r="AA541" s="18"/>
      <c r="AB541" s="18"/>
    </row>
    <row r="542">
      <c r="A542" s="7" t="s">
        <v>1165</v>
      </c>
      <c r="B542" s="7" t="str">
        <f t="shared" si="1"/>
        <v>John FitzPatrick</v>
      </c>
      <c r="C542" s="7" t="str">
        <f>IFERROR(__xludf.DUMMYFUNCTION("INDEX(IFNA(REGEXEXTRACT(A542, ""([^ ]+)$"")))"),"GB")</f>
        <v>GB</v>
      </c>
      <c r="D542" s="7" t="s">
        <v>1063</v>
      </c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18"/>
      <c r="U542" s="18"/>
      <c r="V542" s="18"/>
      <c r="W542" s="18"/>
      <c r="X542" s="18"/>
      <c r="Y542" s="18"/>
      <c r="Z542" s="18"/>
      <c r="AA542" s="18"/>
      <c r="AB542" s="18"/>
    </row>
    <row r="543">
      <c r="A543" s="7" t="s">
        <v>1166</v>
      </c>
      <c r="B543" s="7" t="str">
        <f t="shared" si="1"/>
        <v>Joe Fortson</v>
      </c>
      <c r="C543" s="7" t="str">
        <f>IFERROR(__xludf.DUMMYFUNCTION("INDEX(IFNA(REGEXEXTRACT(A543, ""([^ ]+)$"")))"),"KC")</f>
        <v>KC</v>
      </c>
      <c r="D543" s="7" t="s">
        <v>1063</v>
      </c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18"/>
      <c r="U543" s="18"/>
      <c r="V543" s="18"/>
      <c r="W543" s="18"/>
      <c r="X543" s="18"/>
      <c r="Y543" s="18"/>
      <c r="Z543" s="18"/>
      <c r="AA543" s="18"/>
      <c r="AB543" s="18"/>
    </row>
    <row r="544">
      <c r="A544" s="7" t="s">
        <v>1167</v>
      </c>
      <c r="B544" s="7" t="str">
        <f t="shared" si="1"/>
        <v>Brevin Jordan</v>
      </c>
      <c r="C544" s="7" t="str">
        <f>IFERROR(__xludf.DUMMYFUNCTION("INDEX(IFNA(REGEXEXTRACT(A544, ""([^ ]+)$"")))"),"HOU")</f>
        <v>HOU</v>
      </c>
      <c r="D544" s="7" t="s">
        <v>1063</v>
      </c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18"/>
      <c r="U544" s="18"/>
      <c r="V544" s="18"/>
      <c r="W544" s="18"/>
      <c r="X544" s="18"/>
      <c r="Y544" s="18"/>
      <c r="Z544" s="18"/>
      <c r="AA544" s="18"/>
      <c r="AB544" s="18"/>
    </row>
    <row r="545">
      <c r="A545" s="7" t="s">
        <v>1168</v>
      </c>
      <c r="B545" s="7" t="str">
        <f t="shared" si="1"/>
        <v>Marcedes Lewis</v>
      </c>
      <c r="C545" s="7" t="str">
        <f>IFERROR(__xludf.DUMMYFUNCTION("INDEX(IFNA(REGEXEXTRACT(A545, ""([^ ]+)$"")))"),"CHI")</f>
        <v>CHI</v>
      </c>
      <c r="D545" s="7" t="s">
        <v>1063</v>
      </c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18"/>
      <c r="U545" s="18"/>
      <c r="V545" s="18"/>
      <c r="W545" s="18"/>
      <c r="X545" s="18"/>
      <c r="Y545" s="18"/>
      <c r="Z545" s="18"/>
      <c r="AA545" s="18"/>
      <c r="AB545" s="18"/>
    </row>
    <row r="546">
      <c r="A546" s="7" t="s">
        <v>1169</v>
      </c>
      <c r="B546" s="7" t="str">
        <f t="shared" si="1"/>
        <v>David Martin-Robinson</v>
      </c>
      <c r="C546" s="7" t="str">
        <f>IFERROR(__xludf.DUMMYFUNCTION("INDEX(IFNA(REGEXEXTRACT(A546, ""([^ ]+)$"")))"),"TEN")</f>
        <v>TEN</v>
      </c>
      <c r="D546" s="7" t="s">
        <v>1063</v>
      </c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18"/>
      <c r="U546" s="18"/>
      <c r="V546" s="18"/>
      <c r="W546" s="18"/>
      <c r="X546" s="18"/>
      <c r="Y546" s="18"/>
      <c r="Z546" s="18"/>
      <c r="AA546" s="18"/>
      <c r="AB546" s="18"/>
    </row>
    <row r="547">
      <c r="A547" s="7" t="s">
        <v>1170</v>
      </c>
      <c r="B547" s="7" t="str">
        <f t="shared" si="1"/>
        <v>John Samuel Shenker</v>
      </c>
      <c r="C547" s="7" t="str">
        <f>IFERROR(__xludf.DUMMYFUNCTION("INDEX(IFNA(REGEXEXTRACT(A547, ""([^ ]+)$"")))"),"LV")</f>
        <v>LV</v>
      </c>
      <c r="D547" s="7" t="s">
        <v>1063</v>
      </c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18"/>
      <c r="U547" s="18"/>
      <c r="V547" s="18"/>
      <c r="W547" s="18"/>
      <c r="X547" s="18"/>
      <c r="Y547" s="18"/>
      <c r="Z547" s="18"/>
      <c r="AA547" s="18"/>
      <c r="AB547" s="18"/>
    </row>
    <row r="548">
      <c r="A548" s="7" t="s">
        <v>1171</v>
      </c>
      <c r="B548" s="7" t="str">
        <f t="shared" si="1"/>
        <v>Durham Smythe</v>
      </c>
      <c r="C548" s="7" t="str">
        <f>IFERROR(__xludf.DUMMYFUNCTION("INDEX(IFNA(REGEXEXTRACT(A548, ""([^ ]+)$"")))"),"MIA")</f>
        <v>MIA</v>
      </c>
      <c r="D548" s="7" t="s">
        <v>1063</v>
      </c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18"/>
      <c r="U548" s="18"/>
      <c r="V548" s="18"/>
      <c r="W548" s="18"/>
      <c r="X548" s="18"/>
      <c r="Y548" s="18"/>
      <c r="Z548" s="18"/>
      <c r="AA548" s="18"/>
      <c r="AB548" s="18"/>
    </row>
    <row r="549">
      <c r="A549" s="7" t="s">
        <v>1172</v>
      </c>
      <c r="B549" s="7" t="str">
        <f t="shared" si="1"/>
        <v>Jack Stoll</v>
      </c>
      <c r="C549" s="7" t="str">
        <f>IFERROR(__xludf.DUMMYFUNCTION("INDEX(IFNA(REGEXEXTRACT(A549, ""([^ ]+)$"")))"),"MIA")</f>
        <v>MIA</v>
      </c>
      <c r="D549" s="7" t="s">
        <v>1063</v>
      </c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18"/>
      <c r="U549" s="18"/>
      <c r="V549" s="18"/>
      <c r="W549" s="18"/>
      <c r="X549" s="18"/>
      <c r="Y549" s="18"/>
      <c r="Z549" s="18"/>
      <c r="AA549" s="18"/>
      <c r="AB549" s="18"/>
    </row>
    <row r="550">
      <c r="A550" s="7" t="s">
        <v>1173</v>
      </c>
      <c r="B550" s="7" t="str">
        <f t="shared" si="1"/>
        <v>Geoff Swaim</v>
      </c>
      <c r="C550" s="7" t="str">
        <f>IFERROR(__xludf.DUMMYFUNCTION("INDEX(IFNA(REGEXEXTRACT(A550, ""([^ ]+)$"")))"),"CLE")</f>
        <v>CLE</v>
      </c>
      <c r="D550" s="7" t="s">
        <v>1063</v>
      </c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18"/>
      <c r="U550" s="18"/>
      <c r="V550" s="18"/>
      <c r="W550" s="18"/>
      <c r="X550" s="18"/>
      <c r="Y550" s="18"/>
      <c r="Z550" s="18"/>
      <c r="AA550" s="18"/>
      <c r="AB550" s="18"/>
    </row>
    <row r="551">
      <c r="A551" s="7" t="s">
        <v>1174</v>
      </c>
      <c r="B551" s="7" t="str">
        <f t="shared" si="1"/>
        <v>Ian Thomas</v>
      </c>
      <c r="C551" s="7" t="str">
        <f>IFERROR(__xludf.DUMMYFUNCTION("INDEX(IFNA(REGEXEXTRACT(A551, ""([^ ]+)$"")))"),"CAR")</f>
        <v>CAR</v>
      </c>
      <c r="D551" s="7" t="s">
        <v>1063</v>
      </c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18"/>
      <c r="U551" s="18"/>
      <c r="V551" s="18"/>
      <c r="W551" s="18"/>
      <c r="X551" s="18"/>
      <c r="Y551" s="18"/>
      <c r="Z551" s="18"/>
      <c r="AA551" s="18"/>
      <c r="AB551" s="18"/>
    </row>
    <row r="552">
      <c r="A552" s="7" t="s">
        <v>1175</v>
      </c>
      <c r="B552" s="7" t="str">
        <f t="shared" si="1"/>
        <v>Eric Tomlinson</v>
      </c>
      <c r="C552" s="7" t="str">
        <f>IFERROR(__xludf.DUMMYFUNCTION("INDEX(IFNA(REGEXEXTRACT(A552, ""([^ ]+)$"")))"),"LAC")</f>
        <v>LAC</v>
      </c>
      <c r="D552" s="7" t="s">
        <v>1063</v>
      </c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18"/>
      <c r="U552" s="18"/>
      <c r="V552" s="18"/>
      <c r="W552" s="18"/>
      <c r="X552" s="18"/>
      <c r="Y552" s="18"/>
      <c r="Z552" s="18"/>
      <c r="AA552" s="18"/>
      <c r="AB552" s="18"/>
    </row>
    <row r="553">
      <c r="A553" s="7" t="s">
        <v>1176</v>
      </c>
      <c r="B553" s="7" t="str">
        <f t="shared" si="1"/>
        <v>Jared Wiley</v>
      </c>
      <c r="C553" s="7" t="str">
        <f>IFERROR(__xludf.DUMMYFUNCTION("INDEX(IFNA(REGEXEXTRACT(A553, ""([^ ]+)$"")))"),"KC")</f>
        <v>KC</v>
      </c>
      <c r="D553" s="7" t="s">
        <v>1063</v>
      </c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18"/>
      <c r="U553" s="18"/>
      <c r="V553" s="18"/>
      <c r="W553" s="18"/>
      <c r="X553" s="18"/>
      <c r="Y553" s="18"/>
      <c r="Z553" s="18"/>
      <c r="AA553" s="18"/>
      <c r="AB553" s="18"/>
    </row>
    <row r="554">
      <c r="A554" s="18"/>
      <c r="B554" s="7"/>
      <c r="C554" s="7" t="str">
        <f>IFERROR(__xludf.DUMMYFUNCTION("INDEX(IFNA(REGEXEXTRACT(A554, ""([^ ]+)$"")))"),"")</f>
        <v/>
      </c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</row>
    <row r="555">
      <c r="A555" s="18"/>
      <c r="B555" s="7"/>
      <c r="C555" s="7" t="str">
        <f>IFERROR(__xludf.DUMMYFUNCTION("INDEX(IFNA(REGEXEXTRACT(A555, ""([^ ]+)$"")))"),"")</f>
        <v/>
      </c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</row>
    <row r="556">
      <c r="A556" s="18"/>
      <c r="B556" s="7"/>
      <c r="C556" s="7" t="str">
        <f>IFERROR(__xludf.DUMMYFUNCTION("INDEX(IFNA(REGEXEXTRACT(A556, ""([^ ]+)$"")))"),"")</f>
        <v/>
      </c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</row>
    <row r="557">
      <c r="A557" s="18"/>
      <c r="B557" s="7"/>
      <c r="C557" s="7" t="str">
        <f>IFERROR(__xludf.DUMMYFUNCTION("INDEX(IFNA(REGEXEXTRACT(A557, ""([^ ]+)$"")))"),"")</f>
        <v/>
      </c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</row>
    <row r="558">
      <c r="A558" s="18"/>
      <c r="B558" s="7"/>
      <c r="C558" s="7" t="str">
        <f>IFERROR(__xludf.DUMMYFUNCTION("INDEX(IFNA(REGEXEXTRACT(A558, ""([^ ]+)$"")))"),"")</f>
        <v/>
      </c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</row>
    <row r="559">
      <c r="A559" s="18"/>
      <c r="B559" s="7"/>
      <c r="C559" s="7" t="str">
        <f>IFERROR(__xludf.DUMMYFUNCTION("INDEX(IFNA(REGEXEXTRACT(A559, ""([^ ]+)$"")))"),"")</f>
        <v/>
      </c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</row>
    <row r="560">
      <c r="A560" s="18"/>
      <c r="B560" s="7"/>
      <c r="C560" s="7" t="str">
        <f>IFERROR(__xludf.DUMMYFUNCTION("INDEX(IFNA(REGEXEXTRACT(A560, ""([^ ]+)$"")))"),"")</f>
        <v/>
      </c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</row>
    <row r="561">
      <c r="A561" s="18"/>
      <c r="B561" s="7"/>
      <c r="C561" s="7" t="str">
        <f>IFERROR(__xludf.DUMMYFUNCTION("INDEX(IFNA(REGEXEXTRACT(A561, ""([^ ]+)$"")))"),"")</f>
        <v/>
      </c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</row>
    <row r="562">
      <c r="A562" s="18"/>
      <c r="B562" s="7"/>
      <c r="C562" s="7" t="str">
        <f>IFERROR(__xludf.DUMMYFUNCTION("INDEX(IFNA(REGEXEXTRACT(A562, ""([^ ]+)$"")))"),"")</f>
        <v/>
      </c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</row>
    <row r="563">
      <c r="A563" s="18"/>
      <c r="B563" s="7"/>
      <c r="C563" s="7" t="str">
        <f>IFERROR(__xludf.DUMMYFUNCTION("INDEX(IFNA(REGEXEXTRACT(A563, ""([^ ]+)$"")))"),"")</f>
        <v/>
      </c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</row>
    <row r="564">
      <c r="A564" s="18"/>
      <c r="B564" s="7"/>
      <c r="C564" s="7" t="str">
        <f>IFERROR(__xludf.DUMMYFUNCTION("INDEX(IFNA(REGEXEXTRACT(A564, ""([^ ]+)$"")))"),"")</f>
        <v/>
      </c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</row>
    <row r="565">
      <c r="A565" s="18"/>
      <c r="B565" s="7"/>
      <c r="C565" s="7" t="str">
        <f>IFERROR(__xludf.DUMMYFUNCTION("INDEX(IFNA(REGEXEXTRACT(A565, ""([^ ]+)$"")))"),"")</f>
        <v/>
      </c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</row>
    <row r="566">
      <c r="A566" s="18"/>
      <c r="B566" s="7"/>
      <c r="C566" s="7" t="str">
        <f>IFERROR(__xludf.DUMMYFUNCTION("INDEX(IFNA(REGEXEXTRACT(A566, ""([^ ]+)$"")))"),"")</f>
        <v/>
      </c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</row>
    <row r="567">
      <c r="A567" s="18"/>
      <c r="B567" s="7"/>
      <c r="C567" s="7" t="str">
        <f>IFERROR(__xludf.DUMMYFUNCTION("INDEX(IFNA(REGEXEXTRACT(A567, ""([^ ]+)$"")))"),"")</f>
        <v/>
      </c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</row>
    <row r="568">
      <c r="A568" s="18"/>
      <c r="B568" s="7"/>
      <c r="C568" s="7" t="str">
        <f>IFERROR(__xludf.DUMMYFUNCTION("INDEX(IFNA(REGEXEXTRACT(A568, ""([^ ]+)$"")))"),"")</f>
        <v/>
      </c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</row>
    <row r="569">
      <c r="A569" s="18"/>
      <c r="B569" s="7"/>
      <c r="C569" s="7" t="str">
        <f>IFERROR(__xludf.DUMMYFUNCTION("INDEX(IFNA(REGEXEXTRACT(A569, ""([^ ]+)$"")))"),"")</f>
        <v/>
      </c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</row>
    <row r="570">
      <c r="A570" s="18"/>
      <c r="B570" s="7"/>
      <c r="C570" s="7" t="str">
        <f>IFERROR(__xludf.DUMMYFUNCTION("INDEX(IFNA(REGEXEXTRACT(A570, ""([^ ]+)$"")))"),"")</f>
        <v/>
      </c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</row>
    <row r="571">
      <c r="A571" s="18"/>
      <c r="B571" s="7"/>
      <c r="C571" s="7" t="str">
        <f>IFERROR(__xludf.DUMMYFUNCTION("INDEX(IFNA(REGEXEXTRACT(A571, ""([^ ]+)$"")))"),"")</f>
        <v/>
      </c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</row>
    <row r="572">
      <c r="A572" s="18"/>
      <c r="B572" s="7"/>
      <c r="C572" s="7" t="str">
        <f>IFERROR(__xludf.DUMMYFUNCTION("INDEX(IFNA(REGEXEXTRACT(A572, ""([^ ]+)$"")))"),"")</f>
        <v/>
      </c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</row>
    <row r="573">
      <c r="A573" s="18"/>
      <c r="B573" s="7"/>
      <c r="C573" s="7" t="str">
        <f>IFERROR(__xludf.DUMMYFUNCTION("INDEX(IFNA(REGEXEXTRACT(A573, ""([^ ]+)$"")))"),"")</f>
        <v/>
      </c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</row>
    <row r="574">
      <c r="A574" s="18"/>
      <c r="B574" s="7"/>
      <c r="C574" s="7" t="str">
        <f>IFERROR(__xludf.DUMMYFUNCTION("INDEX(IFNA(REGEXEXTRACT(A574, ""([^ ]+)$"")))"),"")</f>
        <v/>
      </c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</row>
    <row r="575">
      <c r="A575" s="18"/>
      <c r="B575" s="7"/>
      <c r="C575" s="7" t="str">
        <f>IFERROR(__xludf.DUMMYFUNCTION("INDEX(IFNA(REGEXEXTRACT(A575, ""([^ ]+)$"")))"),"")</f>
        <v/>
      </c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</row>
    <row r="576">
      <c r="A576" s="18"/>
      <c r="B576" s="7"/>
      <c r="C576" s="7" t="str">
        <f>IFERROR(__xludf.DUMMYFUNCTION("INDEX(IFNA(REGEXEXTRACT(A576, ""([^ ]+)$"")))"),"")</f>
        <v/>
      </c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</row>
    <row r="577">
      <c r="A577" s="18"/>
      <c r="B577" s="7"/>
      <c r="C577" s="7" t="str">
        <f>IFERROR(__xludf.DUMMYFUNCTION("INDEX(IFNA(REGEXEXTRACT(A577, ""([^ ]+)$"")))"),"")</f>
        <v/>
      </c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</row>
    <row r="578">
      <c r="A578" s="18"/>
      <c r="B578" s="7"/>
      <c r="C578" s="7" t="str">
        <f>IFERROR(__xludf.DUMMYFUNCTION("INDEX(IFNA(REGEXEXTRACT(A578, ""([^ ]+)$"")))"),"")</f>
        <v/>
      </c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</row>
    <row r="579">
      <c r="A579" s="18"/>
      <c r="B579" s="7"/>
      <c r="C579" s="7" t="str">
        <f>IFERROR(__xludf.DUMMYFUNCTION("INDEX(IFNA(REGEXEXTRACT(A579, ""([^ ]+)$"")))"),"")</f>
        <v/>
      </c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</row>
    <row r="580">
      <c r="A580" s="18"/>
      <c r="B580" s="7"/>
      <c r="C580" s="7" t="str">
        <f>IFERROR(__xludf.DUMMYFUNCTION("INDEX(IFNA(REGEXEXTRACT(A580, ""([^ ]+)$"")))"),"")</f>
        <v/>
      </c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</row>
    <row r="581">
      <c r="A581" s="18"/>
      <c r="B581" s="7"/>
      <c r="C581" s="7" t="str">
        <f>IFERROR(__xludf.DUMMYFUNCTION("INDEX(IFNA(REGEXEXTRACT(A581, ""([^ ]+)$"")))"),"")</f>
        <v/>
      </c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</row>
    <row r="582">
      <c r="A582" s="18"/>
      <c r="B582" s="7"/>
      <c r="C582" s="7" t="str">
        <f>IFERROR(__xludf.DUMMYFUNCTION("INDEX(IFNA(REGEXEXTRACT(A582, ""([^ ]+)$"")))"),"")</f>
        <v/>
      </c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</row>
    <row r="583">
      <c r="A583" s="18"/>
      <c r="B583" s="7"/>
      <c r="C583" s="7" t="str">
        <f>IFERROR(__xludf.DUMMYFUNCTION("INDEX(IFNA(REGEXEXTRACT(A583, ""([^ ]+)$"")))"),"")</f>
        <v/>
      </c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</row>
    <row r="584">
      <c r="A584" s="18"/>
      <c r="B584" s="7"/>
      <c r="C584" s="7" t="str">
        <f>IFERROR(__xludf.DUMMYFUNCTION("INDEX(IFNA(REGEXEXTRACT(A584, ""([^ ]+)$"")))"),"")</f>
        <v/>
      </c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</row>
    <row r="585">
      <c r="A585" s="18"/>
      <c r="B585" s="7"/>
      <c r="C585" s="7" t="str">
        <f>IFERROR(__xludf.DUMMYFUNCTION("INDEX(IFNA(REGEXEXTRACT(A585, ""([^ ]+)$"")))"),"")</f>
        <v/>
      </c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</row>
    <row r="586">
      <c r="A586" s="18"/>
      <c r="B586" s="7"/>
      <c r="C586" s="7" t="str">
        <f>IFERROR(__xludf.DUMMYFUNCTION("INDEX(IFNA(REGEXEXTRACT(A586, ""([^ ]+)$"")))"),"")</f>
        <v/>
      </c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</row>
    <row r="587">
      <c r="A587" s="18"/>
      <c r="B587" s="7"/>
      <c r="C587" s="7" t="str">
        <f>IFERROR(__xludf.DUMMYFUNCTION("INDEX(IFNA(REGEXEXTRACT(A587, ""([^ ]+)$"")))"),"")</f>
        <v/>
      </c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</row>
    <row r="588">
      <c r="A588" s="18"/>
      <c r="B588" s="7"/>
      <c r="C588" s="7" t="str">
        <f>IFERROR(__xludf.DUMMYFUNCTION("INDEX(IFNA(REGEXEXTRACT(A588, ""([^ ]+)$"")))"),"")</f>
        <v/>
      </c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</row>
    <row r="589">
      <c r="A589" s="18"/>
      <c r="B589" s="7"/>
      <c r="C589" s="7" t="str">
        <f>IFERROR(__xludf.DUMMYFUNCTION("INDEX(IFNA(REGEXEXTRACT(A589, ""([^ ]+)$"")))"),"")</f>
        <v/>
      </c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</row>
    <row r="590">
      <c r="A590" s="18"/>
      <c r="B590" s="7"/>
      <c r="C590" s="7" t="str">
        <f>IFERROR(__xludf.DUMMYFUNCTION("INDEX(IFNA(REGEXEXTRACT(A590, ""([^ ]+)$"")))"),"")</f>
        <v/>
      </c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</row>
    <row r="591">
      <c r="A591" s="18"/>
      <c r="B591" s="7"/>
      <c r="C591" s="7" t="str">
        <f>IFERROR(__xludf.DUMMYFUNCTION("INDEX(IFNA(REGEXEXTRACT(A591, ""([^ ]+)$"")))"),"")</f>
        <v/>
      </c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</row>
    <row r="592">
      <c r="A592" s="18"/>
      <c r="B592" s="7"/>
      <c r="C592" s="7" t="str">
        <f>IFERROR(__xludf.DUMMYFUNCTION("INDEX(IFNA(REGEXEXTRACT(A592, ""([^ ]+)$"")))"),"")</f>
        <v/>
      </c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</row>
    <row r="593">
      <c r="A593" s="18"/>
      <c r="B593" s="7"/>
      <c r="C593" s="7" t="str">
        <f>IFERROR(__xludf.DUMMYFUNCTION("INDEX(IFNA(REGEXEXTRACT(A593, ""([^ ]+)$"")))"),"")</f>
        <v/>
      </c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</row>
    <row r="594">
      <c r="A594" s="18"/>
      <c r="B594" s="7"/>
      <c r="C594" s="7" t="str">
        <f>IFERROR(__xludf.DUMMYFUNCTION("INDEX(IFNA(REGEXEXTRACT(A594, ""([^ ]+)$"")))"),"")</f>
        <v/>
      </c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</row>
    <row r="595">
      <c r="A595" s="18"/>
      <c r="B595" s="7"/>
      <c r="C595" s="7" t="str">
        <f>IFERROR(__xludf.DUMMYFUNCTION("INDEX(IFNA(REGEXEXTRACT(A595, ""([^ ]+)$"")))"),"")</f>
        <v/>
      </c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</row>
    <row r="596">
      <c r="A596" s="18"/>
      <c r="B596" s="7"/>
      <c r="C596" s="7" t="str">
        <f>IFERROR(__xludf.DUMMYFUNCTION("INDEX(IFNA(REGEXEXTRACT(A596, ""([^ ]+)$"")))"),"")</f>
        <v/>
      </c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</row>
    <row r="597">
      <c r="A597" s="18"/>
      <c r="B597" s="7"/>
      <c r="C597" s="7" t="str">
        <f>IFERROR(__xludf.DUMMYFUNCTION("INDEX(IFNA(REGEXEXTRACT(A597, ""([^ ]+)$"")))"),"")</f>
        <v/>
      </c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</row>
    <row r="598">
      <c r="A598" s="18"/>
      <c r="B598" s="7"/>
      <c r="C598" s="7" t="str">
        <f>IFERROR(__xludf.DUMMYFUNCTION("INDEX(IFNA(REGEXEXTRACT(A598, ""([^ ]+)$"")))"),"")</f>
        <v/>
      </c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</row>
    <row r="599">
      <c r="A599" s="18"/>
      <c r="B599" s="7"/>
      <c r="C599" s="7" t="str">
        <f>IFERROR(__xludf.DUMMYFUNCTION("INDEX(IFNA(REGEXEXTRACT(A599, ""([^ ]+)$"")))"),"")</f>
        <v/>
      </c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</row>
    <row r="600">
      <c r="A600" s="18"/>
      <c r="B600" s="7"/>
      <c r="C600" s="7" t="str">
        <f>IFERROR(__xludf.DUMMYFUNCTION("INDEX(IFNA(REGEXEXTRACT(A600, ""([^ ]+)$"")))"),"")</f>
        <v/>
      </c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</row>
    <row r="601">
      <c r="A601" s="18"/>
      <c r="B601" s="7"/>
      <c r="C601" s="7" t="str">
        <f>IFERROR(__xludf.DUMMYFUNCTION("INDEX(IFNA(REGEXEXTRACT(A601, ""([^ ]+)$"")))"),"")</f>
        <v/>
      </c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</row>
    <row r="602">
      <c r="A602" s="18"/>
      <c r="B602" s="7"/>
      <c r="C602" s="7" t="str">
        <f>IFERROR(__xludf.DUMMYFUNCTION("INDEX(IFNA(REGEXEXTRACT(A602, ""([^ ]+)$"")))"),"")</f>
        <v/>
      </c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</row>
    <row r="603">
      <c r="A603" s="18"/>
      <c r="B603" s="7"/>
      <c r="C603" s="7" t="str">
        <f>IFERROR(__xludf.DUMMYFUNCTION("INDEX(IFNA(REGEXEXTRACT(A603, ""([^ ]+)$"")))"),"")</f>
        <v/>
      </c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</row>
    <row r="604">
      <c r="A604" s="18"/>
      <c r="B604" s="7"/>
      <c r="C604" s="7" t="str">
        <f>IFERROR(__xludf.DUMMYFUNCTION("INDEX(IFNA(REGEXEXTRACT(A604, ""([^ ]+)$"")))"),"")</f>
        <v/>
      </c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</row>
    <row r="605">
      <c r="A605" s="18"/>
      <c r="B605" s="7"/>
      <c r="C605" s="7" t="str">
        <f>IFERROR(__xludf.DUMMYFUNCTION("INDEX(IFNA(REGEXEXTRACT(A605, ""([^ ]+)$"")))"),"")</f>
        <v/>
      </c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</row>
    <row r="606">
      <c r="A606" s="18"/>
      <c r="B606" s="7"/>
      <c r="C606" s="7" t="str">
        <f>IFERROR(__xludf.DUMMYFUNCTION("INDEX(IFNA(REGEXEXTRACT(A606, ""([^ ]+)$"")))"),"")</f>
        <v/>
      </c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</row>
    <row r="607">
      <c r="A607" s="18"/>
      <c r="B607" s="7"/>
      <c r="C607" s="7" t="str">
        <f>IFERROR(__xludf.DUMMYFUNCTION("INDEX(IFNA(REGEXEXTRACT(A607, ""([^ ]+)$"")))"),"")</f>
        <v/>
      </c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</row>
    <row r="608">
      <c r="A608" s="18"/>
      <c r="B608" s="7"/>
      <c r="C608" s="7" t="str">
        <f>IFERROR(__xludf.DUMMYFUNCTION("INDEX(IFNA(REGEXEXTRACT(A608, ""([^ ]+)$"")))"),"")</f>
        <v/>
      </c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</row>
    <row r="609">
      <c r="A609" s="18"/>
      <c r="B609" s="7"/>
      <c r="C609" s="7" t="str">
        <f>IFERROR(__xludf.DUMMYFUNCTION("INDEX(IFNA(REGEXEXTRACT(A609, ""([^ ]+)$"")))"),"")</f>
        <v/>
      </c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</row>
    <row r="610">
      <c r="A610" s="18"/>
      <c r="B610" s="7"/>
      <c r="C610" s="7" t="str">
        <f>IFERROR(__xludf.DUMMYFUNCTION("INDEX(IFNA(REGEXEXTRACT(A610, ""([^ ]+)$"")))"),"")</f>
        <v/>
      </c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</row>
    <row r="611">
      <c r="A611" s="18"/>
      <c r="B611" s="7"/>
      <c r="C611" s="7" t="str">
        <f>IFERROR(__xludf.DUMMYFUNCTION("INDEX(IFNA(REGEXEXTRACT(A611, ""([^ ]+)$"")))"),"")</f>
        <v/>
      </c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</row>
    <row r="612">
      <c r="A612" s="18"/>
      <c r="B612" s="7"/>
      <c r="C612" s="7" t="str">
        <f>IFERROR(__xludf.DUMMYFUNCTION("INDEX(IFNA(REGEXEXTRACT(A612, ""([^ ]+)$"")))"),"")</f>
        <v/>
      </c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</row>
    <row r="613">
      <c r="A613" s="18"/>
      <c r="B613" s="7"/>
      <c r="C613" s="7" t="str">
        <f>IFERROR(__xludf.DUMMYFUNCTION("INDEX(IFNA(REGEXEXTRACT(A613, ""([^ ]+)$"")))"),"")</f>
        <v/>
      </c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</row>
    <row r="614">
      <c r="A614" s="18"/>
      <c r="B614" s="7"/>
      <c r="C614" s="7" t="str">
        <f>IFERROR(__xludf.DUMMYFUNCTION("INDEX(IFNA(REGEXEXTRACT(A614, ""([^ ]+)$"")))"),"")</f>
        <v/>
      </c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</row>
    <row r="615">
      <c r="A615" s="18"/>
      <c r="B615" s="7"/>
      <c r="C615" s="7" t="str">
        <f>IFERROR(__xludf.DUMMYFUNCTION("INDEX(IFNA(REGEXEXTRACT(A615, ""([^ ]+)$"")))"),"")</f>
        <v/>
      </c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</row>
    <row r="616">
      <c r="A616" s="18"/>
      <c r="B616" s="7"/>
      <c r="C616" s="7" t="str">
        <f>IFERROR(__xludf.DUMMYFUNCTION("INDEX(IFNA(REGEXEXTRACT(A616, ""([^ ]+)$"")))"),"")</f>
        <v/>
      </c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</row>
    <row r="617">
      <c r="A617" s="18"/>
      <c r="B617" s="7"/>
      <c r="C617" s="7" t="str">
        <f>IFERROR(__xludf.DUMMYFUNCTION("INDEX(IFNA(REGEXEXTRACT(A617, ""([^ ]+)$"")))"),"")</f>
        <v/>
      </c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</row>
    <row r="618">
      <c r="A618" s="18"/>
      <c r="B618" s="7"/>
      <c r="C618" s="7" t="str">
        <f>IFERROR(__xludf.DUMMYFUNCTION("INDEX(IFNA(REGEXEXTRACT(A618, ""([^ ]+)$"")))"),"")</f>
        <v/>
      </c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</row>
    <row r="619">
      <c r="A619" s="18"/>
      <c r="B619" s="7"/>
      <c r="C619" s="7" t="str">
        <f>IFERROR(__xludf.DUMMYFUNCTION("INDEX(IFNA(REGEXEXTRACT(A619, ""([^ ]+)$"")))"),"")</f>
        <v/>
      </c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</row>
    <row r="620">
      <c r="A620" s="18"/>
      <c r="B620" s="7"/>
      <c r="C620" s="7" t="str">
        <f>IFERROR(__xludf.DUMMYFUNCTION("INDEX(IFNA(REGEXEXTRACT(A620, ""([^ ]+)$"")))"),"")</f>
        <v/>
      </c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</row>
    <row r="621">
      <c r="A621" s="18"/>
      <c r="B621" s="7"/>
      <c r="C621" s="7" t="str">
        <f>IFERROR(__xludf.DUMMYFUNCTION("INDEX(IFNA(REGEXEXTRACT(A621, ""([^ ]+)$"")))"),"")</f>
        <v/>
      </c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</row>
    <row r="622">
      <c r="A622" s="18"/>
      <c r="B622" s="7"/>
      <c r="C622" s="7" t="str">
        <f>IFERROR(__xludf.DUMMYFUNCTION("INDEX(IFNA(REGEXEXTRACT(A622, ""([^ ]+)$"")))"),"")</f>
        <v/>
      </c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</row>
    <row r="623">
      <c r="A623" s="18"/>
      <c r="B623" s="7"/>
      <c r="C623" s="7" t="str">
        <f>IFERROR(__xludf.DUMMYFUNCTION("INDEX(IFNA(REGEXEXTRACT(A623, ""([^ ]+)$"")))"),"")</f>
        <v/>
      </c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</row>
    <row r="624">
      <c r="A624" s="18"/>
      <c r="B624" s="7"/>
      <c r="C624" s="7" t="str">
        <f>IFERROR(__xludf.DUMMYFUNCTION("INDEX(IFNA(REGEXEXTRACT(A624, ""([^ ]+)$"")))"),"")</f>
        <v/>
      </c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</row>
    <row r="625">
      <c r="A625" s="18"/>
      <c r="B625" s="7"/>
      <c r="C625" s="7" t="str">
        <f>IFERROR(__xludf.DUMMYFUNCTION("INDEX(IFNA(REGEXEXTRACT(A625, ""([^ ]+)$"")))"),"")</f>
        <v/>
      </c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</row>
    <row r="626">
      <c r="A626" s="18"/>
      <c r="B626" s="7"/>
      <c r="C626" s="7" t="str">
        <f>IFERROR(__xludf.DUMMYFUNCTION("INDEX(IFNA(REGEXEXTRACT(A626, ""([^ ]+)$"")))"),"")</f>
        <v/>
      </c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</row>
    <row r="627">
      <c r="A627" s="18"/>
      <c r="B627" s="7"/>
      <c r="C627" s="7" t="str">
        <f>IFERROR(__xludf.DUMMYFUNCTION("INDEX(IFNA(REGEXEXTRACT(A627, ""([^ ]+)$"")))"),"")</f>
        <v/>
      </c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</row>
    <row r="628">
      <c r="A628" s="18"/>
      <c r="B628" s="7"/>
      <c r="C628" s="7" t="str">
        <f>IFERROR(__xludf.DUMMYFUNCTION("INDEX(IFNA(REGEXEXTRACT(A628, ""([^ ]+)$"")))"),"")</f>
        <v/>
      </c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</row>
    <row r="629">
      <c r="A629" s="18"/>
      <c r="B629" s="7"/>
      <c r="C629" s="7" t="str">
        <f>IFERROR(__xludf.DUMMYFUNCTION("INDEX(IFNA(REGEXEXTRACT(A629, ""([^ ]+)$"")))"),"")</f>
        <v/>
      </c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</row>
    <row r="630">
      <c r="A630" s="18"/>
      <c r="B630" s="7"/>
      <c r="C630" s="7" t="str">
        <f>IFERROR(__xludf.DUMMYFUNCTION("INDEX(IFNA(REGEXEXTRACT(A630, ""([^ ]+)$"")))"),"")</f>
        <v/>
      </c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</row>
    <row r="631">
      <c r="A631" s="18"/>
      <c r="B631" s="7"/>
      <c r="C631" s="7" t="str">
        <f>IFERROR(__xludf.DUMMYFUNCTION("INDEX(IFNA(REGEXEXTRACT(A631, ""([^ ]+)$"")))"),"")</f>
        <v/>
      </c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</row>
    <row r="632">
      <c r="A632" s="18"/>
      <c r="B632" s="7"/>
      <c r="C632" s="7" t="str">
        <f>IFERROR(__xludf.DUMMYFUNCTION("INDEX(IFNA(REGEXEXTRACT(A632, ""([^ ]+)$"")))"),"")</f>
        <v/>
      </c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</row>
    <row r="633">
      <c r="A633" s="18"/>
      <c r="B633" s="7"/>
      <c r="C633" s="7" t="str">
        <f>IFERROR(__xludf.DUMMYFUNCTION("INDEX(IFNA(REGEXEXTRACT(A633, ""([^ ]+)$"")))"),"")</f>
        <v/>
      </c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</row>
    <row r="634">
      <c r="A634" s="18"/>
      <c r="B634" s="7"/>
      <c r="C634" s="7" t="str">
        <f>IFERROR(__xludf.DUMMYFUNCTION("INDEX(IFNA(REGEXEXTRACT(A634, ""([^ ]+)$"")))"),"")</f>
        <v/>
      </c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</row>
    <row r="635">
      <c r="A635" s="18"/>
      <c r="B635" s="7"/>
      <c r="C635" s="7" t="str">
        <f>IFERROR(__xludf.DUMMYFUNCTION("INDEX(IFNA(REGEXEXTRACT(A635, ""([^ ]+)$"")))"),"")</f>
        <v/>
      </c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</row>
    <row r="636">
      <c r="A636" s="18"/>
      <c r="B636" s="7"/>
      <c r="C636" s="7" t="str">
        <f>IFERROR(__xludf.DUMMYFUNCTION("INDEX(IFNA(REGEXEXTRACT(A636, ""([^ ]+)$"")))"),"")</f>
        <v/>
      </c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</row>
    <row r="637">
      <c r="A637" s="18"/>
      <c r="B637" s="7"/>
      <c r="C637" s="7" t="str">
        <f>IFERROR(__xludf.DUMMYFUNCTION("INDEX(IFNA(REGEXEXTRACT(A637, ""([^ ]+)$"")))"),"")</f>
        <v/>
      </c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</row>
    <row r="638">
      <c r="A638" s="18"/>
      <c r="B638" s="7"/>
      <c r="C638" s="7" t="str">
        <f>IFERROR(__xludf.DUMMYFUNCTION("INDEX(IFNA(REGEXEXTRACT(A638, ""([^ ]+)$"")))"),"")</f>
        <v/>
      </c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</row>
    <row r="639">
      <c r="A639" s="18"/>
      <c r="B639" s="7"/>
      <c r="C639" s="7" t="str">
        <f>IFERROR(__xludf.DUMMYFUNCTION("INDEX(IFNA(REGEXEXTRACT(A639, ""([^ ]+)$"")))"),"")</f>
        <v/>
      </c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</row>
    <row r="640">
      <c r="A640" s="18"/>
      <c r="B640" s="7"/>
      <c r="C640" s="7" t="str">
        <f>IFERROR(__xludf.DUMMYFUNCTION("INDEX(IFNA(REGEXEXTRACT(A640, ""([^ ]+)$"")))"),"")</f>
        <v/>
      </c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</row>
    <row r="641">
      <c r="A641" s="18"/>
      <c r="B641" s="7"/>
      <c r="C641" s="7" t="str">
        <f>IFERROR(__xludf.DUMMYFUNCTION("INDEX(IFNA(REGEXEXTRACT(A641, ""([^ ]+)$"")))"),"")</f>
        <v/>
      </c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</row>
    <row r="642">
      <c r="A642" s="18"/>
      <c r="B642" s="7"/>
      <c r="C642" s="7" t="str">
        <f>IFERROR(__xludf.DUMMYFUNCTION("INDEX(IFNA(REGEXEXTRACT(A642, ""([^ ]+)$"")))"),"")</f>
        <v/>
      </c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</row>
    <row r="643">
      <c r="A643" s="18"/>
      <c r="B643" s="7"/>
      <c r="C643" s="7" t="str">
        <f>IFERROR(__xludf.DUMMYFUNCTION("INDEX(IFNA(REGEXEXTRACT(A643, ""([^ ]+)$"")))"),"")</f>
        <v/>
      </c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</row>
    <row r="644">
      <c r="A644" s="18"/>
      <c r="B644" s="7"/>
      <c r="C644" s="7" t="str">
        <f>IFERROR(__xludf.DUMMYFUNCTION("INDEX(IFNA(REGEXEXTRACT(A644, ""([^ ]+)$"")))"),"")</f>
        <v/>
      </c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</row>
    <row r="645">
      <c r="A645" s="18"/>
      <c r="B645" s="7"/>
      <c r="C645" s="7" t="str">
        <f>IFERROR(__xludf.DUMMYFUNCTION("INDEX(IFNA(REGEXEXTRACT(A645, ""([^ ]+)$"")))"),"")</f>
        <v/>
      </c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</row>
    <row r="646">
      <c r="A646" s="18"/>
      <c r="B646" s="7"/>
      <c r="C646" s="7" t="str">
        <f>IFERROR(__xludf.DUMMYFUNCTION("INDEX(IFNA(REGEXEXTRACT(A646, ""([^ ]+)$"")))"),"")</f>
        <v/>
      </c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</row>
    <row r="647">
      <c r="A647" s="18"/>
      <c r="B647" s="7"/>
      <c r="C647" s="7" t="str">
        <f>IFERROR(__xludf.DUMMYFUNCTION("INDEX(IFNA(REGEXEXTRACT(A647, ""([^ ]+)$"")))"),"")</f>
        <v/>
      </c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</row>
    <row r="648">
      <c r="A648" s="18"/>
      <c r="B648" s="7"/>
      <c r="C648" s="7" t="str">
        <f>IFERROR(__xludf.DUMMYFUNCTION("INDEX(IFNA(REGEXEXTRACT(A648, ""([^ ]+)$"")))"),"")</f>
        <v/>
      </c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</row>
    <row r="649">
      <c r="A649" s="18"/>
      <c r="B649" s="7"/>
      <c r="C649" s="7" t="str">
        <f>IFERROR(__xludf.DUMMYFUNCTION("INDEX(IFNA(REGEXEXTRACT(A649, ""([^ ]+)$"")))"),"")</f>
        <v/>
      </c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</row>
    <row r="650">
      <c r="A650" s="18"/>
      <c r="B650" s="7"/>
      <c r="C650" s="7" t="str">
        <f>IFERROR(__xludf.DUMMYFUNCTION("INDEX(IFNA(REGEXEXTRACT(A650, ""([^ ]+)$"")))"),"")</f>
        <v/>
      </c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</row>
    <row r="651">
      <c r="A651" s="18"/>
      <c r="B651" s="7"/>
      <c r="C651" s="7" t="str">
        <f>IFERROR(__xludf.DUMMYFUNCTION("INDEX(IFNA(REGEXEXTRACT(A651, ""([^ ]+)$"")))"),"")</f>
        <v/>
      </c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</row>
    <row r="652">
      <c r="A652" s="18"/>
      <c r="B652" s="7"/>
      <c r="C652" s="7" t="str">
        <f>IFERROR(__xludf.DUMMYFUNCTION("INDEX(IFNA(REGEXEXTRACT(A652, ""([^ ]+)$"")))"),"")</f>
        <v/>
      </c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</row>
    <row r="653">
      <c r="A653" s="18"/>
      <c r="B653" s="7"/>
      <c r="C653" s="7" t="str">
        <f>IFERROR(__xludf.DUMMYFUNCTION("INDEX(IFNA(REGEXEXTRACT(A653, ""([^ ]+)$"")))"),"")</f>
        <v/>
      </c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</row>
    <row r="654">
      <c r="A654" s="18"/>
      <c r="B654" s="7"/>
      <c r="C654" s="7" t="str">
        <f>IFERROR(__xludf.DUMMYFUNCTION("INDEX(IFNA(REGEXEXTRACT(A654, ""([^ ]+)$"")))"),"")</f>
        <v/>
      </c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</row>
    <row r="655">
      <c r="A655" s="18"/>
      <c r="B655" s="7"/>
      <c r="C655" s="7" t="str">
        <f>IFERROR(__xludf.DUMMYFUNCTION("INDEX(IFNA(REGEXEXTRACT(A655, ""([^ ]+)$"")))"),"")</f>
        <v/>
      </c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</row>
    <row r="656">
      <c r="A656" s="18"/>
      <c r="B656" s="7"/>
      <c r="C656" s="7" t="str">
        <f>IFERROR(__xludf.DUMMYFUNCTION("INDEX(IFNA(REGEXEXTRACT(A656, ""([^ ]+)$"")))"),"")</f>
        <v/>
      </c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</row>
    <row r="657">
      <c r="A657" s="18"/>
      <c r="B657" s="7"/>
      <c r="C657" s="7" t="str">
        <f>IFERROR(__xludf.DUMMYFUNCTION("INDEX(IFNA(REGEXEXTRACT(A657, ""([^ ]+)$"")))"),"")</f>
        <v/>
      </c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</row>
    <row r="658">
      <c r="A658" s="18"/>
      <c r="B658" s="7"/>
      <c r="C658" s="7" t="str">
        <f>IFERROR(__xludf.DUMMYFUNCTION("INDEX(IFNA(REGEXEXTRACT(A658, ""([^ ]+)$"")))"),"")</f>
        <v/>
      </c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</row>
    <row r="659">
      <c r="A659" s="18"/>
      <c r="B659" s="7"/>
      <c r="C659" s="7" t="str">
        <f>IFERROR(__xludf.DUMMYFUNCTION("INDEX(IFNA(REGEXEXTRACT(A659, ""([^ ]+)$"")))"),"")</f>
        <v/>
      </c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</row>
    <row r="660">
      <c r="A660" s="18"/>
      <c r="B660" s="7"/>
      <c r="C660" s="7" t="str">
        <f>IFERROR(__xludf.DUMMYFUNCTION("INDEX(IFNA(REGEXEXTRACT(A660, ""([^ ]+)$"")))"),"")</f>
        <v/>
      </c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</row>
    <row r="661">
      <c r="A661" s="18"/>
      <c r="B661" s="7"/>
      <c r="C661" s="7" t="str">
        <f>IFERROR(__xludf.DUMMYFUNCTION("INDEX(IFNA(REGEXEXTRACT(A661, ""([^ ]+)$"")))"),"")</f>
        <v/>
      </c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</row>
    <row r="662">
      <c r="A662" s="18"/>
      <c r="B662" s="7"/>
      <c r="C662" s="7" t="str">
        <f>IFERROR(__xludf.DUMMYFUNCTION("INDEX(IFNA(REGEXEXTRACT(A662, ""([^ ]+)$"")))"),"")</f>
        <v/>
      </c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</row>
    <row r="663">
      <c r="A663" s="18"/>
      <c r="B663" s="7"/>
      <c r="C663" s="7" t="str">
        <f>IFERROR(__xludf.DUMMYFUNCTION("INDEX(IFNA(REGEXEXTRACT(A663, ""([^ ]+)$"")))"),"")</f>
        <v/>
      </c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</row>
    <row r="664">
      <c r="A664" s="18"/>
      <c r="B664" s="7"/>
      <c r="C664" s="7" t="str">
        <f>IFERROR(__xludf.DUMMYFUNCTION("INDEX(IFNA(REGEXEXTRACT(A664, ""([^ ]+)$"")))"),"")</f>
        <v/>
      </c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</row>
    <row r="665">
      <c r="A665" s="18"/>
      <c r="B665" s="7"/>
      <c r="C665" s="7" t="str">
        <f>IFERROR(__xludf.DUMMYFUNCTION("INDEX(IFNA(REGEXEXTRACT(A665, ""([^ ]+)$"")))"),"")</f>
        <v/>
      </c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</row>
    <row r="666">
      <c r="A666" s="18"/>
      <c r="B666" s="7"/>
      <c r="C666" s="7" t="str">
        <f>IFERROR(__xludf.DUMMYFUNCTION("INDEX(IFNA(REGEXEXTRACT(A666, ""([^ ]+)$"")))"),"")</f>
        <v/>
      </c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</row>
    <row r="667">
      <c r="A667" s="18"/>
      <c r="B667" s="7"/>
      <c r="C667" s="7" t="str">
        <f>IFERROR(__xludf.DUMMYFUNCTION("INDEX(IFNA(REGEXEXTRACT(A667, ""([^ ]+)$"")))"),"")</f>
        <v/>
      </c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</row>
    <row r="668">
      <c r="A668" s="18"/>
      <c r="B668" s="7"/>
      <c r="C668" s="7" t="str">
        <f>IFERROR(__xludf.DUMMYFUNCTION("INDEX(IFNA(REGEXEXTRACT(A668, ""([^ ]+)$"")))"),"")</f>
        <v/>
      </c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</row>
    <row r="669">
      <c r="A669" s="18"/>
      <c r="B669" s="7"/>
      <c r="C669" s="7" t="str">
        <f>IFERROR(__xludf.DUMMYFUNCTION("INDEX(IFNA(REGEXEXTRACT(A669, ""([^ ]+)$"")))"),"")</f>
        <v/>
      </c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</row>
    <row r="670">
      <c r="A670" s="18"/>
      <c r="B670" s="7"/>
      <c r="C670" s="7" t="str">
        <f>IFERROR(__xludf.DUMMYFUNCTION("INDEX(IFNA(REGEXEXTRACT(A670, ""([^ ]+)$"")))"),"")</f>
        <v/>
      </c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</row>
    <row r="671">
      <c r="A671" s="18"/>
      <c r="B671" s="7"/>
      <c r="C671" s="7" t="str">
        <f>IFERROR(__xludf.DUMMYFUNCTION("INDEX(IFNA(REGEXEXTRACT(A671, ""([^ ]+)$"")))"),"")</f>
        <v/>
      </c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</row>
    <row r="672">
      <c r="A672" s="18"/>
      <c r="B672" s="7"/>
      <c r="C672" s="7" t="str">
        <f>IFERROR(__xludf.DUMMYFUNCTION("INDEX(IFNA(REGEXEXTRACT(A672, ""([^ ]+)$"")))"),"")</f>
        <v/>
      </c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</row>
    <row r="673">
      <c r="A673" s="18"/>
      <c r="B673" s="7"/>
      <c r="C673" s="7" t="str">
        <f>IFERROR(__xludf.DUMMYFUNCTION("INDEX(IFNA(REGEXEXTRACT(A673, ""([^ ]+)$"")))"),"")</f>
        <v/>
      </c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</row>
    <row r="674">
      <c r="A674" s="18"/>
      <c r="B674" s="7"/>
      <c r="C674" s="7" t="str">
        <f>IFERROR(__xludf.DUMMYFUNCTION("INDEX(IFNA(REGEXEXTRACT(A674, ""([^ ]+)$"")))"),"")</f>
        <v/>
      </c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</row>
    <row r="675">
      <c r="A675" s="18"/>
      <c r="B675" s="7"/>
      <c r="C675" s="7" t="str">
        <f>IFERROR(__xludf.DUMMYFUNCTION("INDEX(IFNA(REGEXEXTRACT(A675, ""([^ ]+)$"")))"),"")</f>
        <v/>
      </c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</row>
    <row r="676">
      <c r="A676" s="18"/>
      <c r="B676" s="7"/>
      <c r="C676" s="7" t="str">
        <f>IFERROR(__xludf.DUMMYFUNCTION("INDEX(IFNA(REGEXEXTRACT(A676, ""([^ ]+)$"")))"),"")</f>
        <v/>
      </c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</row>
    <row r="677">
      <c r="A677" s="18"/>
      <c r="B677" s="7"/>
      <c r="C677" s="7" t="str">
        <f>IFERROR(__xludf.DUMMYFUNCTION("INDEX(IFNA(REGEXEXTRACT(A677, ""([^ ]+)$"")))"),"")</f>
        <v/>
      </c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</row>
    <row r="678">
      <c r="A678" s="18"/>
      <c r="B678" s="7"/>
      <c r="C678" s="7" t="str">
        <f>IFERROR(__xludf.DUMMYFUNCTION("INDEX(IFNA(REGEXEXTRACT(A678, ""([^ ]+)$"")))"),"")</f>
        <v/>
      </c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</row>
    <row r="679">
      <c r="A679" s="18"/>
      <c r="B679" s="7"/>
      <c r="C679" s="7" t="str">
        <f>IFERROR(__xludf.DUMMYFUNCTION("INDEX(IFNA(REGEXEXTRACT(A679, ""([^ ]+)$"")))"),"")</f>
        <v/>
      </c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</row>
    <row r="680">
      <c r="A680" s="18"/>
      <c r="B680" s="7"/>
      <c r="C680" s="7" t="str">
        <f>IFERROR(__xludf.DUMMYFUNCTION("INDEX(IFNA(REGEXEXTRACT(A680, ""([^ ]+)$"")))"),"")</f>
        <v/>
      </c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</row>
    <row r="681">
      <c r="A681" s="18"/>
      <c r="B681" s="7"/>
      <c r="C681" s="7" t="str">
        <f>IFERROR(__xludf.DUMMYFUNCTION("INDEX(IFNA(REGEXEXTRACT(A681, ""([^ ]+)$"")))"),"")</f>
        <v/>
      </c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</row>
    <row r="682">
      <c r="A682" s="18"/>
      <c r="B682" s="7"/>
      <c r="C682" s="7" t="str">
        <f>IFERROR(__xludf.DUMMYFUNCTION("INDEX(IFNA(REGEXEXTRACT(A682, ""([^ ]+)$"")))"),"")</f>
        <v/>
      </c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</row>
    <row r="683">
      <c r="A683" s="18"/>
      <c r="B683" s="7"/>
      <c r="C683" s="7" t="str">
        <f>IFERROR(__xludf.DUMMYFUNCTION("INDEX(IFNA(REGEXEXTRACT(A683, ""([^ ]+)$"")))"),"")</f>
        <v/>
      </c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</row>
    <row r="684">
      <c r="A684" s="18"/>
      <c r="B684" s="7"/>
      <c r="C684" s="7" t="str">
        <f>IFERROR(__xludf.DUMMYFUNCTION("INDEX(IFNA(REGEXEXTRACT(A684, ""([^ ]+)$"")))"),"")</f>
        <v/>
      </c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</row>
    <row r="685">
      <c r="A685" s="18"/>
      <c r="B685" s="7"/>
      <c r="C685" s="7" t="str">
        <f>IFERROR(__xludf.DUMMYFUNCTION("INDEX(IFNA(REGEXEXTRACT(A685, ""([^ ]+)$"")))"),"")</f>
        <v/>
      </c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</row>
    <row r="686">
      <c r="A686" s="18"/>
      <c r="B686" s="7"/>
      <c r="C686" s="7" t="str">
        <f>IFERROR(__xludf.DUMMYFUNCTION("INDEX(IFNA(REGEXEXTRACT(A686, ""([^ ]+)$"")))"),"")</f>
        <v/>
      </c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</row>
    <row r="687">
      <c r="A687" s="18"/>
      <c r="B687" s="7"/>
      <c r="C687" s="7" t="str">
        <f>IFERROR(__xludf.DUMMYFUNCTION("INDEX(IFNA(REGEXEXTRACT(A687, ""([^ ]+)$"")))"),"")</f>
        <v/>
      </c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</row>
    <row r="688">
      <c r="A688" s="18"/>
      <c r="B688" s="7"/>
      <c r="C688" s="7" t="str">
        <f>IFERROR(__xludf.DUMMYFUNCTION("INDEX(IFNA(REGEXEXTRACT(A688, ""([^ ]+)$"")))"),"")</f>
        <v/>
      </c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</row>
    <row r="689">
      <c r="A689" s="18"/>
      <c r="B689" s="7"/>
      <c r="C689" s="7" t="str">
        <f>IFERROR(__xludf.DUMMYFUNCTION("INDEX(IFNA(REGEXEXTRACT(A689, ""([^ ]+)$"")))"),"")</f>
        <v/>
      </c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</row>
    <row r="690">
      <c r="A690" s="18"/>
      <c r="B690" s="7"/>
      <c r="C690" s="7" t="str">
        <f>IFERROR(__xludf.DUMMYFUNCTION("INDEX(IFNA(REGEXEXTRACT(A690, ""([^ ]+)$"")))"),"")</f>
        <v/>
      </c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</row>
    <row r="691">
      <c r="A691" s="18"/>
      <c r="B691" s="7"/>
      <c r="C691" s="7" t="str">
        <f>IFERROR(__xludf.DUMMYFUNCTION("INDEX(IFNA(REGEXEXTRACT(A691, ""([^ ]+)$"")))"),"")</f>
        <v/>
      </c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</row>
    <row r="692">
      <c r="A692" s="18"/>
      <c r="B692" s="7"/>
      <c r="C692" s="7" t="str">
        <f>IFERROR(__xludf.DUMMYFUNCTION("INDEX(IFNA(REGEXEXTRACT(A692, ""([^ ]+)$"")))"),"")</f>
        <v/>
      </c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</row>
    <row r="693">
      <c r="A693" s="18"/>
      <c r="B693" s="7"/>
      <c r="C693" s="7" t="str">
        <f>IFERROR(__xludf.DUMMYFUNCTION("INDEX(IFNA(REGEXEXTRACT(A693, ""([^ ]+)$"")))"),"")</f>
        <v/>
      </c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</row>
    <row r="694">
      <c r="A694" s="18"/>
      <c r="B694" s="7"/>
      <c r="C694" s="7" t="str">
        <f>IFERROR(__xludf.DUMMYFUNCTION("INDEX(IFNA(REGEXEXTRACT(A694, ""([^ ]+)$"")))"),"")</f>
        <v/>
      </c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</row>
    <row r="695">
      <c r="A695" s="18"/>
      <c r="B695" s="7"/>
      <c r="C695" s="7" t="str">
        <f>IFERROR(__xludf.DUMMYFUNCTION("INDEX(IFNA(REGEXEXTRACT(A695, ""([^ ]+)$"")))"),"")</f>
        <v/>
      </c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</row>
    <row r="696">
      <c r="A696" s="18"/>
      <c r="B696" s="7"/>
      <c r="C696" s="7" t="str">
        <f>IFERROR(__xludf.DUMMYFUNCTION("INDEX(IFNA(REGEXEXTRACT(A696, ""([^ ]+)$"")))"),"")</f>
        <v/>
      </c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</row>
    <row r="697">
      <c r="A697" s="18"/>
      <c r="B697" s="7"/>
      <c r="C697" s="7" t="str">
        <f>IFERROR(__xludf.DUMMYFUNCTION("INDEX(IFNA(REGEXEXTRACT(A697, ""([^ ]+)$"")))"),"")</f>
        <v/>
      </c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</row>
    <row r="698">
      <c r="A698" s="18"/>
      <c r="B698" s="7"/>
      <c r="C698" s="7" t="str">
        <f>IFERROR(__xludf.DUMMYFUNCTION("INDEX(IFNA(REGEXEXTRACT(A698, ""([^ ]+)$"")))"),"")</f>
        <v/>
      </c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</row>
    <row r="699">
      <c r="A699" s="18"/>
      <c r="B699" s="7"/>
      <c r="C699" s="7" t="str">
        <f>IFERROR(__xludf.DUMMYFUNCTION("INDEX(IFNA(REGEXEXTRACT(A699, ""([^ ]+)$"")))"),"")</f>
        <v/>
      </c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</row>
    <row r="700">
      <c r="A700" s="18"/>
      <c r="B700" s="7"/>
      <c r="C700" s="7" t="str">
        <f>IFERROR(__xludf.DUMMYFUNCTION("INDEX(IFNA(REGEXEXTRACT(A700, ""([^ ]+)$"")))"),"")</f>
        <v/>
      </c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</row>
    <row r="701">
      <c r="A701" s="18"/>
      <c r="B701" s="7"/>
      <c r="C701" s="7" t="str">
        <f>IFERROR(__xludf.DUMMYFUNCTION("INDEX(IFNA(REGEXEXTRACT(A701, ""([^ ]+)$"")))"),"")</f>
        <v/>
      </c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</row>
    <row r="702">
      <c r="A702" s="18"/>
      <c r="B702" s="7"/>
      <c r="C702" s="7" t="str">
        <f>IFERROR(__xludf.DUMMYFUNCTION("INDEX(IFNA(REGEXEXTRACT(A702, ""([^ ]+)$"")))"),"")</f>
        <v/>
      </c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</row>
    <row r="703">
      <c r="A703" s="18"/>
      <c r="B703" s="7"/>
      <c r="C703" s="7" t="str">
        <f>IFERROR(__xludf.DUMMYFUNCTION("INDEX(IFNA(REGEXEXTRACT(A703, ""([^ ]+)$"")))"),"")</f>
        <v/>
      </c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</row>
    <row r="704">
      <c r="A704" s="18"/>
      <c r="B704" s="7"/>
      <c r="C704" s="7" t="str">
        <f>IFERROR(__xludf.DUMMYFUNCTION("INDEX(IFNA(REGEXEXTRACT(A704, ""([^ ]+)$"")))"),"")</f>
        <v/>
      </c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</row>
    <row r="705">
      <c r="A705" s="18"/>
      <c r="B705" s="7"/>
      <c r="C705" s="7" t="str">
        <f>IFERROR(__xludf.DUMMYFUNCTION("INDEX(IFNA(REGEXEXTRACT(A705, ""([^ ]+)$"")))"),"")</f>
        <v/>
      </c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</row>
    <row r="706">
      <c r="A706" s="18"/>
      <c r="B706" s="7"/>
      <c r="C706" s="7" t="str">
        <f>IFERROR(__xludf.DUMMYFUNCTION("INDEX(IFNA(REGEXEXTRACT(A706, ""([^ ]+)$"")))"),"")</f>
        <v/>
      </c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</row>
    <row r="707">
      <c r="A707" s="18"/>
      <c r="B707" s="7"/>
      <c r="C707" s="7" t="str">
        <f>IFERROR(__xludf.DUMMYFUNCTION("INDEX(IFNA(REGEXEXTRACT(A707, ""([^ ]+)$"")))"),"")</f>
        <v/>
      </c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</row>
    <row r="708">
      <c r="A708" s="18"/>
      <c r="B708" s="7"/>
      <c r="C708" s="7" t="str">
        <f>IFERROR(__xludf.DUMMYFUNCTION("INDEX(IFNA(REGEXEXTRACT(A708, ""([^ ]+)$"")))"),"")</f>
        <v/>
      </c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</row>
    <row r="709">
      <c r="A709" s="18"/>
      <c r="B709" s="7"/>
      <c r="C709" s="7" t="str">
        <f>IFERROR(__xludf.DUMMYFUNCTION("INDEX(IFNA(REGEXEXTRACT(A709, ""([^ ]+)$"")))"),"")</f>
        <v/>
      </c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</row>
    <row r="710">
      <c r="A710" s="18"/>
      <c r="B710" s="7"/>
      <c r="C710" s="7" t="str">
        <f>IFERROR(__xludf.DUMMYFUNCTION("INDEX(IFNA(REGEXEXTRACT(A710, ""([^ ]+)$"")))"),"")</f>
        <v/>
      </c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</row>
    <row r="711">
      <c r="A711" s="18"/>
      <c r="B711" s="7"/>
      <c r="C711" s="7" t="str">
        <f>IFERROR(__xludf.DUMMYFUNCTION("INDEX(IFNA(REGEXEXTRACT(A711, ""([^ ]+)$"")))"),"")</f>
        <v/>
      </c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</row>
    <row r="712">
      <c r="A712" s="18"/>
      <c r="B712" s="7"/>
      <c r="C712" s="7" t="str">
        <f>IFERROR(__xludf.DUMMYFUNCTION("INDEX(IFNA(REGEXEXTRACT(A712, ""([^ ]+)$"")))"),"")</f>
        <v/>
      </c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</row>
    <row r="713">
      <c r="A713" s="18"/>
      <c r="B713" s="7"/>
      <c r="C713" s="7" t="str">
        <f>IFERROR(__xludf.DUMMYFUNCTION("INDEX(IFNA(REGEXEXTRACT(A713, ""([^ ]+)$"")))"),"")</f>
        <v/>
      </c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</row>
    <row r="714">
      <c r="A714" s="18"/>
      <c r="B714" s="7"/>
      <c r="C714" s="7" t="str">
        <f>IFERROR(__xludf.DUMMYFUNCTION("INDEX(IFNA(REGEXEXTRACT(A714, ""([^ ]+)$"")))"),"")</f>
        <v/>
      </c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</row>
    <row r="715">
      <c r="A715" s="18"/>
      <c r="B715" s="7"/>
      <c r="C715" s="7" t="str">
        <f>IFERROR(__xludf.DUMMYFUNCTION("INDEX(IFNA(REGEXEXTRACT(A715, ""([^ ]+)$"")))"),"")</f>
        <v/>
      </c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</row>
    <row r="716">
      <c r="A716" s="18"/>
      <c r="B716" s="7"/>
      <c r="C716" s="7" t="str">
        <f>IFERROR(__xludf.DUMMYFUNCTION("INDEX(IFNA(REGEXEXTRACT(A716, ""([^ ]+)$"")))"),"")</f>
        <v/>
      </c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</row>
    <row r="717">
      <c r="A717" s="18"/>
      <c r="B717" s="7"/>
      <c r="C717" s="7" t="str">
        <f>IFERROR(__xludf.DUMMYFUNCTION("INDEX(IFNA(REGEXEXTRACT(A717, ""([^ ]+)$"")))"),"")</f>
        <v/>
      </c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</row>
    <row r="718">
      <c r="A718" s="18"/>
      <c r="B718" s="7"/>
      <c r="C718" s="7" t="str">
        <f>IFERROR(__xludf.DUMMYFUNCTION("INDEX(IFNA(REGEXEXTRACT(A718, ""([^ ]+)$"")))"),"")</f>
        <v/>
      </c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</row>
    <row r="719">
      <c r="A719" s="18"/>
      <c r="B719" s="7"/>
      <c r="C719" s="7" t="str">
        <f>IFERROR(__xludf.DUMMYFUNCTION("INDEX(IFNA(REGEXEXTRACT(A719, ""([^ ]+)$"")))"),"")</f>
        <v/>
      </c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</row>
    <row r="720">
      <c r="A720" s="18"/>
      <c r="B720" s="7"/>
      <c r="C720" s="7" t="str">
        <f>IFERROR(__xludf.DUMMYFUNCTION("INDEX(IFNA(REGEXEXTRACT(A720, ""([^ ]+)$"")))"),"")</f>
        <v/>
      </c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</row>
    <row r="721">
      <c r="A721" s="18"/>
      <c r="B721" s="7"/>
      <c r="C721" s="7" t="str">
        <f>IFERROR(__xludf.DUMMYFUNCTION("INDEX(IFNA(REGEXEXTRACT(A721, ""([^ ]+)$"")))"),"")</f>
        <v/>
      </c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</row>
    <row r="722">
      <c r="A722" s="18"/>
      <c r="B722" s="7"/>
      <c r="C722" s="7" t="str">
        <f>IFERROR(__xludf.DUMMYFUNCTION("INDEX(IFNA(REGEXEXTRACT(A722, ""([^ ]+)$"")))"),"")</f>
        <v/>
      </c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</row>
    <row r="723">
      <c r="A723" s="18"/>
      <c r="B723" s="7"/>
      <c r="C723" s="7" t="str">
        <f>IFERROR(__xludf.DUMMYFUNCTION("INDEX(IFNA(REGEXEXTRACT(A723, ""([^ ]+)$"")))"),"")</f>
        <v/>
      </c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</row>
    <row r="724">
      <c r="A724" s="18"/>
      <c r="B724" s="7"/>
      <c r="C724" s="7" t="str">
        <f>IFERROR(__xludf.DUMMYFUNCTION("INDEX(IFNA(REGEXEXTRACT(A724, ""([^ ]+)$"")))"),"")</f>
        <v/>
      </c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</row>
    <row r="725">
      <c r="A725" s="18"/>
      <c r="B725" s="7"/>
      <c r="C725" s="7" t="str">
        <f>IFERROR(__xludf.DUMMYFUNCTION("INDEX(IFNA(REGEXEXTRACT(A725, ""([^ ]+)$"")))"),"")</f>
        <v/>
      </c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</row>
    <row r="726">
      <c r="A726" s="18"/>
      <c r="B726" s="7"/>
      <c r="C726" s="7" t="str">
        <f>IFERROR(__xludf.DUMMYFUNCTION("INDEX(IFNA(REGEXEXTRACT(A726, ""([^ ]+)$"")))"),"")</f>
        <v/>
      </c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</row>
    <row r="727">
      <c r="A727" s="18"/>
      <c r="B727" s="7"/>
      <c r="C727" s="7" t="str">
        <f>IFERROR(__xludf.DUMMYFUNCTION("INDEX(IFNA(REGEXEXTRACT(A727, ""([^ ]+)$"")))"),"")</f>
        <v/>
      </c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</row>
    <row r="728">
      <c r="A728" s="18"/>
      <c r="B728" s="7"/>
      <c r="C728" s="7" t="str">
        <f>IFERROR(__xludf.DUMMYFUNCTION("INDEX(IFNA(REGEXEXTRACT(A728, ""([^ ]+)$"")))"),"")</f>
        <v/>
      </c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</row>
    <row r="729">
      <c r="A729" s="18"/>
      <c r="B729" s="7"/>
      <c r="C729" s="7" t="str">
        <f>IFERROR(__xludf.DUMMYFUNCTION("INDEX(IFNA(REGEXEXTRACT(A729, ""([^ ]+)$"")))"),"")</f>
        <v/>
      </c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</row>
    <row r="730">
      <c r="A730" s="18"/>
      <c r="B730" s="7"/>
      <c r="C730" s="7" t="str">
        <f>IFERROR(__xludf.DUMMYFUNCTION("INDEX(IFNA(REGEXEXTRACT(A730, ""([^ ]+)$"")))"),"")</f>
        <v/>
      </c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</row>
    <row r="731">
      <c r="A731" s="18"/>
      <c r="B731" s="7"/>
      <c r="C731" s="7" t="str">
        <f>IFERROR(__xludf.DUMMYFUNCTION("INDEX(IFNA(REGEXEXTRACT(A731, ""([^ ]+)$"")))"),"")</f>
        <v/>
      </c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</row>
    <row r="732">
      <c r="A732" s="18"/>
      <c r="B732" s="7"/>
      <c r="C732" s="7" t="str">
        <f>IFERROR(__xludf.DUMMYFUNCTION("INDEX(IFNA(REGEXEXTRACT(A732, ""([^ ]+)$"")))"),"")</f>
        <v/>
      </c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</row>
    <row r="733">
      <c r="A733" s="18"/>
      <c r="B733" s="7"/>
      <c r="C733" s="7" t="str">
        <f>IFERROR(__xludf.DUMMYFUNCTION("INDEX(IFNA(REGEXEXTRACT(A733, ""([^ ]+)$"")))"),"")</f>
        <v/>
      </c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</row>
    <row r="734">
      <c r="A734" s="18"/>
      <c r="B734" s="7"/>
      <c r="C734" s="7" t="str">
        <f>IFERROR(__xludf.DUMMYFUNCTION("INDEX(IFNA(REGEXEXTRACT(A734, ""([^ ]+)$"")))"),"")</f>
        <v/>
      </c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</row>
    <row r="735">
      <c r="A735" s="18"/>
      <c r="B735" s="7"/>
      <c r="C735" s="7" t="str">
        <f>IFERROR(__xludf.DUMMYFUNCTION("INDEX(IFNA(REGEXEXTRACT(A735, ""([^ ]+)$"")))"),"")</f>
        <v/>
      </c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</row>
    <row r="736">
      <c r="A736" s="18"/>
      <c r="B736" s="7"/>
      <c r="C736" s="7" t="str">
        <f>IFERROR(__xludf.DUMMYFUNCTION("INDEX(IFNA(REGEXEXTRACT(A736, ""([^ ]+)$"")))"),"")</f>
        <v/>
      </c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</row>
    <row r="737">
      <c r="A737" s="18"/>
      <c r="B737" s="7"/>
      <c r="C737" s="7" t="str">
        <f>IFERROR(__xludf.DUMMYFUNCTION("INDEX(IFNA(REGEXEXTRACT(A737, ""([^ ]+)$"")))"),"")</f>
        <v/>
      </c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</row>
    <row r="738">
      <c r="A738" s="18"/>
      <c r="B738" s="7"/>
      <c r="C738" s="7" t="str">
        <f>IFERROR(__xludf.DUMMYFUNCTION("INDEX(IFNA(REGEXEXTRACT(A738, ""([^ ]+)$"")))"),"")</f>
        <v/>
      </c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</row>
    <row r="739">
      <c r="A739" s="18"/>
      <c r="B739" s="7"/>
      <c r="C739" s="7" t="str">
        <f>IFERROR(__xludf.DUMMYFUNCTION("INDEX(IFNA(REGEXEXTRACT(A739, ""([^ ]+)$"")))"),"")</f>
        <v/>
      </c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</row>
    <row r="740">
      <c r="A740" s="18"/>
      <c r="B740" s="7"/>
      <c r="C740" s="7" t="str">
        <f>IFERROR(__xludf.DUMMYFUNCTION("INDEX(IFNA(REGEXEXTRACT(A740, ""([^ ]+)$"")))"),"")</f>
        <v/>
      </c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</row>
    <row r="741">
      <c r="A741" s="18"/>
      <c r="B741" s="7"/>
      <c r="C741" s="7" t="str">
        <f>IFERROR(__xludf.DUMMYFUNCTION("INDEX(IFNA(REGEXEXTRACT(A741, ""([^ ]+)$"")))"),"")</f>
        <v/>
      </c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</row>
    <row r="742">
      <c r="A742" s="18"/>
      <c r="B742" s="7"/>
      <c r="C742" s="7" t="str">
        <f>IFERROR(__xludf.DUMMYFUNCTION("INDEX(IFNA(REGEXEXTRACT(A742, ""([^ ]+)$"")))"),"")</f>
        <v/>
      </c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</row>
    <row r="743">
      <c r="A743" s="18"/>
      <c r="B743" s="7"/>
      <c r="C743" s="7" t="str">
        <f>IFERROR(__xludf.DUMMYFUNCTION("INDEX(IFNA(REGEXEXTRACT(A743, ""([^ ]+)$"")))"),"")</f>
        <v/>
      </c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</row>
    <row r="744">
      <c r="A744" s="18"/>
      <c r="B744" s="7"/>
      <c r="C744" s="7" t="str">
        <f>IFERROR(__xludf.DUMMYFUNCTION("INDEX(IFNA(REGEXEXTRACT(A744, ""([^ ]+)$"")))"),"")</f>
        <v/>
      </c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</row>
    <row r="745">
      <c r="A745" s="18"/>
      <c r="B745" s="7"/>
      <c r="C745" s="7" t="str">
        <f>IFERROR(__xludf.DUMMYFUNCTION("INDEX(IFNA(REGEXEXTRACT(A745, ""([^ ]+)$"")))"),"")</f>
        <v/>
      </c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</row>
    <row r="746">
      <c r="A746" s="18"/>
      <c r="B746" s="7"/>
      <c r="C746" s="7" t="str">
        <f>IFERROR(__xludf.DUMMYFUNCTION("INDEX(IFNA(REGEXEXTRACT(A746, ""([^ ]+)$"")))"),"")</f>
        <v/>
      </c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</row>
    <row r="747">
      <c r="A747" s="18"/>
      <c r="B747" s="7"/>
      <c r="C747" s="7" t="str">
        <f>IFERROR(__xludf.DUMMYFUNCTION("INDEX(IFNA(REGEXEXTRACT(A747, ""([^ ]+)$"")))"),"")</f>
        <v/>
      </c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</row>
    <row r="748">
      <c r="A748" s="18"/>
      <c r="B748" s="7"/>
      <c r="C748" s="7" t="str">
        <f>IFERROR(__xludf.DUMMYFUNCTION("INDEX(IFNA(REGEXEXTRACT(A748, ""([^ ]+)$"")))"),"")</f>
        <v/>
      </c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</row>
    <row r="749">
      <c r="A749" s="18"/>
      <c r="B749" s="7"/>
      <c r="C749" s="7" t="str">
        <f>IFERROR(__xludf.DUMMYFUNCTION("INDEX(IFNA(REGEXEXTRACT(A749, ""([^ ]+)$"")))"),"")</f>
        <v/>
      </c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</row>
    <row r="750">
      <c r="A750" s="18"/>
      <c r="B750" s="7"/>
      <c r="C750" s="7" t="str">
        <f>IFERROR(__xludf.DUMMYFUNCTION("INDEX(IFNA(REGEXEXTRACT(A750, ""([^ ]+)$"")))"),"")</f>
        <v/>
      </c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</row>
    <row r="751">
      <c r="A751" s="18"/>
      <c r="B751" s="7"/>
      <c r="C751" s="7" t="str">
        <f>IFERROR(__xludf.DUMMYFUNCTION("INDEX(IFNA(REGEXEXTRACT(A751, ""([^ ]+)$"")))"),"")</f>
        <v/>
      </c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</row>
    <row r="752">
      <c r="A752" s="18"/>
      <c r="B752" s="7"/>
      <c r="C752" s="7" t="str">
        <f>IFERROR(__xludf.DUMMYFUNCTION("INDEX(IFNA(REGEXEXTRACT(A752, ""([^ ]+)$"")))"),"")</f>
        <v/>
      </c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</row>
    <row r="753">
      <c r="A753" s="18"/>
      <c r="B753" s="7"/>
      <c r="C753" s="7" t="str">
        <f>IFERROR(__xludf.DUMMYFUNCTION("INDEX(IFNA(REGEXEXTRACT(A753, ""([^ ]+)$"")))"),"")</f>
        <v/>
      </c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</row>
    <row r="754">
      <c r="A754" s="18"/>
      <c r="B754" s="7"/>
      <c r="C754" s="7" t="str">
        <f>IFERROR(__xludf.DUMMYFUNCTION("INDEX(IFNA(REGEXEXTRACT(A754, ""([^ ]+)$"")))"),"")</f>
        <v/>
      </c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</row>
    <row r="755">
      <c r="A755" s="18"/>
      <c r="B755" s="7"/>
      <c r="C755" s="7" t="str">
        <f>IFERROR(__xludf.DUMMYFUNCTION("INDEX(IFNA(REGEXEXTRACT(A755, ""([^ ]+)$"")))"),"")</f>
        <v/>
      </c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</row>
    <row r="756">
      <c r="A756" s="18"/>
      <c r="B756" s="7"/>
      <c r="C756" s="7" t="str">
        <f>IFERROR(__xludf.DUMMYFUNCTION("INDEX(IFNA(REGEXEXTRACT(A756, ""([^ ]+)$"")))"),"")</f>
        <v/>
      </c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</row>
    <row r="757">
      <c r="A757" s="18"/>
      <c r="B757" s="7"/>
      <c r="C757" s="7" t="str">
        <f>IFERROR(__xludf.DUMMYFUNCTION("INDEX(IFNA(REGEXEXTRACT(A757, ""([^ ]+)$"")))"),"")</f>
        <v/>
      </c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</row>
    <row r="758">
      <c r="A758" s="18"/>
      <c r="B758" s="7"/>
      <c r="C758" s="7" t="str">
        <f>IFERROR(__xludf.DUMMYFUNCTION("INDEX(IFNA(REGEXEXTRACT(A758, ""([^ ]+)$"")))"),"")</f>
        <v/>
      </c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</row>
    <row r="759">
      <c r="A759" s="18"/>
      <c r="B759" s="7"/>
      <c r="C759" s="7" t="str">
        <f>IFERROR(__xludf.DUMMYFUNCTION("INDEX(IFNA(REGEXEXTRACT(A759, ""([^ ]+)$"")))"),"")</f>
        <v/>
      </c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</row>
    <row r="760">
      <c r="A760" s="18"/>
      <c r="B760" s="7"/>
      <c r="C760" s="7" t="str">
        <f>IFERROR(__xludf.DUMMYFUNCTION("INDEX(IFNA(REGEXEXTRACT(A760, ""([^ ]+)$"")))"),"")</f>
        <v/>
      </c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</row>
    <row r="761">
      <c r="A761" s="18"/>
      <c r="B761" s="7"/>
      <c r="C761" s="7" t="str">
        <f>IFERROR(__xludf.DUMMYFUNCTION("INDEX(IFNA(REGEXEXTRACT(A761, ""([^ ]+)$"")))"),"")</f>
        <v/>
      </c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</row>
    <row r="762">
      <c r="A762" s="18"/>
      <c r="B762" s="7"/>
      <c r="C762" s="7" t="str">
        <f>IFERROR(__xludf.DUMMYFUNCTION("INDEX(IFNA(REGEXEXTRACT(A762, ""([^ ]+)$"")))"),"")</f>
        <v/>
      </c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</row>
    <row r="763">
      <c r="A763" s="18"/>
      <c r="B763" s="7"/>
      <c r="C763" s="7" t="str">
        <f>IFERROR(__xludf.DUMMYFUNCTION("INDEX(IFNA(REGEXEXTRACT(A763, ""([^ ]+)$"")))"),"")</f>
        <v/>
      </c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</row>
    <row r="764">
      <c r="A764" s="18"/>
      <c r="B764" s="7"/>
      <c r="C764" s="7" t="str">
        <f>IFERROR(__xludf.DUMMYFUNCTION("INDEX(IFNA(REGEXEXTRACT(A764, ""([^ ]+)$"")))"),"")</f>
        <v/>
      </c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</row>
    <row r="765">
      <c r="A765" s="18"/>
      <c r="B765" s="7"/>
      <c r="C765" s="7" t="str">
        <f>IFERROR(__xludf.DUMMYFUNCTION("INDEX(IFNA(REGEXEXTRACT(A765, ""([^ ]+)$"")))"),"")</f>
        <v/>
      </c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</row>
    <row r="766">
      <c r="A766" s="18"/>
      <c r="B766" s="7"/>
      <c r="C766" s="7" t="str">
        <f>IFERROR(__xludf.DUMMYFUNCTION("INDEX(IFNA(REGEXEXTRACT(A766, ""([^ ]+)$"")))"),"")</f>
        <v/>
      </c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</row>
    <row r="767">
      <c r="A767" s="18"/>
      <c r="B767" s="7"/>
      <c r="C767" s="7" t="str">
        <f>IFERROR(__xludf.DUMMYFUNCTION("INDEX(IFNA(REGEXEXTRACT(A767, ""([^ ]+)$"")))"),"")</f>
        <v/>
      </c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</row>
    <row r="768">
      <c r="A768" s="18"/>
      <c r="B768" s="7"/>
      <c r="C768" s="7" t="str">
        <f>IFERROR(__xludf.DUMMYFUNCTION("INDEX(IFNA(REGEXEXTRACT(A768, ""([^ ]+)$"")))"),"")</f>
        <v/>
      </c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</row>
    <row r="769">
      <c r="A769" s="18"/>
      <c r="B769" s="7"/>
      <c r="C769" s="7" t="str">
        <f>IFERROR(__xludf.DUMMYFUNCTION("INDEX(IFNA(REGEXEXTRACT(A769, ""([^ ]+)$"")))"),"")</f>
        <v/>
      </c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</row>
    <row r="770">
      <c r="A770" s="18"/>
      <c r="B770" s="7"/>
      <c r="C770" s="7" t="str">
        <f>IFERROR(__xludf.DUMMYFUNCTION("INDEX(IFNA(REGEXEXTRACT(A770, ""([^ ]+)$"")))"),"")</f>
        <v/>
      </c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</row>
    <row r="771">
      <c r="A771" s="18"/>
      <c r="B771" s="7"/>
      <c r="C771" s="7" t="str">
        <f>IFERROR(__xludf.DUMMYFUNCTION("INDEX(IFNA(REGEXEXTRACT(A771, ""([^ ]+)$"")))"),"")</f>
        <v/>
      </c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</row>
    <row r="772">
      <c r="A772" s="18"/>
      <c r="B772" s="7"/>
      <c r="C772" s="7" t="str">
        <f>IFERROR(__xludf.DUMMYFUNCTION("INDEX(IFNA(REGEXEXTRACT(A772, ""([^ ]+)$"")))"),"")</f>
        <v/>
      </c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</row>
    <row r="773">
      <c r="A773" s="18"/>
      <c r="B773" s="7"/>
      <c r="C773" s="7" t="str">
        <f>IFERROR(__xludf.DUMMYFUNCTION("INDEX(IFNA(REGEXEXTRACT(A773, ""([^ ]+)$"")))"),"")</f>
        <v/>
      </c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</row>
    <row r="774">
      <c r="A774" s="18"/>
      <c r="B774" s="7"/>
      <c r="C774" s="7" t="str">
        <f>IFERROR(__xludf.DUMMYFUNCTION("INDEX(IFNA(REGEXEXTRACT(A774, ""([^ ]+)$"")))"),"")</f>
        <v/>
      </c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</row>
    <row r="775">
      <c r="A775" s="18"/>
      <c r="B775" s="7"/>
      <c r="C775" s="7" t="str">
        <f>IFERROR(__xludf.DUMMYFUNCTION("INDEX(IFNA(REGEXEXTRACT(A775, ""([^ ]+)$"")))"),"")</f>
        <v/>
      </c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</row>
    <row r="776">
      <c r="A776" s="18"/>
      <c r="B776" s="7"/>
      <c r="C776" s="7" t="str">
        <f>IFERROR(__xludf.DUMMYFUNCTION("INDEX(IFNA(REGEXEXTRACT(A776, ""([^ ]+)$"")))"),"")</f>
        <v/>
      </c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</row>
    <row r="777">
      <c r="A777" s="18"/>
      <c r="B777" s="7"/>
      <c r="C777" s="7" t="str">
        <f>IFERROR(__xludf.DUMMYFUNCTION("INDEX(IFNA(REGEXEXTRACT(A777, ""([^ ]+)$"")))"),"")</f>
        <v/>
      </c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</row>
    <row r="778">
      <c r="A778" s="18"/>
      <c r="B778" s="7"/>
      <c r="C778" s="7" t="str">
        <f>IFERROR(__xludf.DUMMYFUNCTION("INDEX(IFNA(REGEXEXTRACT(A778, ""([^ ]+)$"")))"),"")</f>
        <v/>
      </c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</row>
    <row r="779">
      <c r="A779" s="18"/>
      <c r="B779" s="7"/>
      <c r="C779" s="7" t="str">
        <f>IFERROR(__xludf.DUMMYFUNCTION("INDEX(IFNA(REGEXEXTRACT(A779, ""([^ ]+)$"")))"),"")</f>
        <v/>
      </c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</row>
    <row r="780">
      <c r="A780" s="18"/>
      <c r="B780" s="7"/>
      <c r="C780" s="7" t="str">
        <f>IFERROR(__xludf.DUMMYFUNCTION("INDEX(IFNA(REGEXEXTRACT(A780, ""([^ ]+)$"")))"),"")</f>
        <v/>
      </c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</row>
    <row r="781">
      <c r="A781" s="18"/>
      <c r="B781" s="7"/>
      <c r="C781" s="7" t="str">
        <f>IFERROR(__xludf.DUMMYFUNCTION("INDEX(IFNA(REGEXEXTRACT(A781, ""([^ ]+)$"")))"),"")</f>
        <v/>
      </c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</row>
    <row r="782">
      <c r="A782" s="18"/>
      <c r="B782" s="7"/>
      <c r="C782" s="7" t="str">
        <f>IFERROR(__xludf.DUMMYFUNCTION("INDEX(IFNA(REGEXEXTRACT(A782, ""([^ ]+)$"")))"),"")</f>
        <v/>
      </c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</row>
    <row r="783">
      <c r="A783" s="18"/>
      <c r="B783" s="7"/>
      <c r="C783" s="7" t="str">
        <f>IFERROR(__xludf.DUMMYFUNCTION("INDEX(IFNA(REGEXEXTRACT(A783, ""([^ ]+)$"")))"),"")</f>
        <v/>
      </c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</row>
    <row r="784">
      <c r="A784" s="18"/>
      <c r="B784" s="7"/>
      <c r="C784" s="7" t="str">
        <f>IFERROR(__xludf.DUMMYFUNCTION("INDEX(IFNA(REGEXEXTRACT(A784, ""([^ ]+)$"")))"),"")</f>
        <v/>
      </c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</row>
    <row r="785">
      <c r="A785" s="18"/>
      <c r="B785" s="7"/>
      <c r="C785" s="7" t="str">
        <f>IFERROR(__xludf.DUMMYFUNCTION("INDEX(IFNA(REGEXEXTRACT(A785, ""([^ ]+)$"")))"),"")</f>
        <v/>
      </c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</row>
    <row r="786">
      <c r="A786" s="18"/>
      <c r="B786" s="7"/>
      <c r="C786" s="7" t="str">
        <f>IFERROR(__xludf.DUMMYFUNCTION("INDEX(IFNA(REGEXEXTRACT(A786, ""([^ ]+)$"")))"),"")</f>
        <v/>
      </c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</row>
    <row r="787">
      <c r="A787" s="18"/>
      <c r="B787" s="7"/>
      <c r="C787" s="7" t="str">
        <f>IFERROR(__xludf.DUMMYFUNCTION("INDEX(IFNA(REGEXEXTRACT(A787, ""([^ ]+)$"")))"),"")</f>
        <v/>
      </c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</row>
    <row r="788">
      <c r="A788" s="18"/>
      <c r="B788" s="7"/>
      <c r="C788" s="7" t="str">
        <f>IFERROR(__xludf.DUMMYFUNCTION("INDEX(IFNA(REGEXEXTRACT(A788, ""([^ ]+)$"")))"),"")</f>
        <v/>
      </c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</row>
    <row r="789">
      <c r="A789" s="18"/>
      <c r="B789" s="7"/>
      <c r="C789" s="7" t="str">
        <f>IFERROR(__xludf.DUMMYFUNCTION("INDEX(IFNA(REGEXEXTRACT(A789, ""([^ ]+)$"")))"),"")</f>
        <v/>
      </c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</row>
    <row r="790">
      <c r="A790" s="18"/>
      <c r="B790" s="7"/>
      <c r="C790" s="7" t="str">
        <f>IFERROR(__xludf.DUMMYFUNCTION("INDEX(IFNA(REGEXEXTRACT(A790, ""([^ ]+)$"")))"),"")</f>
        <v/>
      </c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</row>
    <row r="791">
      <c r="A791" s="18"/>
      <c r="B791" s="7"/>
      <c r="C791" s="7" t="str">
        <f>IFERROR(__xludf.DUMMYFUNCTION("INDEX(IFNA(REGEXEXTRACT(A791, ""([^ ]+)$"")))"),"")</f>
        <v/>
      </c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</row>
    <row r="792">
      <c r="A792" s="18"/>
      <c r="B792" s="7"/>
      <c r="C792" s="7" t="str">
        <f>IFERROR(__xludf.DUMMYFUNCTION("INDEX(IFNA(REGEXEXTRACT(A792, ""([^ ]+)$"")))"),"")</f>
        <v/>
      </c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</row>
    <row r="793">
      <c r="A793" s="18"/>
      <c r="B793" s="7"/>
      <c r="C793" s="7" t="str">
        <f>IFERROR(__xludf.DUMMYFUNCTION("INDEX(IFNA(REGEXEXTRACT(A793, ""([^ ]+)$"")))"),"")</f>
        <v/>
      </c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</row>
    <row r="794">
      <c r="A794" s="18"/>
      <c r="B794" s="7"/>
      <c r="C794" s="7" t="str">
        <f>IFERROR(__xludf.DUMMYFUNCTION("INDEX(IFNA(REGEXEXTRACT(A794, ""([^ ]+)$"")))"),"")</f>
        <v/>
      </c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</row>
    <row r="795">
      <c r="A795" s="18"/>
      <c r="B795" s="7"/>
      <c r="C795" s="7" t="str">
        <f>IFERROR(__xludf.DUMMYFUNCTION("INDEX(IFNA(REGEXEXTRACT(A795, ""([^ ]+)$"")))"),"")</f>
        <v/>
      </c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</row>
    <row r="796">
      <c r="A796" s="18"/>
      <c r="B796" s="7"/>
      <c r="C796" s="7" t="str">
        <f>IFERROR(__xludf.DUMMYFUNCTION("INDEX(IFNA(REGEXEXTRACT(A796, ""([^ ]+)$"")))"),"")</f>
        <v/>
      </c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</row>
    <row r="797">
      <c r="A797" s="18"/>
      <c r="B797" s="7"/>
      <c r="C797" s="7" t="str">
        <f>IFERROR(__xludf.DUMMYFUNCTION("INDEX(IFNA(REGEXEXTRACT(A797, ""([^ ]+)$"")))"),"")</f>
        <v/>
      </c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</row>
    <row r="798">
      <c r="A798" s="18"/>
      <c r="B798" s="7"/>
      <c r="C798" s="7" t="str">
        <f>IFERROR(__xludf.DUMMYFUNCTION("INDEX(IFNA(REGEXEXTRACT(A798, ""([^ ]+)$"")))"),"")</f>
        <v/>
      </c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</row>
    <row r="799">
      <c r="A799" s="18"/>
      <c r="B799" s="7"/>
      <c r="C799" s="7" t="str">
        <f>IFERROR(__xludf.DUMMYFUNCTION("INDEX(IFNA(REGEXEXTRACT(A799, ""([^ ]+)$"")))"),"")</f>
        <v/>
      </c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</row>
    <row r="800">
      <c r="A800" s="18"/>
      <c r="B800" s="7"/>
      <c r="C800" s="7" t="str">
        <f>IFERROR(__xludf.DUMMYFUNCTION("INDEX(IFNA(REGEXEXTRACT(A800, ""([^ ]+)$"")))"),"")</f>
        <v/>
      </c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</row>
    <row r="801">
      <c r="A801" s="18"/>
      <c r="B801" s="7"/>
      <c r="C801" s="7" t="str">
        <f>IFERROR(__xludf.DUMMYFUNCTION("INDEX(IFNA(REGEXEXTRACT(A801, ""([^ ]+)$"")))"),"")</f>
        <v/>
      </c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</row>
    <row r="802">
      <c r="A802" s="18"/>
      <c r="B802" s="7"/>
      <c r="C802" s="7" t="str">
        <f>IFERROR(__xludf.DUMMYFUNCTION("INDEX(IFNA(REGEXEXTRACT(A802, ""([^ ]+)$"")))"),"")</f>
        <v/>
      </c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</row>
    <row r="803">
      <c r="A803" s="18"/>
      <c r="B803" s="7"/>
      <c r="C803" s="7" t="str">
        <f>IFERROR(__xludf.DUMMYFUNCTION("INDEX(IFNA(REGEXEXTRACT(A803, ""([^ ]+)$"")))"),"")</f>
        <v/>
      </c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</row>
    <row r="804">
      <c r="A804" s="18"/>
      <c r="B804" s="7"/>
      <c r="C804" s="7" t="str">
        <f>IFERROR(__xludf.DUMMYFUNCTION("INDEX(IFNA(REGEXEXTRACT(A804, ""([^ ]+)$"")))"),"")</f>
        <v/>
      </c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</row>
    <row r="805">
      <c r="A805" s="18"/>
      <c r="B805" s="7"/>
      <c r="C805" s="7" t="str">
        <f>IFERROR(__xludf.DUMMYFUNCTION("INDEX(IFNA(REGEXEXTRACT(A805, ""([^ ]+)$"")))"),"")</f>
        <v/>
      </c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</row>
    <row r="806">
      <c r="A806" s="18"/>
      <c r="B806" s="7"/>
      <c r="C806" s="7" t="str">
        <f>IFERROR(__xludf.DUMMYFUNCTION("INDEX(IFNA(REGEXEXTRACT(A806, ""([^ ]+)$"")))"),"")</f>
        <v/>
      </c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</row>
    <row r="807">
      <c r="A807" s="18"/>
      <c r="B807" s="7"/>
      <c r="C807" s="7" t="str">
        <f>IFERROR(__xludf.DUMMYFUNCTION("INDEX(IFNA(REGEXEXTRACT(A807, ""([^ ]+)$"")))"),"")</f>
        <v/>
      </c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</row>
    <row r="808">
      <c r="A808" s="18"/>
      <c r="B808" s="7"/>
      <c r="C808" s="7" t="str">
        <f>IFERROR(__xludf.DUMMYFUNCTION("INDEX(IFNA(REGEXEXTRACT(A808, ""([^ ]+)$"")))"),"")</f>
        <v/>
      </c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</row>
    <row r="809">
      <c r="A809" s="18"/>
      <c r="B809" s="7"/>
      <c r="C809" s="7" t="str">
        <f>IFERROR(__xludf.DUMMYFUNCTION("INDEX(IFNA(REGEXEXTRACT(A809, ""([^ ]+)$"")))"),"")</f>
        <v/>
      </c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</row>
    <row r="810">
      <c r="A810" s="18"/>
      <c r="B810" s="7"/>
      <c r="C810" s="7" t="str">
        <f>IFERROR(__xludf.DUMMYFUNCTION("INDEX(IFNA(REGEXEXTRACT(A810, ""([^ ]+)$"")))"),"")</f>
        <v/>
      </c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</row>
    <row r="811">
      <c r="A811" s="18"/>
      <c r="B811" s="7"/>
      <c r="C811" s="7" t="str">
        <f>IFERROR(__xludf.DUMMYFUNCTION("INDEX(IFNA(REGEXEXTRACT(A811, ""([^ ]+)$"")))"),"")</f>
        <v/>
      </c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</row>
    <row r="812">
      <c r="A812" s="18"/>
      <c r="B812" s="7"/>
      <c r="C812" s="7" t="str">
        <f>IFERROR(__xludf.DUMMYFUNCTION("INDEX(IFNA(REGEXEXTRACT(A812, ""([^ ]+)$"")))"),"")</f>
        <v/>
      </c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</row>
    <row r="813">
      <c r="A813" s="18"/>
      <c r="B813" s="7"/>
      <c r="C813" s="7" t="str">
        <f>IFERROR(__xludf.DUMMYFUNCTION("INDEX(IFNA(REGEXEXTRACT(A813, ""([^ ]+)$"")))"),"")</f>
        <v/>
      </c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</row>
    <row r="814">
      <c r="A814" s="18"/>
      <c r="B814" s="7"/>
      <c r="C814" s="7" t="str">
        <f>IFERROR(__xludf.DUMMYFUNCTION("INDEX(IFNA(REGEXEXTRACT(A814, ""([^ ]+)$"")))"),"")</f>
        <v/>
      </c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</row>
    <row r="815">
      <c r="A815" s="18"/>
      <c r="B815" s="7"/>
      <c r="C815" s="7" t="str">
        <f>IFERROR(__xludf.DUMMYFUNCTION("INDEX(IFNA(REGEXEXTRACT(A815, ""([^ ]+)$"")))"),"")</f>
        <v/>
      </c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</row>
    <row r="816">
      <c r="A816" s="18"/>
      <c r="B816" s="7"/>
      <c r="C816" s="7" t="str">
        <f>IFERROR(__xludf.DUMMYFUNCTION("INDEX(IFNA(REGEXEXTRACT(A816, ""([^ ]+)$"")))"),"")</f>
        <v/>
      </c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</row>
    <row r="817">
      <c r="A817" s="18"/>
      <c r="B817" s="7"/>
      <c r="C817" s="7" t="str">
        <f>IFERROR(__xludf.DUMMYFUNCTION("INDEX(IFNA(REGEXEXTRACT(A817, ""([^ ]+)$"")))"),"")</f>
        <v/>
      </c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</row>
    <row r="818">
      <c r="A818" s="18"/>
      <c r="B818" s="7"/>
      <c r="C818" s="7" t="str">
        <f>IFERROR(__xludf.DUMMYFUNCTION("INDEX(IFNA(REGEXEXTRACT(A818, ""([^ ]+)$"")))"),"")</f>
        <v/>
      </c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</row>
    <row r="819">
      <c r="A819" s="18"/>
      <c r="B819" s="7"/>
      <c r="C819" s="7" t="str">
        <f>IFERROR(__xludf.DUMMYFUNCTION("INDEX(IFNA(REGEXEXTRACT(A819, ""([^ ]+)$"")))"),"")</f>
        <v/>
      </c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</row>
    <row r="820">
      <c r="A820" s="18"/>
      <c r="B820" s="7"/>
      <c r="C820" s="7" t="str">
        <f>IFERROR(__xludf.DUMMYFUNCTION("INDEX(IFNA(REGEXEXTRACT(A820, ""([^ ]+)$"")))"),"")</f>
        <v/>
      </c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</row>
    <row r="821">
      <c r="A821" s="18"/>
      <c r="B821" s="7"/>
      <c r="C821" s="7" t="str">
        <f>IFERROR(__xludf.DUMMYFUNCTION("INDEX(IFNA(REGEXEXTRACT(A821, ""([^ ]+)$"")))"),"")</f>
        <v/>
      </c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</row>
    <row r="822">
      <c r="A822" s="18"/>
      <c r="B822" s="7"/>
      <c r="C822" s="7" t="str">
        <f>IFERROR(__xludf.DUMMYFUNCTION("INDEX(IFNA(REGEXEXTRACT(A822, ""([^ ]+)$"")))"),"")</f>
        <v/>
      </c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</row>
    <row r="823">
      <c r="A823" s="18"/>
      <c r="B823" s="7"/>
      <c r="C823" s="7" t="str">
        <f>IFERROR(__xludf.DUMMYFUNCTION("INDEX(IFNA(REGEXEXTRACT(A823, ""([^ ]+)$"")))"),"")</f>
        <v/>
      </c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</row>
    <row r="824">
      <c r="A824" s="18"/>
      <c r="B824" s="7"/>
      <c r="C824" s="7" t="str">
        <f>IFERROR(__xludf.DUMMYFUNCTION("INDEX(IFNA(REGEXEXTRACT(A824, ""([^ ]+)$"")))"),"")</f>
        <v/>
      </c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</row>
    <row r="825">
      <c r="A825" s="18"/>
      <c r="B825" s="7"/>
      <c r="C825" s="7" t="str">
        <f>IFERROR(__xludf.DUMMYFUNCTION("INDEX(IFNA(REGEXEXTRACT(A825, ""([^ ]+)$"")))"),"")</f>
        <v/>
      </c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</row>
    <row r="826">
      <c r="A826" s="18"/>
      <c r="B826" s="7"/>
      <c r="C826" s="7" t="str">
        <f>IFERROR(__xludf.DUMMYFUNCTION("INDEX(IFNA(REGEXEXTRACT(A826, ""([^ ]+)$"")))"),"")</f>
        <v/>
      </c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</row>
    <row r="827">
      <c r="A827" s="18"/>
      <c r="B827" s="7"/>
      <c r="C827" s="7" t="str">
        <f>IFERROR(__xludf.DUMMYFUNCTION("INDEX(IFNA(REGEXEXTRACT(A827, ""([^ ]+)$"")))"),"")</f>
        <v/>
      </c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</row>
    <row r="828">
      <c r="A828" s="18"/>
      <c r="B828" s="7"/>
      <c r="C828" s="7" t="str">
        <f>IFERROR(__xludf.DUMMYFUNCTION("INDEX(IFNA(REGEXEXTRACT(A828, ""([^ ]+)$"")))"),"")</f>
        <v/>
      </c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</row>
    <row r="829">
      <c r="A829" s="18"/>
      <c r="B829" s="7"/>
      <c r="C829" s="7" t="str">
        <f>IFERROR(__xludf.DUMMYFUNCTION("INDEX(IFNA(REGEXEXTRACT(A829, ""([^ ]+)$"")))"),"")</f>
        <v/>
      </c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</row>
    <row r="830">
      <c r="A830" s="18"/>
      <c r="B830" s="7"/>
      <c r="C830" s="7" t="str">
        <f>IFERROR(__xludf.DUMMYFUNCTION("INDEX(IFNA(REGEXEXTRACT(A830, ""([^ ]+)$"")))"),"")</f>
        <v/>
      </c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</row>
    <row r="831">
      <c r="A831" s="18"/>
      <c r="B831" s="7"/>
      <c r="C831" s="7" t="str">
        <f>IFERROR(__xludf.DUMMYFUNCTION("INDEX(IFNA(REGEXEXTRACT(A831, ""([^ ]+)$"")))"),"")</f>
        <v/>
      </c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</row>
    <row r="832">
      <c r="A832" s="18"/>
      <c r="B832" s="7"/>
      <c r="C832" s="7" t="str">
        <f>IFERROR(__xludf.DUMMYFUNCTION("INDEX(IFNA(REGEXEXTRACT(A832, ""([^ ]+)$"")))"),"")</f>
        <v/>
      </c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</row>
    <row r="833">
      <c r="A833" s="18"/>
      <c r="B833" s="7"/>
      <c r="C833" s="7" t="str">
        <f>IFERROR(__xludf.DUMMYFUNCTION("INDEX(IFNA(REGEXEXTRACT(A833, ""([^ ]+)$"")))"),"")</f>
        <v/>
      </c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</row>
    <row r="834">
      <c r="A834" s="18"/>
      <c r="B834" s="7"/>
      <c r="C834" s="7" t="str">
        <f>IFERROR(__xludf.DUMMYFUNCTION("INDEX(IFNA(REGEXEXTRACT(A834, ""([^ ]+)$"")))"),"")</f>
        <v/>
      </c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</row>
    <row r="835">
      <c r="A835" s="18"/>
      <c r="B835" s="7"/>
      <c r="C835" s="7" t="str">
        <f>IFERROR(__xludf.DUMMYFUNCTION("INDEX(IFNA(REGEXEXTRACT(A835, ""([^ ]+)$"")))"),"")</f>
        <v/>
      </c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</row>
    <row r="836">
      <c r="A836" s="18"/>
      <c r="B836" s="7"/>
      <c r="C836" s="7" t="str">
        <f>IFERROR(__xludf.DUMMYFUNCTION("INDEX(IFNA(REGEXEXTRACT(A836, ""([^ ]+)$"")))"),"")</f>
        <v/>
      </c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</row>
    <row r="837">
      <c r="A837" s="18"/>
      <c r="B837" s="7"/>
      <c r="C837" s="7" t="str">
        <f>IFERROR(__xludf.DUMMYFUNCTION("INDEX(IFNA(REGEXEXTRACT(A837, ""([^ ]+)$"")))"),"")</f>
        <v/>
      </c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</row>
    <row r="838">
      <c r="A838" s="18"/>
      <c r="B838" s="7"/>
      <c r="C838" s="7" t="str">
        <f>IFERROR(__xludf.DUMMYFUNCTION("INDEX(IFNA(REGEXEXTRACT(A838, ""([^ ]+)$"")))"),"")</f>
        <v/>
      </c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</row>
    <row r="839">
      <c r="A839" s="18"/>
      <c r="B839" s="7"/>
      <c r="C839" s="7" t="str">
        <f>IFERROR(__xludf.DUMMYFUNCTION("INDEX(IFNA(REGEXEXTRACT(A839, ""([^ ]+)$"")))"),"")</f>
        <v/>
      </c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</row>
    <row r="840">
      <c r="A840" s="18"/>
      <c r="B840" s="7"/>
      <c r="C840" s="7" t="str">
        <f>IFERROR(__xludf.DUMMYFUNCTION("INDEX(IFNA(REGEXEXTRACT(A840, ""([^ ]+)$"")))"),"")</f>
        <v/>
      </c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</row>
    <row r="841">
      <c r="A841" s="18"/>
      <c r="B841" s="7"/>
      <c r="C841" s="7" t="str">
        <f>IFERROR(__xludf.DUMMYFUNCTION("INDEX(IFNA(REGEXEXTRACT(A841, ""([^ ]+)$"")))"),"")</f>
        <v/>
      </c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</row>
    <row r="842">
      <c r="A842" s="18"/>
      <c r="B842" s="7"/>
      <c r="C842" s="7" t="str">
        <f>IFERROR(__xludf.DUMMYFUNCTION("INDEX(IFNA(REGEXEXTRACT(A842, ""([^ ]+)$"")))"),"")</f>
        <v/>
      </c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</row>
    <row r="843">
      <c r="A843" s="18"/>
      <c r="B843" s="7"/>
      <c r="C843" s="7" t="str">
        <f>IFERROR(__xludf.DUMMYFUNCTION("INDEX(IFNA(REGEXEXTRACT(A843, ""([^ ]+)$"")))"),"")</f>
        <v/>
      </c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</row>
    <row r="844">
      <c r="A844" s="18"/>
      <c r="B844" s="7"/>
      <c r="C844" s="7" t="str">
        <f>IFERROR(__xludf.DUMMYFUNCTION("INDEX(IFNA(REGEXEXTRACT(A844, ""([^ ]+)$"")))"),"")</f>
        <v/>
      </c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</row>
    <row r="845">
      <c r="A845" s="18"/>
      <c r="B845" s="7"/>
      <c r="C845" s="7" t="str">
        <f>IFERROR(__xludf.DUMMYFUNCTION("INDEX(IFNA(REGEXEXTRACT(A845, ""([^ ]+)$"")))"),"")</f>
        <v/>
      </c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</row>
    <row r="846">
      <c r="A846" s="18"/>
      <c r="B846" s="7"/>
      <c r="C846" s="7" t="str">
        <f>IFERROR(__xludf.DUMMYFUNCTION("INDEX(IFNA(REGEXEXTRACT(A846, ""([^ ]+)$"")))"),"")</f>
        <v/>
      </c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</row>
    <row r="847">
      <c r="A847" s="18"/>
      <c r="B847" s="7"/>
      <c r="C847" s="7" t="str">
        <f>IFERROR(__xludf.DUMMYFUNCTION("INDEX(IFNA(REGEXEXTRACT(A847, ""([^ ]+)$"")))"),"")</f>
        <v/>
      </c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</row>
    <row r="848">
      <c r="A848" s="18"/>
      <c r="B848" s="7"/>
      <c r="C848" s="7" t="str">
        <f>IFERROR(__xludf.DUMMYFUNCTION("INDEX(IFNA(REGEXEXTRACT(A848, ""([^ ]+)$"")))"),"")</f>
        <v/>
      </c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</row>
    <row r="849">
      <c r="A849" s="18"/>
      <c r="B849" s="7"/>
      <c r="C849" s="7" t="str">
        <f>IFERROR(__xludf.DUMMYFUNCTION("INDEX(IFNA(REGEXEXTRACT(A849, ""([^ ]+)$"")))"),"")</f>
        <v/>
      </c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</row>
    <row r="850">
      <c r="A850" s="18"/>
      <c r="B850" s="7"/>
      <c r="C850" s="7" t="str">
        <f>IFERROR(__xludf.DUMMYFUNCTION("INDEX(IFNA(REGEXEXTRACT(A850, ""([^ ]+)$"")))"),"")</f>
        <v/>
      </c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</row>
    <row r="851">
      <c r="A851" s="18"/>
      <c r="B851" s="7"/>
      <c r="C851" s="7" t="str">
        <f>IFERROR(__xludf.DUMMYFUNCTION("INDEX(IFNA(REGEXEXTRACT(A851, ""([^ ]+)$"")))"),"")</f>
        <v/>
      </c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</row>
    <row r="852">
      <c r="A852" s="18"/>
      <c r="B852" s="7"/>
      <c r="C852" s="7" t="str">
        <f>IFERROR(__xludf.DUMMYFUNCTION("INDEX(IFNA(REGEXEXTRACT(A852, ""([^ ]+)$"")))"),"")</f>
        <v/>
      </c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</row>
    <row r="853">
      <c r="A853" s="18"/>
      <c r="B853" s="7"/>
      <c r="C853" s="7" t="str">
        <f>IFERROR(__xludf.DUMMYFUNCTION("INDEX(IFNA(REGEXEXTRACT(A853, ""([^ ]+)$"")))"),"")</f>
        <v/>
      </c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</row>
    <row r="854">
      <c r="A854" s="18"/>
      <c r="B854" s="7"/>
      <c r="C854" s="7" t="str">
        <f>IFERROR(__xludf.DUMMYFUNCTION("INDEX(IFNA(REGEXEXTRACT(A854, ""([^ ]+)$"")))"),"")</f>
        <v/>
      </c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</row>
    <row r="855">
      <c r="A855" s="18"/>
      <c r="B855" s="7"/>
      <c r="C855" s="7" t="str">
        <f>IFERROR(__xludf.DUMMYFUNCTION("INDEX(IFNA(REGEXEXTRACT(A855, ""([^ ]+)$"")))"),"")</f>
        <v/>
      </c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</row>
    <row r="856">
      <c r="A856" s="18"/>
      <c r="B856" s="7"/>
      <c r="C856" s="7" t="str">
        <f>IFERROR(__xludf.DUMMYFUNCTION("INDEX(IFNA(REGEXEXTRACT(A856, ""([^ ]+)$"")))"),"")</f>
        <v/>
      </c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</row>
    <row r="857">
      <c r="A857" s="18"/>
      <c r="B857" s="7"/>
      <c r="C857" s="7" t="str">
        <f>IFERROR(__xludf.DUMMYFUNCTION("INDEX(IFNA(REGEXEXTRACT(A857, ""([^ ]+)$"")))"),"")</f>
        <v/>
      </c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</row>
    <row r="858">
      <c r="A858" s="18"/>
      <c r="B858" s="7"/>
      <c r="C858" s="7" t="str">
        <f>IFERROR(__xludf.DUMMYFUNCTION("INDEX(IFNA(REGEXEXTRACT(A858, ""([^ ]+)$"")))"),"")</f>
        <v/>
      </c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</row>
    <row r="859">
      <c r="A859" s="18"/>
      <c r="B859" s="7"/>
      <c r="C859" s="7" t="str">
        <f>IFERROR(__xludf.DUMMYFUNCTION("INDEX(IFNA(REGEXEXTRACT(A859, ""([^ ]+)$"")))"),"")</f>
        <v/>
      </c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</row>
    <row r="860">
      <c r="A860" s="18"/>
      <c r="B860" s="7"/>
      <c r="C860" s="7" t="str">
        <f>IFERROR(__xludf.DUMMYFUNCTION("INDEX(IFNA(REGEXEXTRACT(A860, ""([^ ]+)$"")))"),"")</f>
        <v/>
      </c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</row>
    <row r="861">
      <c r="A861" s="18"/>
      <c r="B861" s="7"/>
      <c r="C861" s="7" t="str">
        <f>IFERROR(__xludf.DUMMYFUNCTION("INDEX(IFNA(REGEXEXTRACT(A861, ""([^ ]+)$"")))"),"")</f>
        <v/>
      </c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</row>
    <row r="862">
      <c r="A862" s="18"/>
      <c r="B862" s="7"/>
      <c r="C862" s="7" t="str">
        <f>IFERROR(__xludf.DUMMYFUNCTION("INDEX(IFNA(REGEXEXTRACT(A862, ""([^ ]+)$"")))"),"")</f>
        <v/>
      </c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</row>
    <row r="863">
      <c r="A863" s="18"/>
      <c r="B863" s="7"/>
      <c r="C863" s="7" t="str">
        <f>IFERROR(__xludf.DUMMYFUNCTION("INDEX(IFNA(REGEXEXTRACT(A863, ""([^ ]+)$"")))"),"")</f>
        <v/>
      </c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</row>
    <row r="864">
      <c r="A864" s="18"/>
      <c r="B864" s="7"/>
      <c r="C864" s="7" t="str">
        <f>IFERROR(__xludf.DUMMYFUNCTION("INDEX(IFNA(REGEXEXTRACT(A864, ""([^ ]+)$"")))"),"")</f>
        <v/>
      </c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</row>
    <row r="865">
      <c r="A865" s="18"/>
      <c r="B865" s="7"/>
      <c r="C865" s="7" t="str">
        <f>IFERROR(__xludf.DUMMYFUNCTION("INDEX(IFNA(REGEXEXTRACT(A865, ""([^ ]+)$"")))"),"")</f>
        <v/>
      </c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</row>
    <row r="866">
      <c r="A866" s="18"/>
      <c r="B866" s="7"/>
      <c r="C866" s="7" t="str">
        <f>IFERROR(__xludf.DUMMYFUNCTION("INDEX(IFNA(REGEXEXTRACT(A866, ""([^ ]+)$"")))"),"")</f>
        <v/>
      </c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</row>
    <row r="867">
      <c r="A867" s="18"/>
      <c r="B867" s="7"/>
      <c r="C867" s="7" t="str">
        <f>IFERROR(__xludf.DUMMYFUNCTION("INDEX(IFNA(REGEXEXTRACT(A867, ""([^ ]+)$"")))"),"")</f>
        <v/>
      </c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</row>
    <row r="868">
      <c r="A868" s="18"/>
      <c r="B868" s="7"/>
      <c r="C868" s="7" t="str">
        <f>IFERROR(__xludf.DUMMYFUNCTION("INDEX(IFNA(REGEXEXTRACT(A868, ""([^ ]+)$"")))"),"")</f>
        <v/>
      </c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</row>
    <row r="869">
      <c r="A869" s="18"/>
      <c r="B869" s="7"/>
      <c r="C869" s="7" t="str">
        <f>IFERROR(__xludf.DUMMYFUNCTION("INDEX(IFNA(REGEXEXTRACT(A869, ""([^ ]+)$"")))"),"")</f>
        <v/>
      </c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</row>
    <row r="870">
      <c r="A870" s="18"/>
      <c r="B870" s="7"/>
      <c r="C870" s="7" t="str">
        <f>IFERROR(__xludf.DUMMYFUNCTION("INDEX(IFNA(REGEXEXTRACT(A870, ""([^ ]+)$"")))"),"")</f>
        <v/>
      </c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</row>
    <row r="871">
      <c r="A871" s="18"/>
      <c r="B871" s="7"/>
      <c r="C871" s="7" t="str">
        <f>IFERROR(__xludf.DUMMYFUNCTION("INDEX(IFNA(REGEXEXTRACT(A871, ""([^ ]+)$"")))"),"")</f>
        <v/>
      </c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</row>
    <row r="872">
      <c r="A872" s="18"/>
      <c r="B872" s="7"/>
      <c r="C872" s="7" t="str">
        <f>IFERROR(__xludf.DUMMYFUNCTION("INDEX(IFNA(REGEXEXTRACT(A872, ""([^ ]+)$"")))"),"")</f>
        <v/>
      </c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</row>
    <row r="873">
      <c r="A873" s="18"/>
      <c r="B873" s="7"/>
      <c r="C873" s="7" t="str">
        <f>IFERROR(__xludf.DUMMYFUNCTION("INDEX(IFNA(REGEXEXTRACT(A873, ""([^ ]+)$"")))"),"")</f>
        <v/>
      </c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</row>
    <row r="874">
      <c r="A874" s="18"/>
      <c r="B874" s="7"/>
      <c r="C874" s="7" t="str">
        <f>IFERROR(__xludf.DUMMYFUNCTION("INDEX(IFNA(REGEXEXTRACT(A874, ""([^ ]+)$"")))"),"")</f>
        <v/>
      </c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</row>
    <row r="875">
      <c r="A875" s="18"/>
      <c r="B875" s="7"/>
      <c r="C875" s="7" t="str">
        <f>IFERROR(__xludf.DUMMYFUNCTION("INDEX(IFNA(REGEXEXTRACT(A875, ""([^ ]+)$"")))"),"")</f>
        <v/>
      </c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</row>
    <row r="876">
      <c r="A876" s="18"/>
      <c r="B876" s="7"/>
      <c r="C876" s="7" t="str">
        <f>IFERROR(__xludf.DUMMYFUNCTION("INDEX(IFNA(REGEXEXTRACT(A876, ""([^ ]+)$"")))"),"")</f>
        <v/>
      </c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</row>
    <row r="877">
      <c r="A877" s="18"/>
      <c r="B877" s="7"/>
      <c r="C877" s="7" t="str">
        <f>IFERROR(__xludf.DUMMYFUNCTION("INDEX(IFNA(REGEXEXTRACT(A877, ""([^ ]+)$"")))"),"")</f>
        <v/>
      </c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</row>
    <row r="878">
      <c r="A878" s="18"/>
      <c r="B878" s="7"/>
      <c r="C878" s="7" t="str">
        <f>IFERROR(__xludf.DUMMYFUNCTION("INDEX(IFNA(REGEXEXTRACT(A878, ""([^ ]+)$"")))"),"")</f>
        <v/>
      </c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</row>
    <row r="879">
      <c r="A879" s="18"/>
      <c r="B879" s="7"/>
      <c r="C879" s="7" t="str">
        <f>IFERROR(__xludf.DUMMYFUNCTION("INDEX(IFNA(REGEXEXTRACT(A879, ""([^ ]+)$"")))"),"")</f>
        <v/>
      </c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</row>
    <row r="880">
      <c r="A880" s="18"/>
      <c r="B880" s="7"/>
      <c r="C880" s="7" t="str">
        <f>IFERROR(__xludf.DUMMYFUNCTION("INDEX(IFNA(REGEXEXTRACT(A880, ""([^ ]+)$"")))"),"")</f>
        <v/>
      </c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</row>
    <row r="881">
      <c r="A881" s="18"/>
      <c r="B881" s="7"/>
      <c r="C881" s="7" t="str">
        <f>IFERROR(__xludf.DUMMYFUNCTION("INDEX(IFNA(REGEXEXTRACT(A881, ""([^ ]+)$"")))"),"")</f>
        <v/>
      </c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</row>
    <row r="882">
      <c r="A882" s="18"/>
      <c r="B882" s="7"/>
      <c r="C882" s="7" t="str">
        <f>IFERROR(__xludf.DUMMYFUNCTION("INDEX(IFNA(REGEXEXTRACT(A882, ""([^ ]+)$"")))"),"")</f>
        <v/>
      </c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</row>
    <row r="883">
      <c r="A883" s="18"/>
      <c r="B883" s="7"/>
      <c r="C883" s="7" t="str">
        <f>IFERROR(__xludf.DUMMYFUNCTION("INDEX(IFNA(REGEXEXTRACT(A883, ""([^ ]+)$"")))"),"")</f>
        <v/>
      </c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</row>
    <row r="884">
      <c r="A884" s="18"/>
      <c r="B884" s="7"/>
      <c r="C884" s="7" t="str">
        <f>IFERROR(__xludf.DUMMYFUNCTION("INDEX(IFNA(REGEXEXTRACT(A884, ""([^ ]+)$"")))"),"")</f>
        <v/>
      </c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</row>
    <row r="885">
      <c r="A885" s="18"/>
      <c r="B885" s="7"/>
      <c r="C885" s="7" t="str">
        <f>IFERROR(__xludf.DUMMYFUNCTION("INDEX(IFNA(REGEXEXTRACT(A885, ""([^ ]+)$"")))"),"")</f>
        <v/>
      </c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</row>
    <row r="886">
      <c r="A886" s="18"/>
      <c r="B886" s="7"/>
      <c r="C886" s="7" t="str">
        <f>IFERROR(__xludf.DUMMYFUNCTION("INDEX(IFNA(REGEXEXTRACT(A886, ""([^ ]+)$"")))"),"")</f>
        <v/>
      </c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</row>
    <row r="887">
      <c r="A887" s="18"/>
      <c r="B887" s="7"/>
      <c r="C887" s="7" t="str">
        <f>IFERROR(__xludf.DUMMYFUNCTION("INDEX(IFNA(REGEXEXTRACT(A887, ""([^ ]+)$"")))"),"")</f>
        <v/>
      </c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</row>
    <row r="888">
      <c r="A888" s="18"/>
      <c r="B888" s="7"/>
      <c r="C888" s="7" t="str">
        <f>IFERROR(__xludf.DUMMYFUNCTION("INDEX(IFNA(REGEXEXTRACT(A888, ""([^ ]+)$"")))"),"")</f>
        <v/>
      </c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</row>
    <row r="889">
      <c r="A889" s="18"/>
      <c r="B889" s="7"/>
      <c r="C889" s="7" t="str">
        <f>IFERROR(__xludf.DUMMYFUNCTION("INDEX(IFNA(REGEXEXTRACT(A889, ""([^ ]+)$"")))"),"")</f>
        <v/>
      </c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</row>
    <row r="890">
      <c r="A890" s="18"/>
      <c r="B890" s="7"/>
      <c r="C890" s="7" t="str">
        <f>IFERROR(__xludf.DUMMYFUNCTION("INDEX(IFNA(REGEXEXTRACT(A890, ""([^ ]+)$"")))"),"")</f>
        <v/>
      </c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</row>
    <row r="891">
      <c r="A891" s="18"/>
      <c r="B891" s="7"/>
      <c r="C891" s="7" t="str">
        <f>IFERROR(__xludf.DUMMYFUNCTION("INDEX(IFNA(REGEXEXTRACT(A891, ""([^ ]+)$"")))"),"")</f>
        <v/>
      </c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</row>
    <row r="892">
      <c r="A892" s="18"/>
      <c r="B892" s="7"/>
      <c r="C892" s="7" t="str">
        <f>IFERROR(__xludf.DUMMYFUNCTION("INDEX(IFNA(REGEXEXTRACT(A892, ""([^ ]+)$"")))"),"")</f>
        <v/>
      </c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</row>
    <row r="893">
      <c r="A893" s="18"/>
      <c r="B893" s="7"/>
      <c r="C893" s="7" t="str">
        <f>IFERROR(__xludf.DUMMYFUNCTION("INDEX(IFNA(REGEXEXTRACT(A893, ""([^ ]+)$"")))"),"")</f>
        <v/>
      </c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</row>
    <row r="894">
      <c r="A894" s="18"/>
      <c r="B894" s="7"/>
      <c r="C894" s="7" t="str">
        <f>IFERROR(__xludf.DUMMYFUNCTION("INDEX(IFNA(REGEXEXTRACT(A894, ""([^ ]+)$"")))"),"")</f>
        <v/>
      </c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</row>
    <row r="895">
      <c r="A895" s="18"/>
      <c r="B895" s="7"/>
      <c r="C895" s="7" t="str">
        <f>IFERROR(__xludf.DUMMYFUNCTION("INDEX(IFNA(REGEXEXTRACT(A895, ""([^ ]+)$"")))"),"")</f>
        <v/>
      </c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</row>
    <row r="896">
      <c r="A896" s="18"/>
      <c r="B896" s="7"/>
      <c r="C896" s="7" t="str">
        <f>IFERROR(__xludf.DUMMYFUNCTION("INDEX(IFNA(REGEXEXTRACT(A896, ""([^ ]+)$"")))"),"")</f>
        <v/>
      </c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</row>
    <row r="897">
      <c r="A897" s="18"/>
      <c r="B897" s="7"/>
      <c r="C897" s="7" t="str">
        <f>IFERROR(__xludf.DUMMYFUNCTION("INDEX(IFNA(REGEXEXTRACT(A897, ""([^ ]+)$"")))"),"")</f>
        <v/>
      </c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</row>
    <row r="898">
      <c r="A898" s="18"/>
      <c r="B898" s="7"/>
      <c r="C898" s="7" t="str">
        <f>IFERROR(__xludf.DUMMYFUNCTION("INDEX(IFNA(REGEXEXTRACT(A898, ""([^ ]+)$"")))"),"")</f>
        <v/>
      </c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</row>
    <row r="899">
      <c r="A899" s="18"/>
      <c r="B899" s="7"/>
      <c r="C899" s="7" t="str">
        <f>IFERROR(__xludf.DUMMYFUNCTION("INDEX(IFNA(REGEXEXTRACT(A899, ""([^ ]+)$"")))"),"")</f>
        <v/>
      </c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</row>
    <row r="900">
      <c r="A900" s="18"/>
      <c r="B900" s="7"/>
      <c r="C900" s="7" t="str">
        <f>IFERROR(__xludf.DUMMYFUNCTION("INDEX(IFNA(REGEXEXTRACT(A900, ""([^ ]+)$"")))"),"")</f>
        <v/>
      </c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</row>
    <row r="901">
      <c r="A901" s="18"/>
      <c r="B901" s="7"/>
      <c r="C901" s="7" t="str">
        <f>IFERROR(__xludf.DUMMYFUNCTION("INDEX(IFNA(REGEXEXTRACT(A901, ""([^ ]+)$"")))"),"")</f>
        <v/>
      </c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</row>
    <row r="902">
      <c r="A902" s="18"/>
      <c r="B902" s="7"/>
      <c r="C902" s="7" t="str">
        <f>IFERROR(__xludf.DUMMYFUNCTION("INDEX(IFNA(REGEXEXTRACT(A902, ""([^ ]+)$"")))"),"")</f>
        <v/>
      </c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</row>
    <row r="903">
      <c r="A903" s="18"/>
      <c r="B903" s="7"/>
      <c r="C903" s="7" t="str">
        <f>IFERROR(__xludf.DUMMYFUNCTION("INDEX(IFNA(REGEXEXTRACT(A903, ""([^ ]+)$"")))"),"")</f>
        <v/>
      </c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</row>
    <row r="904">
      <c r="A904" s="18"/>
      <c r="B904" s="7"/>
      <c r="C904" s="7" t="str">
        <f>IFERROR(__xludf.DUMMYFUNCTION("INDEX(IFNA(REGEXEXTRACT(A904, ""([^ ]+)$"")))"),"")</f>
        <v/>
      </c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</row>
    <row r="905">
      <c r="A905" s="18"/>
      <c r="B905" s="7"/>
      <c r="C905" s="7" t="str">
        <f>IFERROR(__xludf.DUMMYFUNCTION("INDEX(IFNA(REGEXEXTRACT(A905, ""([^ ]+)$"")))"),"")</f>
        <v/>
      </c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</row>
    <row r="906">
      <c r="A906" s="18"/>
      <c r="B906" s="7"/>
      <c r="C906" s="7" t="str">
        <f>IFERROR(__xludf.DUMMYFUNCTION("INDEX(IFNA(REGEXEXTRACT(A906, ""([^ ]+)$"")))"),"")</f>
        <v/>
      </c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</row>
    <row r="907">
      <c r="A907" s="18"/>
      <c r="B907" s="7"/>
      <c r="C907" s="7" t="str">
        <f>IFERROR(__xludf.DUMMYFUNCTION("INDEX(IFNA(REGEXEXTRACT(A907, ""([^ ]+)$"")))"),"")</f>
        <v/>
      </c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</row>
    <row r="908">
      <c r="A908" s="18"/>
      <c r="B908" s="7"/>
      <c r="C908" s="7" t="str">
        <f>IFERROR(__xludf.DUMMYFUNCTION("INDEX(IFNA(REGEXEXTRACT(A908, ""([^ ]+)$"")))"),"")</f>
        <v/>
      </c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</row>
    <row r="909">
      <c r="A909" s="18"/>
      <c r="B909" s="7"/>
      <c r="C909" s="7" t="str">
        <f>IFERROR(__xludf.DUMMYFUNCTION("INDEX(IFNA(REGEXEXTRACT(A909, ""([^ ]+)$"")))"),"")</f>
        <v/>
      </c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</row>
    <row r="910">
      <c r="A910" s="18"/>
      <c r="B910" s="7"/>
      <c r="C910" s="7" t="str">
        <f>IFERROR(__xludf.DUMMYFUNCTION("INDEX(IFNA(REGEXEXTRACT(A910, ""([^ ]+)$"")))"),"")</f>
        <v/>
      </c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</row>
    <row r="911">
      <c r="A911" s="18"/>
      <c r="B911" s="7"/>
      <c r="C911" s="7" t="str">
        <f>IFERROR(__xludf.DUMMYFUNCTION("INDEX(IFNA(REGEXEXTRACT(A911, ""([^ ]+)$"")))"),"")</f>
        <v/>
      </c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</row>
    <row r="912">
      <c r="A912" s="18"/>
      <c r="B912" s="7"/>
      <c r="C912" s="7" t="str">
        <f>IFERROR(__xludf.DUMMYFUNCTION("INDEX(IFNA(REGEXEXTRACT(A912, ""([^ ]+)$"")))"),"")</f>
        <v/>
      </c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</row>
    <row r="913">
      <c r="A913" s="18"/>
      <c r="B913" s="7"/>
      <c r="C913" s="7" t="str">
        <f>IFERROR(__xludf.DUMMYFUNCTION("INDEX(IFNA(REGEXEXTRACT(A913, ""([^ ]+)$"")))"),"")</f>
        <v/>
      </c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</row>
    <row r="914">
      <c r="A914" s="18"/>
      <c r="B914" s="7"/>
      <c r="C914" s="7" t="str">
        <f>IFERROR(__xludf.DUMMYFUNCTION("INDEX(IFNA(REGEXEXTRACT(A914, ""([^ ]+)$"")))"),"")</f>
        <v/>
      </c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</row>
    <row r="915">
      <c r="A915" s="18"/>
      <c r="B915" s="7"/>
      <c r="C915" s="7" t="str">
        <f>IFERROR(__xludf.DUMMYFUNCTION("INDEX(IFNA(REGEXEXTRACT(A915, ""([^ ]+)$"")))"),"")</f>
        <v/>
      </c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</row>
    <row r="916">
      <c r="A916" s="18"/>
      <c r="B916" s="7"/>
      <c r="C916" s="7" t="str">
        <f>IFERROR(__xludf.DUMMYFUNCTION("INDEX(IFNA(REGEXEXTRACT(A916, ""([^ ]+)$"")))"),"")</f>
        <v/>
      </c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</row>
    <row r="917">
      <c r="A917" s="18"/>
      <c r="B917" s="7"/>
      <c r="C917" s="7" t="str">
        <f>IFERROR(__xludf.DUMMYFUNCTION("INDEX(IFNA(REGEXEXTRACT(A917, ""([^ ]+)$"")))"),"")</f>
        <v/>
      </c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</row>
    <row r="918">
      <c r="A918" s="18"/>
      <c r="B918" s="7"/>
      <c r="C918" s="7" t="str">
        <f>IFERROR(__xludf.DUMMYFUNCTION("INDEX(IFNA(REGEXEXTRACT(A918, ""([^ ]+)$"")))"),"")</f>
        <v/>
      </c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</row>
    <row r="919">
      <c r="A919" s="18"/>
      <c r="B919" s="7"/>
      <c r="C919" s="7" t="str">
        <f>IFERROR(__xludf.DUMMYFUNCTION("INDEX(IFNA(REGEXEXTRACT(A919, ""([^ ]+)$"")))"),"")</f>
        <v/>
      </c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</row>
    <row r="920">
      <c r="A920" s="18"/>
      <c r="B920" s="7"/>
      <c r="C920" s="7" t="str">
        <f>IFERROR(__xludf.DUMMYFUNCTION("INDEX(IFNA(REGEXEXTRACT(A920, ""([^ ]+)$"")))"),"")</f>
        <v/>
      </c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</row>
    <row r="921">
      <c r="A921" s="18"/>
      <c r="B921" s="7"/>
      <c r="C921" s="7" t="str">
        <f>IFERROR(__xludf.DUMMYFUNCTION("INDEX(IFNA(REGEXEXTRACT(A921, ""([^ ]+)$"")))"),"")</f>
        <v/>
      </c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</row>
    <row r="922">
      <c r="A922" s="18"/>
      <c r="B922" s="7"/>
      <c r="C922" s="7" t="str">
        <f>IFERROR(__xludf.DUMMYFUNCTION("INDEX(IFNA(REGEXEXTRACT(A922, ""([^ ]+)$"")))"),"")</f>
        <v/>
      </c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</row>
    <row r="923">
      <c r="A923" s="18"/>
      <c r="B923" s="7"/>
      <c r="C923" s="7" t="str">
        <f>IFERROR(__xludf.DUMMYFUNCTION("INDEX(IFNA(REGEXEXTRACT(A923, ""([^ ]+)$"")))"),"")</f>
        <v/>
      </c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</row>
    <row r="924">
      <c r="A924" s="18"/>
      <c r="B924" s="7"/>
      <c r="C924" s="7" t="str">
        <f>IFERROR(__xludf.DUMMYFUNCTION("INDEX(IFNA(REGEXEXTRACT(A924, ""([^ ]+)$"")))"),"")</f>
        <v/>
      </c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</row>
    <row r="925">
      <c r="A925" s="18"/>
      <c r="B925" s="7"/>
      <c r="C925" s="7" t="str">
        <f>IFERROR(__xludf.DUMMYFUNCTION("INDEX(IFNA(REGEXEXTRACT(A925, ""([^ ]+)$"")))"),"")</f>
        <v/>
      </c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</row>
    <row r="926">
      <c r="A926" s="18"/>
      <c r="B926" s="7"/>
      <c r="C926" s="7" t="str">
        <f>IFERROR(__xludf.DUMMYFUNCTION("INDEX(IFNA(REGEXEXTRACT(A926, ""([^ ]+)$"")))"),"")</f>
        <v/>
      </c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</row>
    <row r="927">
      <c r="A927" s="18"/>
      <c r="B927" s="7"/>
      <c r="C927" s="7" t="str">
        <f>IFERROR(__xludf.DUMMYFUNCTION("INDEX(IFNA(REGEXEXTRACT(A927, ""([^ ]+)$"")))"),"")</f>
        <v/>
      </c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</row>
    <row r="928">
      <c r="A928" s="18"/>
      <c r="B928" s="7"/>
      <c r="C928" s="7" t="str">
        <f>IFERROR(__xludf.DUMMYFUNCTION("INDEX(IFNA(REGEXEXTRACT(A928, ""([^ ]+)$"")))"),"")</f>
        <v/>
      </c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</row>
    <row r="929">
      <c r="A929" s="18"/>
      <c r="B929" s="7"/>
      <c r="C929" s="7" t="str">
        <f>IFERROR(__xludf.DUMMYFUNCTION("INDEX(IFNA(REGEXEXTRACT(A929, ""([^ ]+)$"")))"),"")</f>
        <v/>
      </c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</row>
    <row r="930">
      <c r="A930" s="18"/>
      <c r="B930" s="7"/>
      <c r="C930" s="7" t="str">
        <f>IFERROR(__xludf.DUMMYFUNCTION("INDEX(IFNA(REGEXEXTRACT(A930, ""([^ ]+)$"")))"),"")</f>
        <v/>
      </c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</row>
    <row r="931">
      <c r="A931" s="18"/>
      <c r="B931" s="7"/>
      <c r="C931" s="7" t="str">
        <f>IFERROR(__xludf.DUMMYFUNCTION("INDEX(IFNA(REGEXEXTRACT(A931, ""([^ ]+)$"")))"),"")</f>
        <v/>
      </c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</row>
    <row r="932">
      <c r="A932" s="18"/>
      <c r="B932" s="7"/>
      <c r="C932" s="7" t="str">
        <f>IFERROR(__xludf.DUMMYFUNCTION("INDEX(IFNA(REGEXEXTRACT(A932, ""([^ ]+)$"")))"),"")</f>
        <v/>
      </c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</row>
    <row r="933">
      <c r="A933" s="18"/>
      <c r="B933" s="7"/>
      <c r="C933" s="7" t="str">
        <f>IFERROR(__xludf.DUMMYFUNCTION("INDEX(IFNA(REGEXEXTRACT(A933, ""([^ ]+)$"")))"),"")</f>
        <v/>
      </c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</row>
    <row r="934">
      <c r="A934" s="18"/>
      <c r="B934" s="7"/>
      <c r="C934" s="7" t="str">
        <f>IFERROR(__xludf.DUMMYFUNCTION("INDEX(IFNA(REGEXEXTRACT(A934, ""([^ ]+)$"")))"),"")</f>
        <v/>
      </c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</row>
    <row r="935">
      <c r="A935" s="18"/>
      <c r="B935" s="7"/>
      <c r="C935" s="7" t="str">
        <f>IFERROR(__xludf.DUMMYFUNCTION("INDEX(IFNA(REGEXEXTRACT(A935, ""([^ ]+)$"")))"),"")</f>
        <v/>
      </c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</row>
    <row r="936">
      <c r="A936" s="18"/>
      <c r="B936" s="7"/>
      <c r="C936" s="7" t="str">
        <f>IFERROR(__xludf.DUMMYFUNCTION("INDEX(IFNA(REGEXEXTRACT(A936, ""([^ ]+)$"")))"),"")</f>
        <v/>
      </c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</row>
    <row r="937">
      <c r="A937" s="18"/>
      <c r="B937" s="7"/>
      <c r="C937" s="7" t="str">
        <f>IFERROR(__xludf.DUMMYFUNCTION("INDEX(IFNA(REGEXEXTRACT(A937, ""([^ ]+)$"")))"),"")</f>
        <v/>
      </c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</row>
    <row r="938">
      <c r="A938" s="18"/>
      <c r="B938" s="7"/>
      <c r="C938" s="7" t="str">
        <f>IFERROR(__xludf.DUMMYFUNCTION("INDEX(IFNA(REGEXEXTRACT(A938, ""([^ ]+)$"")))"),"")</f>
        <v/>
      </c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</row>
    <row r="939">
      <c r="A939" s="18"/>
      <c r="B939" s="7"/>
      <c r="C939" s="7" t="str">
        <f>IFERROR(__xludf.DUMMYFUNCTION("INDEX(IFNA(REGEXEXTRACT(A939, ""([^ ]+)$"")))"),"")</f>
        <v/>
      </c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</row>
    <row r="940">
      <c r="A940" s="18"/>
      <c r="B940" s="7"/>
      <c r="C940" s="7" t="str">
        <f>IFERROR(__xludf.DUMMYFUNCTION("INDEX(IFNA(REGEXEXTRACT(A940, ""([^ ]+)$"")))"),"")</f>
        <v/>
      </c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</row>
    <row r="941">
      <c r="A941" s="18"/>
      <c r="B941" s="7"/>
      <c r="C941" s="7" t="str">
        <f>IFERROR(__xludf.DUMMYFUNCTION("INDEX(IFNA(REGEXEXTRACT(A941, ""([^ ]+)$"")))"),"")</f>
        <v/>
      </c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</row>
    <row r="942">
      <c r="A942" s="18"/>
      <c r="B942" s="7"/>
      <c r="C942" s="7" t="str">
        <f>IFERROR(__xludf.DUMMYFUNCTION("INDEX(IFNA(REGEXEXTRACT(A942, ""([^ ]+)$"")))"),"")</f>
        <v/>
      </c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</row>
    <row r="943">
      <c r="A943" s="18"/>
      <c r="B943" s="7"/>
      <c r="C943" s="7" t="str">
        <f>IFERROR(__xludf.DUMMYFUNCTION("INDEX(IFNA(REGEXEXTRACT(A943, ""([^ ]+)$"")))"),"")</f>
        <v/>
      </c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</row>
    <row r="944">
      <c r="A944" s="18"/>
      <c r="B944" s="7"/>
      <c r="C944" s="7" t="str">
        <f>IFERROR(__xludf.DUMMYFUNCTION("INDEX(IFNA(REGEXEXTRACT(A944, ""([^ ]+)$"")))"),"")</f>
        <v/>
      </c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</row>
    <row r="945">
      <c r="A945" s="18"/>
      <c r="B945" s="7"/>
      <c r="C945" s="7" t="str">
        <f>IFERROR(__xludf.DUMMYFUNCTION("INDEX(IFNA(REGEXEXTRACT(A945, ""([^ ]+)$"")))"),"")</f>
        <v/>
      </c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</row>
    <row r="946">
      <c r="A946" s="18"/>
      <c r="B946" s="7"/>
      <c r="C946" s="7" t="str">
        <f>IFERROR(__xludf.DUMMYFUNCTION("INDEX(IFNA(REGEXEXTRACT(A946, ""([^ ]+)$"")))"),"")</f>
        <v/>
      </c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</row>
    <row r="947">
      <c r="A947" s="18"/>
      <c r="B947" s="7"/>
      <c r="C947" s="7" t="str">
        <f>IFERROR(__xludf.DUMMYFUNCTION("INDEX(IFNA(REGEXEXTRACT(A947, ""([^ ]+)$"")))"),"")</f>
        <v/>
      </c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</row>
    <row r="948">
      <c r="A948" s="18"/>
      <c r="B948" s="7"/>
      <c r="C948" s="7" t="str">
        <f>IFERROR(__xludf.DUMMYFUNCTION("INDEX(IFNA(REGEXEXTRACT(A948, ""([^ ]+)$"")))"),"")</f>
        <v/>
      </c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</row>
    <row r="949">
      <c r="A949" s="18"/>
      <c r="B949" s="7"/>
      <c r="C949" s="7" t="str">
        <f>IFERROR(__xludf.DUMMYFUNCTION("INDEX(IFNA(REGEXEXTRACT(A949, ""([^ ]+)$"")))"),"")</f>
        <v/>
      </c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</row>
    <row r="950">
      <c r="A950" s="18"/>
      <c r="B950" s="7"/>
      <c r="C950" s="7" t="str">
        <f>IFERROR(__xludf.DUMMYFUNCTION("INDEX(IFNA(REGEXEXTRACT(A950, ""([^ ]+)$"")))"),"")</f>
        <v/>
      </c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</row>
    <row r="951">
      <c r="A951" s="18"/>
      <c r="B951" s="7"/>
      <c r="C951" s="7" t="str">
        <f>IFERROR(__xludf.DUMMYFUNCTION("INDEX(IFNA(REGEXEXTRACT(A951, ""([^ ]+)$"")))"),"")</f>
        <v/>
      </c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</row>
    <row r="952">
      <c r="A952" s="18"/>
      <c r="B952" s="7"/>
      <c r="C952" s="7" t="str">
        <f>IFERROR(__xludf.DUMMYFUNCTION("INDEX(IFNA(REGEXEXTRACT(A952, ""([^ ]+)$"")))"),"")</f>
        <v/>
      </c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</row>
    <row r="953">
      <c r="A953" s="18"/>
      <c r="B953" s="7"/>
      <c r="C953" s="7" t="str">
        <f>IFERROR(__xludf.DUMMYFUNCTION("INDEX(IFNA(REGEXEXTRACT(A953, ""([^ ]+)$"")))"),"")</f>
        <v/>
      </c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</row>
    <row r="954">
      <c r="A954" s="18"/>
      <c r="B954" s="7"/>
      <c r="C954" s="7" t="str">
        <f>IFERROR(__xludf.DUMMYFUNCTION("INDEX(IFNA(REGEXEXTRACT(A954, ""([^ ]+)$"")))"),"")</f>
        <v/>
      </c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</row>
    <row r="955">
      <c r="A955" s="18"/>
      <c r="B955" s="7"/>
      <c r="C955" s="7" t="str">
        <f>IFERROR(__xludf.DUMMYFUNCTION("INDEX(IFNA(REGEXEXTRACT(A955, ""([^ ]+)$"")))"),"")</f>
        <v/>
      </c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</row>
    <row r="956">
      <c r="A956" s="18"/>
      <c r="B956" s="7"/>
      <c r="C956" s="7" t="str">
        <f>IFERROR(__xludf.DUMMYFUNCTION("INDEX(IFNA(REGEXEXTRACT(A956, ""([^ ]+)$"")))"),"")</f>
        <v/>
      </c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</row>
    <row r="957">
      <c r="A957" s="18"/>
      <c r="B957" s="7"/>
      <c r="C957" s="7" t="str">
        <f>IFERROR(__xludf.DUMMYFUNCTION("INDEX(IFNA(REGEXEXTRACT(A957, ""([^ ]+)$"")))"),"")</f>
        <v/>
      </c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</row>
    <row r="958">
      <c r="A958" s="18"/>
      <c r="B958" s="7"/>
      <c r="C958" s="7" t="str">
        <f>IFERROR(__xludf.DUMMYFUNCTION("INDEX(IFNA(REGEXEXTRACT(A958, ""([^ ]+)$"")))"),"")</f>
        <v/>
      </c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</row>
    <row r="959">
      <c r="A959" s="18"/>
      <c r="B959" s="7"/>
      <c r="C959" s="7" t="str">
        <f>IFERROR(__xludf.DUMMYFUNCTION("INDEX(IFNA(REGEXEXTRACT(A959, ""([^ ]+)$"")))"),"")</f>
        <v/>
      </c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</row>
    <row r="960">
      <c r="A960" s="18"/>
      <c r="B960" s="7"/>
      <c r="C960" s="7" t="str">
        <f>IFERROR(__xludf.DUMMYFUNCTION("INDEX(IFNA(REGEXEXTRACT(A960, ""([^ ]+)$"")))"),"")</f>
        <v/>
      </c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</row>
    <row r="961">
      <c r="A961" s="18"/>
      <c r="B961" s="7"/>
      <c r="C961" s="7" t="str">
        <f>IFERROR(__xludf.DUMMYFUNCTION("INDEX(IFNA(REGEXEXTRACT(A961, ""([^ ]+)$"")))"),"")</f>
        <v/>
      </c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</row>
    <row r="962">
      <c r="A962" s="18"/>
      <c r="B962" s="7"/>
      <c r="C962" s="7" t="str">
        <f>IFERROR(__xludf.DUMMYFUNCTION("INDEX(IFNA(REGEXEXTRACT(A962, ""([^ ]+)$"")))"),"")</f>
        <v/>
      </c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</row>
    <row r="963">
      <c r="A963" s="18"/>
      <c r="B963" s="7"/>
      <c r="C963" s="7" t="str">
        <f>IFERROR(__xludf.DUMMYFUNCTION("INDEX(IFNA(REGEXEXTRACT(A963, ""([^ ]+)$"")))"),"")</f>
        <v/>
      </c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</row>
    <row r="964">
      <c r="A964" s="18"/>
      <c r="B964" s="7"/>
      <c r="C964" s="7" t="str">
        <f>IFERROR(__xludf.DUMMYFUNCTION("INDEX(IFNA(REGEXEXTRACT(A964, ""([^ ]+)$"")))"),"")</f>
        <v/>
      </c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</row>
    <row r="965">
      <c r="A965" s="18"/>
      <c r="B965" s="7"/>
      <c r="C965" s="7" t="str">
        <f>IFERROR(__xludf.DUMMYFUNCTION("INDEX(IFNA(REGEXEXTRACT(A965, ""([^ ]+)$"")))"),"")</f>
        <v/>
      </c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</row>
    <row r="966">
      <c r="A966" s="18"/>
      <c r="B966" s="7"/>
      <c r="C966" s="7" t="str">
        <f>IFERROR(__xludf.DUMMYFUNCTION("INDEX(IFNA(REGEXEXTRACT(A966, ""([^ ]+)$"")))"),"")</f>
        <v/>
      </c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</row>
    <row r="967">
      <c r="A967" s="18"/>
      <c r="B967" s="7"/>
      <c r="C967" s="7" t="str">
        <f>IFERROR(__xludf.DUMMYFUNCTION("INDEX(IFNA(REGEXEXTRACT(A967, ""([^ ]+)$"")))"),"")</f>
        <v/>
      </c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</row>
    <row r="968">
      <c r="A968" s="18"/>
      <c r="B968" s="7"/>
      <c r="C968" s="7" t="str">
        <f>IFERROR(__xludf.DUMMYFUNCTION("INDEX(IFNA(REGEXEXTRACT(A968, ""([^ ]+)$"")))"),"")</f>
        <v/>
      </c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</row>
    <row r="969">
      <c r="A969" s="18"/>
      <c r="B969" s="7"/>
      <c r="C969" s="7" t="str">
        <f>IFERROR(__xludf.DUMMYFUNCTION("INDEX(IFNA(REGEXEXTRACT(A969, ""([^ ]+)$"")))"),"")</f>
        <v/>
      </c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</row>
    <row r="970">
      <c r="A970" s="18"/>
      <c r="B970" s="7"/>
      <c r="C970" s="7" t="str">
        <f>IFERROR(__xludf.DUMMYFUNCTION("INDEX(IFNA(REGEXEXTRACT(A970, ""([^ ]+)$"")))"),"")</f>
        <v/>
      </c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</row>
    <row r="971">
      <c r="A971" s="18"/>
      <c r="B971" s="7"/>
      <c r="C971" s="7" t="str">
        <f>IFERROR(__xludf.DUMMYFUNCTION("INDEX(IFNA(REGEXEXTRACT(A971, ""([^ ]+)$"")))"),"")</f>
        <v/>
      </c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</row>
    <row r="972">
      <c r="A972" s="18"/>
      <c r="B972" s="7"/>
      <c r="C972" s="7" t="str">
        <f>IFERROR(__xludf.DUMMYFUNCTION("INDEX(IFNA(REGEXEXTRACT(A972, ""([^ ]+)$"")))"),"")</f>
        <v/>
      </c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</row>
    <row r="973">
      <c r="A973" s="18"/>
      <c r="B973" s="7"/>
      <c r="C973" s="7" t="str">
        <f>IFERROR(__xludf.DUMMYFUNCTION("INDEX(IFNA(REGEXEXTRACT(A973, ""([^ ]+)$"")))"),"")</f>
        <v/>
      </c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</row>
    <row r="974">
      <c r="A974" s="18"/>
      <c r="B974" s="7"/>
      <c r="C974" s="7" t="str">
        <f>IFERROR(__xludf.DUMMYFUNCTION("INDEX(IFNA(REGEXEXTRACT(A974, ""([^ ]+)$"")))"),"")</f>
        <v/>
      </c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</row>
    <row r="975">
      <c r="A975" s="18"/>
      <c r="B975" s="7"/>
      <c r="C975" s="7" t="str">
        <f>IFERROR(__xludf.DUMMYFUNCTION("INDEX(IFNA(REGEXEXTRACT(A975, ""([^ ]+)$"")))"),"")</f>
        <v/>
      </c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</row>
    <row r="976">
      <c r="A976" s="18"/>
      <c r="B976" s="7"/>
      <c r="C976" s="7" t="str">
        <f>IFERROR(__xludf.DUMMYFUNCTION("INDEX(IFNA(REGEXEXTRACT(A976, ""([^ ]+)$"")))"),"")</f>
        <v/>
      </c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</row>
    <row r="977">
      <c r="A977" s="18"/>
      <c r="B977" s="7"/>
      <c r="C977" s="7" t="str">
        <f>IFERROR(__xludf.DUMMYFUNCTION("INDEX(IFNA(REGEXEXTRACT(A977, ""([^ ]+)$"")))"),"")</f>
        <v/>
      </c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</row>
    <row r="978">
      <c r="A978" s="18"/>
      <c r="B978" s="7"/>
      <c r="C978" s="7" t="str">
        <f>IFERROR(__xludf.DUMMYFUNCTION("INDEX(IFNA(REGEXEXTRACT(A978, ""([^ ]+)$"")))"),"")</f>
        <v/>
      </c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</row>
    <row r="979">
      <c r="A979" s="18"/>
      <c r="B979" s="7"/>
      <c r="C979" s="7" t="str">
        <f>IFERROR(__xludf.DUMMYFUNCTION("INDEX(IFNA(REGEXEXTRACT(A979, ""([^ ]+)$"")))"),"")</f>
        <v/>
      </c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</row>
    <row r="980">
      <c r="A980" s="18"/>
      <c r="B980" s="7"/>
      <c r="C980" s="7" t="str">
        <f>IFERROR(__xludf.DUMMYFUNCTION("INDEX(IFNA(REGEXEXTRACT(A980, ""([^ ]+)$"")))"),"")</f>
        <v/>
      </c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</row>
    <row r="981">
      <c r="A981" s="18"/>
      <c r="B981" s="7"/>
      <c r="C981" s="7" t="str">
        <f>IFERROR(__xludf.DUMMYFUNCTION("INDEX(IFNA(REGEXEXTRACT(A981, ""([^ ]+)$"")))"),"")</f>
        <v/>
      </c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</row>
    <row r="982">
      <c r="A982" s="18"/>
      <c r="B982" s="7"/>
      <c r="C982" s="7" t="str">
        <f>IFERROR(__xludf.DUMMYFUNCTION("INDEX(IFNA(REGEXEXTRACT(A982, ""([^ ]+)$"")))"),"")</f>
        <v/>
      </c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</row>
    <row r="983">
      <c r="A983" s="18"/>
      <c r="B983" s="7"/>
      <c r="C983" s="7" t="str">
        <f>IFERROR(__xludf.DUMMYFUNCTION("INDEX(IFNA(REGEXEXTRACT(A983, ""([^ ]+)$"")))"),"")</f>
        <v/>
      </c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</row>
    <row r="984">
      <c r="A984" s="18"/>
      <c r="B984" s="7"/>
      <c r="C984" s="7" t="str">
        <f>IFERROR(__xludf.DUMMYFUNCTION("INDEX(IFNA(REGEXEXTRACT(A984, ""([^ ]+)$"")))"),"")</f>
        <v/>
      </c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</row>
    <row r="985">
      <c r="A985" s="18"/>
      <c r="B985" s="7"/>
      <c r="C985" s="7" t="str">
        <f>IFERROR(__xludf.DUMMYFUNCTION("INDEX(IFNA(REGEXEXTRACT(A985, ""([^ ]+)$"")))"),"")</f>
        <v/>
      </c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</row>
    <row r="986">
      <c r="A986" s="18"/>
      <c r="B986" s="7"/>
      <c r="C986" s="7" t="str">
        <f>IFERROR(__xludf.DUMMYFUNCTION("INDEX(IFNA(REGEXEXTRACT(A986, ""([^ ]+)$"")))"),"")</f>
        <v/>
      </c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</row>
    <row r="987">
      <c r="A987" s="18"/>
      <c r="B987" s="7"/>
      <c r="C987" s="7" t="str">
        <f>IFERROR(__xludf.DUMMYFUNCTION("INDEX(IFNA(REGEXEXTRACT(A987, ""([^ ]+)$"")))"),"")</f>
        <v/>
      </c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</row>
    <row r="988">
      <c r="A988" s="18"/>
      <c r="B988" s="7"/>
      <c r="C988" s="7" t="str">
        <f>IFERROR(__xludf.DUMMYFUNCTION("INDEX(IFNA(REGEXEXTRACT(A988, ""([^ ]+)$"")))"),"")</f>
        <v/>
      </c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</row>
    <row r="989">
      <c r="A989" s="18"/>
      <c r="B989" s="7"/>
      <c r="C989" s="7" t="str">
        <f>IFERROR(__xludf.DUMMYFUNCTION("INDEX(IFNA(REGEXEXTRACT(A989, ""([^ ]+)$"")))"),"")</f>
        <v/>
      </c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</row>
    <row r="990">
      <c r="A990" s="18"/>
      <c r="B990" s="7"/>
      <c r="C990" s="7" t="str">
        <f>IFERROR(__xludf.DUMMYFUNCTION("INDEX(IFNA(REGEXEXTRACT(A990, ""([^ ]+)$"")))"),"")</f>
        <v/>
      </c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</row>
    <row r="991">
      <c r="A991" s="18"/>
      <c r="B991" s="7"/>
      <c r="C991" s="7" t="str">
        <f>IFERROR(__xludf.DUMMYFUNCTION("INDEX(IFNA(REGEXEXTRACT(A991, ""([^ ]+)$"")))"),"")</f>
        <v/>
      </c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</row>
    <row r="992">
      <c r="A992" s="18"/>
      <c r="B992" s="7"/>
      <c r="C992" s="7" t="str">
        <f>IFERROR(__xludf.DUMMYFUNCTION("INDEX(IFNA(REGEXEXTRACT(A992, ""([^ ]+)$"")))"),"")</f>
        <v/>
      </c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</row>
    <row r="993">
      <c r="A993" s="18"/>
      <c r="B993" s="7"/>
      <c r="C993" s="7" t="str">
        <f>IFERROR(__xludf.DUMMYFUNCTION("INDEX(IFNA(REGEXEXTRACT(A993, ""([^ ]+)$"")))"),"")</f>
        <v/>
      </c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</row>
    <row r="994">
      <c r="A994" s="18"/>
      <c r="B994" s="7"/>
      <c r="C994" s="7" t="str">
        <f>IFERROR(__xludf.DUMMYFUNCTION("INDEX(IFNA(REGEXEXTRACT(A994, ""([^ ]+)$"")))"),"")</f>
        <v/>
      </c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</row>
    <row r="995">
      <c r="A995" s="18"/>
      <c r="B995" s="7"/>
      <c r="C995" s="7" t="str">
        <f>IFERROR(__xludf.DUMMYFUNCTION("INDEX(IFNA(REGEXEXTRACT(A995, ""([^ ]+)$"")))"),"")</f>
        <v/>
      </c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</row>
    <row r="996">
      <c r="A996" s="18"/>
      <c r="B996" s="7"/>
      <c r="C996" s="7" t="str">
        <f>IFERROR(__xludf.DUMMYFUNCTION("INDEX(IFNA(REGEXEXTRACT(A996, ""([^ ]+)$"")))"),"")</f>
        <v/>
      </c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</row>
    <row r="997">
      <c r="A997" s="18"/>
      <c r="B997" s="7"/>
      <c r="C997" s="7" t="str">
        <f>IFERROR(__xludf.DUMMYFUNCTION("INDEX(IFNA(REGEXEXTRACT(A997, ""([^ ]+)$"")))"),"")</f>
        <v/>
      </c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</row>
    <row r="998">
      <c r="A998" s="18"/>
      <c r="B998" s="7"/>
      <c r="C998" s="7" t="str">
        <f>IFERROR(__xludf.DUMMYFUNCTION("INDEX(IFNA(REGEXEXTRACT(A998, ""([^ ]+)$"")))"),"")</f>
        <v/>
      </c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</row>
    <row r="999">
      <c r="A999" s="18"/>
      <c r="B999" s="7"/>
      <c r="C999" s="7" t="str">
        <f>IFERROR(__xludf.DUMMYFUNCTION("INDEX(IFNA(REGEXEXTRACT(A999, ""([^ ]+)$"")))"),"")</f>
        <v/>
      </c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</row>
    <row r="1000">
      <c r="A1000" s="18"/>
      <c r="B1000" s="7"/>
      <c r="C1000" s="7" t="str">
        <f>IFERROR(__xludf.DUMMYFUNCTION("INDEX(IFNA(REGEXEXTRACT(A1000, ""([^ ]+)$"")))"),"")</f>
        <v/>
      </c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5.63"/>
    <col customWidth="1" min="3" max="3" width="10.75"/>
  </cols>
  <sheetData>
    <row r="1">
      <c r="A1" s="13" t="s">
        <v>1177</v>
      </c>
      <c r="B1" s="21" t="s">
        <v>1178</v>
      </c>
      <c r="C1" s="13" t="s">
        <v>1179</v>
      </c>
    </row>
    <row r="2">
      <c r="A2" s="13" t="s">
        <v>1180</v>
      </c>
      <c r="B2" s="22">
        <v>0.0</v>
      </c>
    </row>
    <row r="3">
      <c r="A3" s="13" t="s">
        <v>1181</v>
      </c>
      <c r="B3" s="22">
        <v>0.0</v>
      </c>
    </row>
    <row r="4">
      <c r="A4" s="13" t="s">
        <v>1182</v>
      </c>
      <c r="B4" s="22">
        <v>0.04</v>
      </c>
    </row>
    <row r="5">
      <c r="A5" s="13" t="s">
        <v>1183</v>
      </c>
      <c r="B5" s="22">
        <v>4.0</v>
      </c>
      <c r="C5" s="13" t="s">
        <v>1184</v>
      </c>
    </row>
    <row r="6">
      <c r="A6" s="13" t="s">
        <v>1185</v>
      </c>
      <c r="B6" s="22">
        <v>-2.0</v>
      </c>
    </row>
    <row r="7">
      <c r="A7" s="13" t="s">
        <v>1186</v>
      </c>
      <c r="B7" s="22">
        <v>2.0</v>
      </c>
    </row>
    <row r="8">
      <c r="A8" s="13" t="s">
        <v>1187</v>
      </c>
      <c r="B8" s="22">
        <v>0.0</v>
      </c>
    </row>
    <row r="9">
      <c r="A9" s="13" t="s">
        <v>1188</v>
      </c>
      <c r="B9" s="22">
        <v>0.1</v>
      </c>
    </row>
    <row r="10">
      <c r="A10" s="13" t="s">
        <v>1189</v>
      </c>
      <c r="B10" s="22">
        <v>6.0</v>
      </c>
    </row>
    <row r="11">
      <c r="A11" s="13" t="s">
        <v>1190</v>
      </c>
      <c r="B11" s="22">
        <v>2.0</v>
      </c>
    </row>
    <row r="12">
      <c r="A12" s="13" t="s">
        <v>1191</v>
      </c>
      <c r="B12" s="22">
        <v>0.5</v>
      </c>
      <c r="C12" s="13" t="s">
        <v>1192</v>
      </c>
    </row>
    <row r="13">
      <c r="A13" s="13" t="s">
        <v>1193</v>
      </c>
      <c r="B13" s="22">
        <v>0.1</v>
      </c>
    </row>
    <row r="14">
      <c r="A14" s="13" t="s">
        <v>1194</v>
      </c>
      <c r="B14" s="22">
        <v>6.0</v>
      </c>
      <c r="C14" s="13" t="s">
        <v>1195</v>
      </c>
    </row>
    <row r="15">
      <c r="A15" s="13" t="s">
        <v>1196</v>
      </c>
      <c r="B15" s="22">
        <v>2.0</v>
      </c>
    </row>
    <row r="16">
      <c r="A16" s="13" t="s">
        <v>1197</v>
      </c>
      <c r="B16" s="22">
        <v>-2.0</v>
      </c>
    </row>
    <row r="17">
      <c r="A17" s="13" t="s">
        <v>1198</v>
      </c>
      <c r="B17" s="22">
        <v>6.0</v>
      </c>
    </row>
    <row r="18">
      <c r="B18" s="23"/>
    </row>
    <row r="19">
      <c r="B19" s="23"/>
    </row>
    <row r="20">
      <c r="B20" s="23"/>
    </row>
    <row r="21">
      <c r="B21" s="23"/>
    </row>
    <row r="22">
      <c r="B22" s="23"/>
    </row>
    <row r="23">
      <c r="B23" s="23"/>
    </row>
    <row r="24">
      <c r="B24" s="23"/>
    </row>
    <row r="25">
      <c r="B25" s="23"/>
    </row>
    <row r="26">
      <c r="B26" s="23"/>
    </row>
    <row r="27">
      <c r="B27" s="23"/>
    </row>
    <row r="28">
      <c r="B28" s="23"/>
    </row>
    <row r="29">
      <c r="B29" s="23"/>
    </row>
    <row r="30">
      <c r="B30" s="23"/>
    </row>
    <row r="31">
      <c r="B31" s="23"/>
    </row>
    <row r="32">
      <c r="B32" s="23"/>
    </row>
    <row r="33">
      <c r="B33" s="23"/>
    </row>
    <row r="34">
      <c r="B34" s="23"/>
    </row>
    <row r="35">
      <c r="B35" s="23"/>
    </row>
    <row r="36">
      <c r="B36" s="23"/>
    </row>
    <row r="37">
      <c r="B37" s="23"/>
    </row>
    <row r="38">
      <c r="B38" s="23"/>
    </row>
    <row r="39">
      <c r="B39" s="23"/>
    </row>
    <row r="40">
      <c r="B40" s="23"/>
    </row>
    <row r="41">
      <c r="B41" s="23"/>
    </row>
    <row r="42">
      <c r="B42" s="23"/>
    </row>
    <row r="43">
      <c r="B43" s="23"/>
    </row>
    <row r="44">
      <c r="B44" s="23"/>
    </row>
    <row r="45">
      <c r="B45" s="23"/>
    </row>
    <row r="46">
      <c r="B46" s="23"/>
    </row>
    <row r="47">
      <c r="B47" s="23"/>
    </row>
    <row r="48">
      <c r="B48" s="23"/>
    </row>
    <row r="49">
      <c r="B49" s="23"/>
    </row>
    <row r="50">
      <c r="B50" s="23"/>
    </row>
    <row r="51">
      <c r="B51" s="23"/>
    </row>
    <row r="52">
      <c r="B52" s="23"/>
    </row>
    <row r="53">
      <c r="B53" s="23"/>
    </row>
    <row r="54">
      <c r="B54" s="23"/>
    </row>
    <row r="55">
      <c r="B55" s="23"/>
    </row>
    <row r="56">
      <c r="B56" s="23"/>
    </row>
    <row r="57">
      <c r="B57" s="23"/>
    </row>
    <row r="58">
      <c r="B58" s="23"/>
    </row>
    <row r="59">
      <c r="B59" s="23"/>
    </row>
    <row r="60">
      <c r="B60" s="23"/>
    </row>
    <row r="61">
      <c r="B61" s="23"/>
    </row>
    <row r="62">
      <c r="B62" s="23"/>
    </row>
    <row r="63">
      <c r="B63" s="23"/>
    </row>
    <row r="64">
      <c r="B64" s="23"/>
    </row>
    <row r="65">
      <c r="B65" s="23"/>
    </row>
    <row r="66">
      <c r="B66" s="23"/>
    </row>
    <row r="67">
      <c r="B67" s="23"/>
    </row>
    <row r="68">
      <c r="B68" s="23"/>
    </row>
    <row r="69">
      <c r="B69" s="23"/>
    </row>
    <row r="70">
      <c r="B70" s="23"/>
    </row>
    <row r="71">
      <c r="B71" s="23"/>
    </row>
    <row r="72">
      <c r="B72" s="23"/>
    </row>
    <row r="73">
      <c r="B73" s="23"/>
    </row>
    <row r="74">
      <c r="B74" s="23"/>
    </row>
    <row r="75">
      <c r="B75" s="23"/>
    </row>
    <row r="76">
      <c r="B76" s="23"/>
    </row>
    <row r="77">
      <c r="B77" s="23"/>
    </row>
    <row r="78">
      <c r="B78" s="23"/>
    </row>
    <row r="79">
      <c r="B79" s="23"/>
    </row>
    <row r="80">
      <c r="B80" s="23"/>
    </row>
    <row r="81">
      <c r="B81" s="23"/>
    </row>
    <row r="82">
      <c r="B82" s="23"/>
    </row>
    <row r="83">
      <c r="B83" s="23"/>
    </row>
    <row r="84">
      <c r="B84" s="23"/>
    </row>
    <row r="85">
      <c r="B85" s="23"/>
    </row>
    <row r="86">
      <c r="B86" s="23"/>
    </row>
    <row r="87">
      <c r="B87" s="23"/>
    </row>
    <row r="88">
      <c r="B88" s="23"/>
    </row>
    <row r="89">
      <c r="B89" s="23"/>
    </row>
    <row r="90">
      <c r="B90" s="23"/>
    </row>
    <row r="91">
      <c r="B91" s="23"/>
    </row>
    <row r="92">
      <c r="B92" s="23"/>
    </row>
    <row r="93">
      <c r="B93" s="23"/>
    </row>
    <row r="94">
      <c r="B94" s="23"/>
    </row>
    <row r="95">
      <c r="B95" s="23"/>
    </row>
    <row r="96">
      <c r="B96" s="23"/>
    </row>
    <row r="97">
      <c r="B97" s="23"/>
    </row>
    <row r="98">
      <c r="B98" s="23"/>
    </row>
    <row r="99">
      <c r="B99" s="23"/>
    </row>
    <row r="100">
      <c r="B100" s="23"/>
    </row>
    <row r="101">
      <c r="B101" s="23"/>
    </row>
    <row r="102">
      <c r="B102" s="23"/>
    </row>
    <row r="103">
      <c r="B103" s="23"/>
    </row>
    <row r="104">
      <c r="B104" s="23"/>
    </row>
    <row r="105">
      <c r="B105" s="23"/>
    </row>
    <row r="106">
      <c r="B106" s="23"/>
    </row>
    <row r="107">
      <c r="B107" s="23"/>
    </row>
    <row r="108">
      <c r="B108" s="23"/>
    </row>
    <row r="109">
      <c r="B109" s="23"/>
    </row>
    <row r="110">
      <c r="B110" s="23"/>
    </row>
    <row r="111">
      <c r="B111" s="23"/>
    </row>
    <row r="112">
      <c r="B112" s="23"/>
    </row>
    <row r="113">
      <c r="B113" s="23"/>
    </row>
    <row r="114">
      <c r="B114" s="23"/>
    </row>
    <row r="115">
      <c r="B115" s="23"/>
    </row>
    <row r="116">
      <c r="B116" s="23"/>
    </row>
    <row r="117">
      <c r="B117" s="23"/>
    </row>
    <row r="118">
      <c r="B118" s="23"/>
    </row>
    <row r="119">
      <c r="B119" s="23"/>
    </row>
    <row r="120">
      <c r="B120" s="23"/>
    </row>
    <row r="121">
      <c r="B121" s="23"/>
    </row>
    <row r="122">
      <c r="B122" s="23"/>
    </row>
    <row r="123">
      <c r="B123" s="23"/>
    </row>
    <row r="124">
      <c r="B124" s="23"/>
    </row>
    <row r="125">
      <c r="B125" s="23"/>
    </row>
    <row r="126">
      <c r="B126" s="23"/>
    </row>
    <row r="127">
      <c r="B127" s="23"/>
    </row>
    <row r="128">
      <c r="B128" s="23"/>
    </row>
    <row r="129">
      <c r="B129" s="23"/>
    </row>
    <row r="130">
      <c r="B130" s="23"/>
    </row>
    <row r="131">
      <c r="B131" s="23"/>
    </row>
    <row r="132">
      <c r="B132" s="23"/>
    </row>
    <row r="133">
      <c r="B133" s="23"/>
    </row>
    <row r="134">
      <c r="B134" s="23"/>
    </row>
    <row r="135">
      <c r="B135" s="23"/>
    </row>
    <row r="136">
      <c r="B136" s="23"/>
    </row>
    <row r="137">
      <c r="B137" s="23"/>
    </row>
    <row r="138">
      <c r="B138" s="23"/>
    </row>
    <row r="139">
      <c r="B139" s="23"/>
    </row>
    <row r="140">
      <c r="B140" s="23"/>
    </row>
    <row r="141">
      <c r="B141" s="23"/>
    </row>
    <row r="142">
      <c r="B142" s="23"/>
    </row>
    <row r="143">
      <c r="B143" s="23"/>
    </row>
    <row r="144">
      <c r="B144" s="23"/>
    </row>
    <row r="145">
      <c r="B145" s="23"/>
    </row>
    <row r="146">
      <c r="B146" s="23"/>
    </row>
    <row r="147">
      <c r="B147" s="23"/>
    </row>
    <row r="148">
      <c r="B148" s="23"/>
    </row>
    <row r="149">
      <c r="B149" s="23"/>
    </row>
    <row r="150">
      <c r="B150" s="23"/>
    </row>
    <row r="151">
      <c r="B151" s="23"/>
    </row>
    <row r="152">
      <c r="B152" s="23"/>
    </row>
    <row r="153">
      <c r="B153" s="23"/>
    </row>
    <row r="154">
      <c r="B154" s="23"/>
    </row>
    <row r="155">
      <c r="B155" s="23"/>
    </row>
    <row r="156">
      <c r="B156" s="23"/>
    </row>
    <row r="157">
      <c r="B157" s="23"/>
    </row>
    <row r="158">
      <c r="B158" s="23"/>
    </row>
    <row r="159">
      <c r="B159" s="23"/>
    </row>
    <row r="160">
      <c r="B160" s="23"/>
    </row>
    <row r="161">
      <c r="B161" s="23"/>
    </row>
    <row r="162">
      <c r="B162" s="23"/>
    </row>
    <row r="163">
      <c r="B163" s="23"/>
    </row>
    <row r="164">
      <c r="B164" s="23"/>
    </row>
    <row r="165">
      <c r="B165" s="23"/>
    </row>
    <row r="166">
      <c r="B166" s="23"/>
    </row>
    <row r="167">
      <c r="B167" s="23"/>
    </row>
    <row r="168">
      <c r="B168" s="23"/>
    </row>
    <row r="169">
      <c r="B169" s="23"/>
    </row>
    <row r="170">
      <c r="B170" s="23"/>
    </row>
    <row r="171">
      <c r="B171" s="23"/>
    </row>
    <row r="172">
      <c r="B172" s="23"/>
    </row>
    <row r="173">
      <c r="B173" s="23"/>
    </row>
    <row r="174">
      <c r="B174" s="23"/>
    </row>
    <row r="175">
      <c r="B175" s="23"/>
    </row>
    <row r="176">
      <c r="B176" s="23"/>
    </row>
    <row r="177">
      <c r="B177" s="23"/>
    </row>
    <row r="178">
      <c r="B178" s="23"/>
    </row>
    <row r="179">
      <c r="B179" s="23"/>
    </row>
    <row r="180">
      <c r="B180" s="23"/>
    </row>
    <row r="181">
      <c r="B181" s="23"/>
    </row>
    <row r="182">
      <c r="B182" s="23"/>
    </row>
    <row r="183">
      <c r="B183" s="23"/>
    </row>
    <row r="184">
      <c r="B184" s="23"/>
    </row>
    <row r="185">
      <c r="B185" s="23"/>
    </row>
    <row r="186">
      <c r="B186" s="23"/>
    </row>
    <row r="187">
      <c r="B187" s="23"/>
    </row>
    <row r="188">
      <c r="B188" s="23"/>
    </row>
    <row r="189">
      <c r="B189" s="23"/>
    </row>
    <row r="190">
      <c r="B190" s="23"/>
    </row>
    <row r="191">
      <c r="B191" s="23"/>
    </row>
    <row r="192">
      <c r="B192" s="23"/>
    </row>
    <row r="193">
      <c r="B193" s="23"/>
    </row>
    <row r="194">
      <c r="B194" s="23"/>
    </row>
    <row r="195">
      <c r="B195" s="23"/>
    </row>
    <row r="196">
      <c r="B196" s="23"/>
    </row>
    <row r="197">
      <c r="B197" s="23"/>
    </row>
    <row r="198">
      <c r="B198" s="23"/>
    </row>
    <row r="199">
      <c r="B199" s="23"/>
    </row>
    <row r="200">
      <c r="B200" s="23"/>
    </row>
    <row r="201">
      <c r="B201" s="23"/>
    </row>
    <row r="202">
      <c r="B202" s="23"/>
    </row>
    <row r="203">
      <c r="B203" s="23"/>
    </row>
    <row r="204">
      <c r="B204" s="23"/>
    </row>
    <row r="205">
      <c r="B205" s="23"/>
    </row>
    <row r="206">
      <c r="B206" s="23"/>
    </row>
    <row r="207">
      <c r="B207" s="23"/>
    </row>
    <row r="208">
      <c r="B208" s="23"/>
    </row>
    <row r="209">
      <c r="B209" s="23"/>
    </row>
    <row r="210">
      <c r="B210" s="23"/>
    </row>
    <row r="211">
      <c r="B211" s="23"/>
    </row>
    <row r="212">
      <c r="B212" s="23"/>
    </row>
    <row r="213">
      <c r="B213" s="23"/>
    </row>
    <row r="214">
      <c r="B214" s="23"/>
    </row>
    <row r="215">
      <c r="B215" s="23"/>
    </row>
    <row r="216">
      <c r="B216" s="23"/>
    </row>
    <row r="217">
      <c r="B217" s="23"/>
    </row>
    <row r="218">
      <c r="B218" s="23"/>
    </row>
    <row r="219">
      <c r="B219" s="23"/>
    </row>
    <row r="220">
      <c r="B220" s="23"/>
    </row>
    <row r="221">
      <c r="B221" s="23"/>
    </row>
    <row r="222">
      <c r="B222" s="23"/>
    </row>
    <row r="223">
      <c r="B223" s="23"/>
    </row>
    <row r="224">
      <c r="B224" s="23"/>
    </row>
    <row r="225">
      <c r="B225" s="23"/>
    </row>
    <row r="226">
      <c r="B226" s="23"/>
    </row>
    <row r="227">
      <c r="B227" s="23"/>
    </row>
    <row r="228">
      <c r="B228" s="23"/>
    </row>
    <row r="229">
      <c r="B229" s="23"/>
    </row>
    <row r="230">
      <c r="B230" s="23"/>
    </row>
    <row r="231">
      <c r="B231" s="23"/>
    </row>
    <row r="232">
      <c r="B232" s="23"/>
    </row>
    <row r="233">
      <c r="B233" s="23"/>
    </row>
    <row r="234">
      <c r="B234" s="23"/>
    </row>
    <row r="235">
      <c r="B235" s="23"/>
    </row>
    <row r="236">
      <c r="B236" s="23"/>
    </row>
    <row r="237">
      <c r="B237" s="23"/>
    </row>
    <row r="238">
      <c r="B238" s="23"/>
    </row>
    <row r="239">
      <c r="B239" s="23"/>
    </row>
    <row r="240">
      <c r="B240" s="23"/>
    </row>
    <row r="241">
      <c r="B241" s="23"/>
    </row>
    <row r="242">
      <c r="B242" s="23"/>
    </row>
    <row r="243">
      <c r="B243" s="23"/>
    </row>
    <row r="244">
      <c r="B244" s="23"/>
    </row>
    <row r="245">
      <c r="B245" s="23"/>
    </row>
    <row r="246">
      <c r="B246" s="23"/>
    </row>
    <row r="247">
      <c r="B247" s="23"/>
    </row>
    <row r="248">
      <c r="B248" s="23"/>
    </row>
    <row r="249">
      <c r="B249" s="23"/>
    </row>
    <row r="250">
      <c r="B250" s="23"/>
    </row>
    <row r="251">
      <c r="B251" s="23"/>
    </row>
    <row r="252">
      <c r="B252" s="23"/>
    </row>
    <row r="253">
      <c r="B253" s="23"/>
    </row>
    <row r="254">
      <c r="B254" s="23"/>
    </row>
    <row r="255">
      <c r="B255" s="23"/>
    </row>
    <row r="256">
      <c r="B256" s="23"/>
    </row>
    <row r="257">
      <c r="B257" s="23"/>
    </row>
    <row r="258">
      <c r="B258" s="23"/>
    </row>
    <row r="259">
      <c r="B259" s="23"/>
    </row>
    <row r="260">
      <c r="B260" s="23"/>
    </row>
    <row r="261">
      <c r="B261" s="23"/>
    </row>
    <row r="262">
      <c r="B262" s="23"/>
    </row>
    <row r="263">
      <c r="B263" s="23"/>
    </row>
    <row r="264">
      <c r="B264" s="23"/>
    </row>
    <row r="265">
      <c r="B265" s="23"/>
    </row>
    <row r="266">
      <c r="B266" s="23"/>
    </row>
    <row r="267">
      <c r="B267" s="23"/>
    </row>
    <row r="268">
      <c r="B268" s="23"/>
    </row>
    <row r="269">
      <c r="B269" s="23"/>
    </row>
    <row r="270">
      <c r="B270" s="23"/>
    </row>
    <row r="271">
      <c r="B271" s="23"/>
    </row>
    <row r="272">
      <c r="B272" s="23"/>
    </row>
    <row r="273">
      <c r="B273" s="23"/>
    </row>
    <row r="274">
      <c r="B274" s="23"/>
    </row>
    <row r="275">
      <c r="B275" s="23"/>
    </row>
    <row r="276">
      <c r="B276" s="23"/>
    </row>
    <row r="277">
      <c r="B277" s="23"/>
    </row>
    <row r="278">
      <c r="B278" s="23"/>
    </row>
    <row r="279">
      <c r="B279" s="23"/>
    </row>
    <row r="280">
      <c r="B280" s="23"/>
    </row>
    <row r="281">
      <c r="B281" s="23"/>
    </row>
    <row r="282">
      <c r="B282" s="23"/>
    </row>
    <row r="283">
      <c r="B283" s="23"/>
    </row>
    <row r="284">
      <c r="B284" s="23"/>
    </row>
    <row r="285">
      <c r="B285" s="23"/>
    </row>
    <row r="286">
      <c r="B286" s="23"/>
    </row>
    <row r="287">
      <c r="B287" s="23"/>
    </row>
    <row r="288">
      <c r="B288" s="23"/>
    </row>
    <row r="289">
      <c r="B289" s="23"/>
    </row>
    <row r="290">
      <c r="B290" s="23"/>
    </row>
    <row r="291">
      <c r="B291" s="23"/>
    </row>
    <row r="292">
      <c r="B292" s="23"/>
    </row>
    <row r="293">
      <c r="B293" s="23"/>
    </row>
    <row r="294">
      <c r="B294" s="23"/>
    </row>
    <row r="295">
      <c r="B295" s="23"/>
    </row>
    <row r="296">
      <c r="B296" s="23"/>
    </row>
    <row r="297">
      <c r="B297" s="23"/>
    </row>
    <row r="298">
      <c r="B298" s="23"/>
    </row>
    <row r="299">
      <c r="B299" s="23"/>
    </row>
    <row r="300">
      <c r="B300" s="23"/>
    </row>
    <row r="301">
      <c r="B301" s="23"/>
    </row>
    <row r="302">
      <c r="B302" s="23"/>
    </row>
    <row r="303">
      <c r="B303" s="23"/>
    </row>
    <row r="304">
      <c r="B304" s="23"/>
    </row>
    <row r="305">
      <c r="B305" s="23"/>
    </row>
    <row r="306">
      <c r="B306" s="23"/>
    </row>
    <row r="307">
      <c r="B307" s="23"/>
    </row>
    <row r="308">
      <c r="B308" s="23"/>
    </row>
    <row r="309">
      <c r="B309" s="23"/>
    </row>
    <row r="310">
      <c r="B310" s="23"/>
    </row>
    <row r="311">
      <c r="B311" s="23"/>
    </row>
    <row r="312">
      <c r="B312" s="23"/>
    </row>
    <row r="313">
      <c r="B313" s="23"/>
    </row>
    <row r="314">
      <c r="B314" s="23"/>
    </row>
    <row r="315">
      <c r="B315" s="23"/>
    </row>
    <row r="316">
      <c r="B316" s="23"/>
    </row>
    <row r="317">
      <c r="B317" s="23"/>
    </row>
    <row r="318">
      <c r="B318" s="23"/>
    </row>
    <row r="319">
      <c r="B319" s="23"/>
    </row>
    <row r="320">
      <c r="B320" s="23"/>
    </row>
    <row r="321">
      <c r="B321" s="23"/>
    </row>
    <row r="322">
      <c r="B322" s="23"/>
    </row>
    <row r="323">
      <c r="B323" s="23"/>
    </row>
    <row r="324">
      <c r="B324" s="23"/>
    </row>
    <row r="325">
      <c r="B325" s="23"/>
    </row>
    <row r="326">
      <c r="B326" s="23"/>
    </row>
    <row r="327">
      <c r="B327" s="23"/>
    </row>
    <row r="328">
      <c r="B328" s="23"/>
    </row>
    <row r="329">
      <c r="B329" s="23"/>
    </row>
    <row r="330">
      <c r="B330" s="23"/>
    </row>
    <row r="331">
      <c r="B331" s="23"/>
    </row>
    <row r="332">
      <c r="B332" s="23"/>
    </row>
    <row r="333">
      <c r="B333" s="23"/>
    </row>
    <row r="334">
      <c r="B334" s="23"/>
    </row>
    <row r="335">
      <c r="B335" s="23"/>
    </row>
    <row r="336">
      <c r="B336" s="23"/>
    </row>
    <row r="337">
      <c r="B337" s="23"/>
    </row>
    <row r="338">
      <c r="B338" s="23"/>
    </row>
    <row r="339">
      <c r="B339" s="23"/>
    </row>
    <row r="340">
      <c r="B340" s="23"/>
    </row>
    <row r="341">
      <c r="B341" s="23"/>
    </row>
    <row r="342">
      <c r="B342" s="23"/>
    </row>
    <row r="343">
      <c r="B343" s="23"/>
    </row>
    <row r="344">
      <c r="B344" s="23"/>
    </row>
    <row r="345">
      <c r="B345" s="23"/>
    </row>
    <row r="346">
      <c r="B346" s="23"/>
    </row>
    <row r="347">
      <c r="B347" s="23"/>
    </row>
    <row r="348">
      <c r="B348" s="23"/>
    </row>
    <row r="349">
      <c r="B349" s="23"/>
    </row>
    <row r="350">
      <c r="B350" s="23"/>
    </row>
    <row r="351">
      <c r="B351" s="23"/>
    </row>
    <row r="352">
      <c r="B352" s="23"/>
    </row>
    <row r="353">
      <c r="B353" s="23"/>
    </row>
    <row r="354">
      <c r="B354" s="23"/>
    </row>
    <row r="355">
      <c r="B355" s="23"/>
    </row>
    <row r="356">
      <c r="B356" s="23"/>
    </row>
    <row r="357">
      <c r="B357" s="23"/>
    </row>
    <row r="358">
      <c r="B358" s="23"/>
    </row>
    <row r="359">
      <c r="B359" s="23"/>
    </row>
    <row r="360">
      <c r="B360" s="23"/>
    </row>
    <row r="361">
      <c r="B361" s="23"/>
    </row>
    <row r="362">
      <c r="B362" s="23"/>
    </row>
    <row r="363">
      <c r="B363" s="23"/>
    </row>
    <row r="364">
      <c r="B364" s="23"/>
    </row>
    <row r="365">
      <c r="B365" s="23"/>
    </row>
    <row r="366">
      <c r="B366" s="23"/>
    </row>
    <row r="367">
      <c r="B367" s="23"/>
    </row>
    <row r="368">
      <c r="B368" s="23"/>
    </row>
    <row r="369">
      <c r="B369" s="23"/>
    </row>
    <row r="370">
      <c r="B370" s="23"/>
    </row>
    <row r="371">
      <c r="B371" s="23"/>
    </row>
    <row r="372">
      <c r="B372" s="23"/>
    </row>
    <row r="373">
      <c r="B373" s="23"/>
    </row>
    <row r="374">
      <c r="B374" s="23"/>
    </row>
    <row r="375">
      <c r="B375" s="23"/>
    </row>
    <row r="376">
      <c r="B376" s="23"/>
    </row>
    <row r="377">
      <c r="B377" s="23"/>
    </row>
    <row r="378">
      <c r="B378" s="23"/>
    </row>
    <row r="379">
      <c r="B379" s="23"/>
    </row>
    <row r="380">
      <c r="B380" s="23"/>
    </row>
    <row r="381">
      <c r="B381" s="23"/>
    </row>
    <row r="382">
      <c r="B382" s="23"/>
    </row>
    <row r="383">
      <c r="B383" s="23"/>
    </row>
    <row r="384">
      <c r="B384" s="23"/>
    </row>
    <row r="385">
      <c r="B385" s="23"/>
    </row>
    <row r="386">
      <c r="B386" s="23"/>
    </row>
    <row r="387">
      <c r="B387" s="23"/>
    </row>
    <row r="388">
      <c r="B388" s="23"/>
    </row>
    <row r="389">
      <c r="B389" s="23"/>
    </row>
    <row r="390">
      <c r="B390" s="23"/>
    </row>
    <row r="391">
      <c r="B391" s="23"/>
    </row>
    <row r="392">
      <c r="B392" s="23"/>
    </row>
    <row r="393">
      <c r="B393" s="23"/>
    </row>
    <row r="394">
      <c r="B394" s="23"/>
    </row>
    <row r="395">
      <c r="B395" s="23"/>
    </row>
    <row r="396">
      <c r="B396" s="23"/>
    </row>
    <row r="397">
      <c r="B397" s="23"/>
    </row>
    <row r="398">
      <c r="B398" s="23"/>
    </row>
    <row r="399">
      <c r="B399" s="23"/>
    </row>
    <row r="400">
      <c r="B400" s="23"/>
    </row>
    <row r="401">
      <c r="B401" s="23"/>
    </row>
    <row r="402">
      <c r="B402" s="23"/>
    </row>
    <row r="403">
      <c r="B403" s="23"/>
    </row>
    <row r="404">
      <c r="B404" s="23"/>
    </row>
    <row r="405">
      <c r="B405" s="23"/>
    </row>
    <row r="406">
      <c r="B406" s="23"/>
    </row>
    <row r="407">
      <c r="B407" s="23"/>
    </row>
    <row r="408">
      <c r="B408" s="23"/>
    </row>
    <row r="409">
      <c r="B409" s="23"/>
    </row>
    <row r="410">
      <c r="B410" s="23"/>
    </row>
    <row r="411">
      <c r="B411" s="23"/>
    </row>
    <row r="412">
      <c r="B412" s="23"/>
    </row>
    <row r="413">
      <c r="B413" s="23"/>
    </row>
    <row r="414">
      <c r="B414" s="23"/>
    </row>
    <row r="415">
      <c r="B415" s="23"/>
    </row>
    <row r="416">
      <c r="B416" s="23"/>
    </row>
    <row r="417">
      <c r="B417" s="23"/>
    </row>
    <row r="418">
      <c r="B418" s="23"/>
    </row>
    <row r="419">
      <c r="B419" s="23"/>
    </row>
    <row r="420">
      <c r="B420" s="23"/>
    </row>
    <row r="421">
      <c r="B421" s="23"/>
    </row>
    <row r="422">
      <c r="B422" s="23"/>
    </row>
    <row r="423">
      <c r="B423" s="23"/>
    </row>
    <row r="424">
      <c r="B424" s="23"/>
    </row>
    <row r="425">
      <c r="B425" s="23"/>
    </row>
    <row r="426">
      <c r="B426" s="23"/>
    </row>
    <row r="427">
      <c r="B427" s="23"/>
    </row>
    <row r="428">
      <c r="B428" s="23"/>
    </row>
    <row r="429">
      <c r="B429" s="23"/>
    </row>
    <row r="430">
      <c r="B430" s="23"/>
    </row>
    <row r="431">
      <c r="B431" s="23"/>
    </row>
    <row r="432">
      <c r="B432" s="23"/>
    </row>
    <row r="433">
      <c r="B433" s="23"/>
    </row>
    <row r="434">
      <c r="B434" s="23"/>
    </row>
    <row r="435">
      <c r="B435" s="23"/>
    </row>
    <row r="436">
      <c r="B436" s="23"/>
    </row>
    <row r="437">
      <c r="B437" s="23"/>
    </row>
    <row r="438">
      <c r="B438" s="23"/>
    </row>
    <row r="439">
      <c r="B439" s="23"/>
    </row>
    <row r="440">
      <c r="B440" s="23"/>
    </row>
    <row r="441">
      <c r="B441" s="23"/>
    </row>
    <row r="442">
      <c r="B442" s="23"/>
    </row>
    <row r="443">
      <c r="B443" s="23"/>
    </row>
    <row r="444">
      <c r="B444" s="23"/>
    </row>
    <row r="445">
      <c r="B445" s="23"/>
    </row>
    <row r="446">
      <c r="B446" s="23"/>
    </row>
    <row r="447">
      <c r="B447" s="23"/>
    </row>
    <row r="448">
      <c r="B448" s="23"/>
    </row>
    <row r="449">
      <c r="B449" s="23"/>
    </row>
    <row r="450">
      <c r="B450" s="23"/>
    </row>
    <row r="451">
      <c r="B451" s="23"/>
    </row>
    <row r="452">
      <c r="B452" s="23"/>
    </row>
    <row r="453">
      <c r="B453" s="23"/>
    </row>
    <row r="454">
      <c r="B454" s="23"/>
    </row>
    <row r="455">
      <c r="B455" s="23"/>
    </row>
    <row r="456">
      <c r="B456" s="23"/>
    </row>
    <row r="457">
      <c r="B457" s="23"/>
    </row>
    <row r="458">
      <c r="B458" s="23"/>
    </row>
    <row r="459">
      <c r="B459" s="23"/>
    </row>
    <row r="460">
      <c r="B460" s="23"/>
    </row>
    <row r="461">
      <c r="B461" s="23"/>
    </row>
    <row r="462">
      <c r="B462" s="23"/>
    </row>
    <row r="463">
      <c r="B463" s="23"/>
    </row>
    <row r="464">
      <c r="B464" s="23"/>
    </row>
    <row r="465">
      <c r="B465" s="23"/>
    </row>
    <row r="466">
      <c r="B466" s="23"/>
    </row>
    <row r="467">
      <c r="B467" s="23"/>
    </row>
    <row r="468">
      <c r="B468" s="23"/>
    </row>
    <row r="469">
      <c r="B469" s="23"/>
    </row>
    <row r="470">
      <c r="B470" s="23"/>
    </row>
    <row r="471">
      <c r="B471" s="23"/>
    </row>
    <row r="472">
      <c r="B472" s="23"/>
    </row>
    <row r="473">
      <c r="B473" s="23"/>
    </row>
    <row r="474">
      <c r="B474" s="23"/>
    </row>
    <row r="475">
      <c r="B475" s="23"/>
    </row>
    <row r="476">
      <c r="B476" s="23"/>
    </row>
    <row r="477">
      <c r="B477" s="23"/>
    </row>
    <row r="478">
      <c r="B478" s="23"/>
    </row>
    <row r="479">
      <c r="B479" s="23"/>
    </row>
    <row r="480">
      <c r="B480" s="23"/>
    </row>
    <row r="481">
      <c r="B481" s="23"/>
    </row>
    <row r="482">
      <c r="B482" s="23"/>
    </row>
    <row r="483">
      <c r="B483" s="23"/>
    </row>
    <row r="484">
      <c r="B484" s="23"/>
    </row>
    <row r="485">
      <c r="B485" s="23"/>
    </row>
    <row r="486">
      <c r="B486" s="23"/>
    </row>
    <row r="487">
      <c r="B487" s="23"/>
    </row>
    <row r="488">
      <c r="B488" s="23"/>
    </row>
    <row r="489">
      <c r="B489" s="23"/>
    </row>
    <row r="490">
      <c r="B490" s="23"/>
    </row>
    <row r="491">
      <c r="B491" s="23"/>
    </row>
    <row r="492">
      <c r="B492" s="23"/>
    </row>
    <row r="493">
      <c r="B493" s="23"/>
    </row>
    <row r="494">
      <c r="B494" s="23"/>
    </row>
    <row r="495">
      <c r="B495" s="23"/>
    </row>
    <row r="496">
      <c r="B496" s="23"/>
    </row>
    <row r="497">
      <c r="B497" s="23"/>
    </row>
    <row r="498">
      <c r="B498" s="23"/>
    </row>
    <row r="499">
      <c r="B499" s="23"/>
    </row>
    <row r="500">
      <c r="B500" s="23"/>
    </row>
    <row r="501">
      <c r="B501" s="23"/>
    </row>
    <row r="502">
      <c r="B502" s="23"/>
    </row>
    <row r="503">
      <c r="B503" s="23"/>
    </row>
    <row r="504">
      <c r="B504" s="23"/>
    </row>
    <row r="505">
      <c r="B505" s="23"/>
    </row>
    <row r="506">
      <c r="B506" s="23"/>
    </row>
    <row r="507">
      <c r="B507" s="23"/>
    </row>
    <row r="508">
      <c r="B508" s="23"/>
    </row>
    <row r="509">
      <c r="B509" s="23"/>
    </row>
    <row r="510">
      <c r="B510" s="23"/>
    </row>
    <row r="511">
      <c r="B511" s="23"/>
    </row>
    <row r="512">
      <c r="B512" s="23"/>
    </row>
    <row r="513">
      <c r="B513" s="23"/>
    </row>
    <row r="514">
      <c r="B514" s="23"/>
    </row>
    <row r="515">
      <c r="B515" s="23"/>
    </row>
    <row r="516">
      <c r="B516" s="23"/>
    </row>
    <row r="517">
      <c r="B517" s="23"/>
    </row>
    <row r="518">
      <c r="B518" s="23"/>
    </row>
    <row r="519">
      <c r="B519" s="23"/>
    </row>
    <row r="520">
      <c r="B520" s="23"/>
    </row>
    <row r="521">
      <c r="B521" s="23"/>
    </row>
    <row r="522">
      <c r="B522" s="23"/>
    </row>
    <row r="523">
      <c r="B523" s="23"/>
    </row>
    <row r="524">
      <c r="B524" s="23"/>
    </row>
    <row r="525">
      <c r="B525" s="23"/>
    </row>
    <row r="526">
      <c r="B526" s="23"/>
    </row>
    <row r="527">
      <c r="B527" s="23"/>
    </row>
    <row r="528">
      <c r="B528" s="23"/>
    </row>
    <row r="529">
      <c r="B529" s="23"/>
    </row>
    <row r="530">
      <c r="B530" s="23"/>
    </row>
    <row r="531">
      <c r="B531" s="23"/>
    </row>
    <row r="532">
      <c r="B532" s="23"/>
    </row>
    <row r="533">
      <c r="B533" s="23"/>
    </row>
    <row r="534">
      <c r="B534" s="23"/>
    </row>
    <row r="535">
      <c r="B535" s="23"/>
    </row>
    <row r="536">
      <c r="B536" s="23"/>
    </row>
    <row r="537">
      <c r="B537" s="23"/>
    </row>
    <row r="538">
      <c r="B538" s="23"/>
    </row>
    <row r="539">
      <c r="B539" s="23"/>
    </row>
    <row r="540">
      <c r="B540" s="23"/>
    </row>
    <row r="541">
      <c r="B541" s="23"/>
    </row>
    <row r="542">
      <c r="B542" s="23"/>
    </row>
    <row r="543">
      <c r="B543" s="23"/>
    </row>
    <row r="544">
      <c r="B544" s="23"/>
    </row>
    <row r="545">
      <c r="B545" s="23"/>
    </row>
    <row r="546">
      <c r="B546" s="23"/>
    </row>
    <row r="547">
      <c r="B547" s="23"/>
    </row>
    <row r="548">
      <c r="B548" s="23"/>
    </row>
    <row r="549">
      <c r="B549" s="23"/>
    </row>
    <row r="550">
      <c r="B550" s="23"/>
    </row>
    <row r="551">
      <c r="B551" s="23"/>
    </row>
    <row r="552">
      <c r="B552" s="23"/>
    </row>
    <row r="553">
      <c r="B553" s="23"/>
    </row>
    <row r="554">
      <c r="B554" s="23"/>
    </row>
    <row r="555">
      <c r="B555" s="23"/>
    </row>
    <row r="556">
      <c r="B556" s="23"/>
    </row>
    <row r="557">
      <c r="B557" s="23"/>
    </row>
    <row r="558">
      <c r="B558" s="23"/>
    </row>
    <row r="559">
      <c r="B559" s="23"/>
    </row>
    <row r="560">
      <c r="B560" s="23"/>
    </row>
    <row r="561">
      <c r="B561" s="23"/>
    </row>
    <row r="562">
      <c r="B562" s="23"/>
    </row>
    <row r="563">
      <c r="B563" s="23"/>
    </row>
    <row r="564">
      <c r="B564" s="23"/>
    </row>
    <row r="565">
      <c r="B565" s="23"/>
    </row>
    <row r="566">
      <c r="B566" s="23"/>
    </row>
    <row r="567">
      <c r="B567" s="23"/>
    </row>
    <row r="568">
      <c r="B568" s="23"/>
    </row>
    <row r="569">
      <c r="B569" s="23"/>
    </row>
    <row r="570">
      <c r="B570" s="23"/>
    </row>
    <row r="571">
      <c r="B571" s="23"/>
    </row>
    <row r="572">
      <c r="B572" s="23"/>
    </row>
    <row r="573">
      <c r="B573" s="23"/>
    </row>
    <row r="574">
      <c r="B574" s="23"/>
    </row>
    <row r="575">
      <c r="B575" s="23"/>
    </row>
    <row r="576">
      <c r="B576" s="23"/>
    </row>
    <row r="577">
      <c r="B577" s="23"/>
    </row>
    <row r="578">
      <c r="B578" s="23"/>
    </row>
    <row r="579">
      <c r="B579" s="23"/>
    </row>
    <row r="580">
      <c r="B580" s="23"/>
    </row>
    <row r="581">
      <c r="B581" s="23"/>
    </row>
    <row r="582">
      <c r="B582" s="23"/>
    </row>
    <row r="583">
      <c r="B583" s="23"/>
    </row>
    <row r="584">
      <c r="B584" s="23"/>
    </row>
    <row r="585">
      <c r="B585" s="23"/>
    </row>
    <row r="586">
      <c r="B586" s="23"/>
    </row>
    <row r="587">
      <c r="B587" s="23"/>
    </row>
    <row r="588">
      <c r="B588" s="23"/>
    </row>
    <row r="589">
      <c r="B589" s="23"/>
    </row>
    <row r="590">
      <c r="B590" s="23"/>
    </row>
    <row r="591">
      <c r="B591" s="23"/>
    </row>
    <row r="592">
      <c r="B592" s="23"/>
    </row>
    <row r="593">
      <c r="B593" s="23"/>
    </row>
    <row r="594">
      <c r="B594" s="23"/>
    </row>
    <row r="595">
      <c r="B595" s="23"/>
    </row>
    <row r="596">
      <c r="B596" s="23"/>
    </row>
    <row r="597">
      <c r="B597" s="23"/>
    </row>
    <row r="598">
      <c r="B598" s="23"/>
    </row>
    <row r="599">
      <c r="B599" s="23"/>
    </row>
    <row r="600">
      <c r="B600" s="23"/>
    </row>
    <row r="601">
      <c r="B601" s="23"/>
    </row>
    <row r="602">
      <c r="B602" s="23"/>
    </row>
    <row r="603">
      <c r="B603" s="23"/>
    </row>
    <row r="604">
      <c r="B604" s="23"/>
    </row>
    <row r="605">
      <c r="B605" s="23"/>
    </row>
    <row r="606">
      <c r="B606" s="23"/>
    </row>
    <row r="607">
      <c r="B607" s="23"/>
    </row>
    <row r="608">
      <c r="B608" s="23"/>
    </row>
    <row r="609">
      <c r="B609" s="23"/>
    </row>
    <row r="610">
      <c r="B610" s="23"/>
    </row>
    <row r="611">
      <c r="B611" s="23"/>
    </row>
    <row r="612">
      <c r="B612" s="23"/>
    </row>
    <row r="613">
      <c r="B613" s="23"/>
    </row>
    <row r="614">
      <c r="B614" s="23"/>
    </row>
    <row r="615">
      <c r="B615" s="23"/>
    </row>
    <row r="616">
      <c r="B616" s="23"/>
    </row>
    <row r="617">
      <c r="B617" s="23"/>
    </row>
    <row r="618">
      <c r="B618" s="23"/>
    </row>
    <row r="619">
      <c r="B619" s="23"/>
    </row>
    <row r="620">
      <c r="B620" s="23"/>
    </row>
    <row r="621">
      <c r="B621" s="23"/>
    </row>
    <row r="622">
      <c r="B622" s="23"/>
    </row>
    <row r="623">
      <c r="B623" s="23"/>
    </row>
    <row r="624">
      <c r="B624" s="23"/>
    </row>
    <row r="625">
      <c r="B625" s="23"/>
    </row>
    <row r="626">
      <c r="B626" s="23"/>
    </row>
    <row r="627">
      <c r="B627" s="23"/>
    </row>
    <row r="628">
      <c r="B628" s="23"/>
    </row>
    <row r="629">
      <c r="B629" s="23"/>
    </row>
    <row r="630">
      <c r="B630" s="23"/>
    </row>
    <row r="631">
      <c r="B631" s="23"/>
    </row>
    <row r="632">
      <c r="B632" s="23"/>
    </row>
    <row r="633">
      <c r="B633" s="23"/>
    </row>
    <row r="634">
      <c r="B634" s="23"/>
    </row>
    <row r="635">
      <c r="B635" s="23"/>
    </row>
    <row r="636">
      <c r="B636" s="23"/>
    </row>
    <row r="637">
      <c r="B637" s="23"/>
    </row>
    <row r="638">
      <c r="B638" s="23"/>
    </row>
    <row r="639">
      <c r="B639" s="23"/>
    </row>
    <row r="640">
      <c r="B640" s="23"/>
    </row>
    <row r="641">
      <c r="B641" s="23"/>
    </row>
    <row r="642">
      <c r="B642" s="23"/>
    </row>
    <row r="643">
      <c r="B643" s="23"/>
    </row>
    <row r="644">
      <c r="B644" s="23"/>
    </row>
    <row r="645">
      <c r="B645" s="23"/>
    </row>
    <row r="646">
      <c r="B646" s="23"/>
    </row>
    <row r="647">
      <c r="B647" s="23"/>
    </row>
    <row r="648">
      <c r="B648" s="23"/>
    </row>
    <row r="649">
      <c r="B649" s="23"/>
    </row>
    <row r="650">
      <c r="B650" s="23"/>
    </row>
    <row r="651">
      <c r="B651" s="23"/>
    </row>
    <row r="652">
      <c r="B652" s="23"/>
    </row>
    <row r="653">
      <c r="B653" s="23"/>
    </row>
    <row r="654">
      <c r="B654" s="23"/>
    </row>
    <row r="655">
      <c r="B655" s="23"/>
    </row>
    <row r="656">
      <c r="B656" s="23"/>
    </row>
    <row r="657">
      <c r="B657" s="23"/>
    </row>
    <row r="658">
      <c r="B658" s="23"/>
    </row>
    <row r="659">
      <c r="B659" s="23"/>
    </row>
    <row r="660">
      <c r="B660" s="23"/>
    </row>
    <row r="661">
      <c r="B661" s="23"/>
    </row>
    <row r="662">
      <c r="B662" s="23"/>
    </row>
    <row r="663">
      <c r="B663" s="23"/>
    </row>
    <row r="664">
      <c r="B664" s="23"/>
    </row>
    <row r="665">
      <c r="B665" s="23"/>
    </row>
    <row r="666">
      <c r="B666" s="23"/>
    </row>
    <row r="667">
      <c r="B667" s="23"/>
    </row>
    <row r="668">
      <c r="B668" s="23"/>
    </row>
    <row r="669">
      <c r="B669" s="23"/>
    </row>
    <row r="670">
      <c r="B670" s="23"/>
    </row>
    <row r="671">
      <c r="B671" s="23"/>
    </row>
    <row r="672">
      <c r="B672" s="23"/>
    </row>
    <row r="673">
      <c r="B673" s="23"/>
    </row>
    <row r="674">
      <c r="B674" s="23"/>
    </row>
    <row r="675">
      <c r="B675" s="23"/>
    </row>
    <row r="676">
      <c r="B676" s="23"/>
    </row>
    <row r="677">
      <c r="B677" s="23"/>
    </row>
    <row r="678">
      <c r="B678" s="23"/>
    </row>
    <row r="679">
      <c r="B679" s="23"/>
    </row>
    <row r="680">
      <c r="B680" s="23"/>
    </row>
    <row r="681">
      <c r="B681" s="23"/>
    </row>
    <row r="682">
      <c r="B682" s="23"/>
    </row>
    <row r="683">
      <c r="B683" s="23"/>
    </row>
    <row r="684">
      <c r="B684" s="23"/>
    </row>
    <row r="685">
      <c r="B685" s="23"/>
    </row>
    <row r="686">
      <c r="B686" s="23"/>
    </row>
    <row r="687">
      <c r="B687" s="23"/>
    </row>
    <row r="688">
      <c r="B688" s="23"/>
    </row>
    <row r="689">
      <c r="B689" s="23"/>
    </row>
    <row r="690">
      <c r="B690" s="23"/>
    </row>
    <row r="691">
      <c r="B691" s="23"/>
    </row>
    <row r="692">
      <c r="B692" s="23"/>
    </row>
    <row r="693">
      <c r="B693" s="23"/>
    </row>
    <row r="694">
      <c r="B694" s="23"/>
    </row>
    <row r="695">
      <c r="B695" s="23"/>
    </row>
    <row r="696">
      <c r="B696" s="23"/>
    </row>
    <row r="697">
      <c r="B697" s="23"/>
    </row>
    <row r="698">
      <c r="B698" s="23"/>
    </row>
    <row r="699">
      <c r="B699" s="23"/>
    </row>
    <row r="700">
      <c r="B700" s="23"/>
    </row>
    <row r="701">
      <c r="B701" s="23"/>
    </row>
    <row r="702">
      <c r="B702" s="23"/>
    </row>
    <row r="703">
      <c r="B703" s="23"/>
    </row>
    <row r="704">
      <c r="B704" s="23"/>
    </row>
    <row r="705">
      <c r="B705" s="23"/>
    </row>
    <row r="706">
      <c r="B706" s="23"/>
    </row>
    <row r="707">
      <c r="B707" s="23"/>
    </row>
    <row r="708">
      <c r="B708" s="23"/>
    </row>
    <row r="709">
      <c r="B709" s="23"/>
    </row>
    <row r="710">
      <c r="B710" s="23"/>
    </row>
    <row r="711">
      <c r="B711" s="23"/>
    </row>
    <row r="712">
      <c r="B712" s="23"/>
    </row>
    <row r="713">
      <c r="B713" s="23"/>
    </row>
    <row r="714">
      <c r="B714" s="23"/>
    </row>
    <row r="715">
      <c r="B715" s="23"/>
    </row>
    <row r="716">
      <c r="B716" s="23"/>
    </row>
    <row r="717">
      <c r="B717" s="23"/>
    </row>
    <row r="718">
      <c r="B718" s="23"/>
    </row>
    <row r="719">
      <c r="B719" s="23"/>
    </row>
    <row r="720">
      <c r="B720" s="23"/>
    </row>
    <row r="721">
      <c r="B721" s="23"/>
    </row>
    <row r="722">
      <c r="B722" s="23"/>
    </row>
    <row r="723">
      <c r="B723" s="23"/>
    </row>
    <row r="724">
      <c r="B724" s="23"/>
    </row>
    <row r="725">
      <c r="B725" s="23"/>
    </row>
    <row r="726">
      <c r="B726" s="23"/>
    </row>
    <row r="727">
      <c r="B727" s="23"/>
    </row>
    <row r="728">
      <c r="B728" s="23"/>
    </row>
    <row r="729">
      <c r="B729" s="23"/>
    </row>
    <row r="730">
      <c r="B730" s="23"/>
    </row>
    <row r="731">
      <c r="B731" s="23"/>
    </row>
    <row r="732">
      <c r="B732" s="23"/>
    </row>
    <row r="733">
      <c r="B733" s="23"/>
    </row>
    <row r="734">
      <c r="B734" s="23"/>
    </row>
    <row r="735">
      <c r="B735" s="23"/>
    </row>
    <row r="736">
      <c r="B736" s="23"/>
    </row>
    <row r="737">
      <c r="B737" s="23"/>
    </row>
    <row r="738">
      <c r="B738" s="23"/>
    </row>
    <row r="739">
      <c r="B739" s="23"/>
    </row>
    <row r="740">
      <c r="B740" s="23"/>
    </row>
    <row r="741">
      <c r="B741" s="23"/>
    </row>
    <row r="742">
      <c r="B742" s="23"/>
    </row>
    <row r="743">
      <c r="B743" s="23"/>
    </row>
    <row r="744">
      <c r="B744" s="23"/>
    </row>
    <row r="745">
      <c r="B745" s="23"/>
    </row>
    <row r="746">
      <c r="B746" s="23"/>
    </row>
    <row r="747">
      <c r="B747" s="23"/>
    </row>
    <row r="748">
      <c r="B748" s="23"/>
    </row>
    <row r="749">
      <c r="B749" s="23"/>
    </row>
    <row r="750">
      <c r="B750" s="23"/>
    </row>
    <row r="751">
      <c r="B751" s="23"/>
    </row>
    <row r="752">
      <c r="B752" s="23"/>
    </row>
    <row r="753">
      <c r="B753" s="23"/>
    </row>
    <row r="754">
      <c r="B754" s="23"/>
    </row>
    <row r="755">
      <c r="B755" s="23"/>
    </row>
    <row r="756">
      <c r="B756" s="23"/>
    </row>
    <row r="757">
      <c r="B757" s="23"/>
    </row>
    <row r="758">
      <c r="B758" s="23"/>
    </row>
    <row r="759">
      <c r="B759" s="23"/>
    </row>
    <row r="760">
      <c r="B760" s="23"/>
    </row>
    <row r="761">
      <c r="B761" s="23"/>
    </row>
    <row r="762">
      <c r="B762" s="23"/>
    </row>
    <row r="763">
      <c r="B763" s="23"/>
    </row>
    <row r="764">
      <c r="B764" s="23"/>
    </row>
    <row r="765">
      <c r="B765" s="23"/>
    </row>
    <row r="766">
      <c r="B766" s="23"/>
    </row>
    <row r="767">
      <c r="B767" s="23"/>
    </row>
    <row r="768">
      <c r="B768" s="23"/>
    </row>
    <row r="769">
      <c r="B769" s="23"/>
    </row>
    <row r="770">
      <c r="B770" s="23"/>
    </row>
    <row r="771">
      <c r="B771" s="23"/>
    </row>
    <row r="772">
      <c r="B772" s="23"/>
    </row>
    <row r="773">
      <c r="B773" s="23"/>
    </row>
    <row r="774">
      <c r="B774" s="23"/>
    </row>
    <row r="775">
      <c r="B775" s="23"/>
    </row>
    <row r="776">
      <c r="B776" s="23"/>
    </row>
    <row r="777">
      <c r="B777" s="23"/>
    </row>
    <row r="778">
      <c r="B778" s="23"/>
    </row>
    <row r="779">
      <c r="B779" s="23"/>
    </row>
    <row r="780">
      <c r="B780" s="23"/>
    </row>
    <row r="781">
      <c r="B781" s="23"/>
    </row>
    <row r="782">
      <c r="B782" s="23"/>
    </row>
    <row r="783">
      <c r="B783" s="23"/>
    </row>
    <row r="784">
      <c r="B784" s="23"/>
    </row>
    <row r="785">
      <c r="B785" s="23"/>
    </row>
    <row r="786">
      <c r="B786" s="23"/>
    </row>
    <row r="787">
      <c r="B787" s="23"/>
    </row>
    <row r="788">
      <c r="B788" s="23"/>
    </row>
    <row r="789">
      <c r="B789" s="23"/>
    </row>
    <row r="790">
      <c r="B790" s="23"/>
    </row>
    <row r="791">
      <c r="B791" s="23"/>
    </row>
    <row r="792">
      <c r="B792" s="23"/>
    </row>
    <row r="793">
      <c r="B793" s="23"/>
    </row>
    <row r="794">
      <c r="B794" s="23"/>
    </row>
    <row r="795">
      <c r="B795" s="23"/>
    </row>
    <row r="796">
      <c r="B796" s="23"/>
    </row>
    <row r="797">
      <c r="B797" s="23"/>
    </row>
    <row r="798">
      <c r="B798" s="23"/>
    </row>
    <row r="799">
      <c r="B799" s="23"/>
    </row>
    <row r="800">
      <c r="B800" s="23"/>
    </row>
    <row r="801">
      <c r="B801" s="23"/>
    </row>
    <row r="802">
      <c r="B802" s="23"/>
    </row>
    <row r="803">
      <c r="B803" s="23"/>
    </row>
    <row r="804">
      <c r="B804" s="23"/>
    </row>
    <row r="805">
      <c r="B805" s="23"/>
    </row>
    <row r="806">
      <c r="B806" s="23"/>
    </row>
    <row r="807">
      <c r="B807" s="23"/>
    </row>
    <row r="808">
      <c r="B808" s="23"/>
    </row>
    <row r="809">
      <c r="B809" s="23"/>
    </row>
    <row r="810">
      <c r="B810" s="23"/>
    </row>
    <row r="811">
      <c r="B811" s="23"/>
    </row>
    <row r="812">
      <c r="B812" s="23"/>
    </row>
    <row r="813">
      <c r="B813" s="23"/>
    </row>
    <row r="814">
      <c r="B814" s="23"/>
    </row>
    <row r="815">
      <c r="B815" s="23"/>
    </row>
    <row r="816">
      <c r="B816" s="23"/>
    </row>
    <row r="817">
      <c r="B817" s="23"/>
    </row>
    <row r="818">
      <c r="B818" s="23"/>
    </row>
    <row r="819">
      <c r="B819" s="23"/>
    </row>
    <row r="820">
      <c r="B820" s="23"/>
    </row>
    <row r="821">
      <c r="B821" s="23"/>
    </row>
    <row r="822">
      <c r="B822" s="23"/>
    </row>
    <row r="823">
      <c r="B823" s="23"/>
    </row>
    <row r="824">
      <c r="B824" s="23"/>
    </row>
    <row r="825">
      <c r="B825" s="23"/>
    </row>
    <row r="826">
      <c r="B826" s="23"/>
    </row>
    <row r="827">
      <c r="B827" s="23"/>
    </row>
    <row r="828">
      <c r="B828" s="23"/>
    </row>
    <row r="829">
      <c r="B829" s="23"/>
    </row>
    <row r="830">
      <c r="B830" s="23"/>
    </row>
    <row r="831">
      <c r="B831" s="23"/>
    </row>
    <row r="832">
      <c r="B832" s="23"/>
    </row>
    <row r="833">
      <c r="B833" s="23"/>
    </row>
    <row r="834">
      <c r="B834" s="23"/>
    </row>
    <row r="835">
      <c r="B835" s="23"/>
    </row>
    <row r="836">
      <c r="B836" s="23"/>
    </row>
    <row r="837">
      <c r="B837" s="23"/>
    </row>
    <row r="838">
      <c r="B838" s="23"/>
    </row>
    <row r="839">
      <c r="B839" s="23"/>
    </row>
    <row r="840">
      <c r="B840" s="23"/>
    </row>
    <row r="841">
      <c r="B841" s="23"/>
    </row>
    <row r="842">
      <c r="B842" s="23"/>
    </row>
    <row r="843">
      <c r="B843" s="23"/>
    </row>
    <row r="844">
      <c r="B844" s="23"/>
    </row>
    <row r="845">
      <c r="B845" s="23"/>
    </row>
    <row r="846">
      <c r="B846" s="23"/>
    </row>
    <row r="847">
      <c r="B847" s="23"/>
    </row>
    <row r="848">
      <c r="B848" s="23"/>
    </row>
    <row r="849">
      <c r="B849" s="23"/>
    </row>
    <row r="850">
      <c r="B850" s="23"/>
    </row>
    <row r="851">
      <c r="B851" s="23"/>
    </row>
    <row r="852">
      <c r="B852" s="23"/>
    </row>
    <row r="853">
      <c r="B853" s="23"/>
    </row>
    <row r="854">
      <c r="B854" s="23"/>
    </row>
    <row r="855">
      <c r="B855" s="23"/>
    </row>
    <row r="856">
      <c r="B856" s="23"/>
    </row>
    <row r="857">
      <c r="B857" s="23"/>
    </row>
    <row r="858">
      <c r="B858" s="23"/>
    </row>
    <row r="859">
      <c r="B859" s="23"/>
    </row>
    <row r="860">
      <c r="B860" s="23"/>
    </row>
    <row r="861">
      <c r="B861" s="23"/>
    </row>
    <row r="862">
      <c r="B862" s="23"/>
    </row>
    <row r="863">
      <c r="B863" s="23"/>
    </row>
    <row r="864">
      <c r="B864" s="23"/>
    </row>
    <row r="865">
      <c r="B865" s="23"/>
    </row>
    <row r="866">
      <c r="B866" s="23"/>
    </row>
    <row r="867">
      <c r="B867" s="23"/>
    </row>
    <row r="868">
      <c r="B868" s="23"/>
    </row>
    <row r="869">
      <c r="B869" s="23"/>
    </row>
    <row r="870">
      <c r="B870" s="23"/>
    </row>
    <row r="871">
      <c r="B871" s="23"/>
    </row>
    <row r="872">
      <c r="B872" s="23"/>
    </row>
    <row r="873">
      <c r="B873" s="23"/>
    </row>
    <row r="874">
      <c r="B874" s="23"/>
    </row>
    <row r="875">
      <c r="B875" s="23"/>
    </row>
    <row r="876">
      <c r="B876" s="23"/>
    </row>
    <row r="877">
      <c r="B877" s="23"/>
    </row>
    <row r="878">
      <c r="B878" s="23"/>
    </row>
    <row r="879">
      <c r="B879" s="23"/>
    </row>
    <row r="880">
      <c r="B880" s="23"/>
    </row>
    <row r="881">
      <c r="B881" s="23"/>
    </row>
    <row r="882">
      <c r="B882" s="23"/>
    </row>
    <row r="883">
      <c r="B883" s="23"/>
    </row>
    <row r="884">
      <c r="B884" s="23"/>
    </row>
    <row r="885">
      <c r="B885" s="23"/>
    </row>
    <row r="886">
      <c r="B886" s="23"/>
    </row>
    <row r="887">
      <c r="B887" s="23"/>
    </row>
    <row r="888">
      <c r="B888" s="23"/>
    </row>
    <row r="889">
      <c r="B889" s="23"/>
    </row>
    <row r="890">
      <c r="B890" s="23"/>
    </row>
    <row r="891">
      <c r="B891" s="23"/>
    </row>
    <row r="892">
      <c r="B892" s="23"/>
    </row>
    <row r="893">
      <c r="B893" s="23"/>
    </row>
    <row r="894">
      <c r="B894" s="23"/>
    </row>
    <row r="895">
      <c r="B895" s="23"/>
    </row>
    <row r="896">
      <c r="B896" s="23"/>
    </row>
    <row r="897">
      <c r="B897" s="23"/>
    </row>
    <row r="898">
      <c r="B898" s="23"/>
    </row>
    <row r="899">
      <c r="B899" s="23"/>
    </row>
    <row r="900">
      <c r="B900" s="23"/>
    </row>
    <row r="901">
      <c r="B901" s="23"/>
    </row>
    <row r="902">
      <c r="B902" s="23"/>
    </row>
    <row r="903">
      <c r="B903" s="23"/>
    </row>
    <row r="904">
      <c r="B904" s="23"/>
    </row>
    <row r="905">
      <c r="B905" s="23"/>
    </row>
    <row r="906">
      <c r="B906" s="23"/>
    </row>
    <row r="907">
      <c r="B907" s="23"/>
    </row>
    <row r="908">
      <c r="B908" s="23"/>
    </row>
    <row r="909">
      <c r="B909" s="23"/>
    </row>
    <row r="910">
      <c r="B910" s="23"/>
    </row>
    <row r="911">
      <c r="B911" s="23"/>
    </row>
    <row r="912">
      <c r="B912" s="23"/>
    </row>
    <row r="913">
      <c r="B913" s="23"/>
    </row>
    <row r="914">
      <c r="B914" s="23"/>
    </row>
    <row r="915">
      <c r="B915" s="23"/>
    </row>
    <row r="916">
      <c r="B916" s="23"/>
    </row>
    <row r="917">
      <c r="B917" s="23"/>
    </row>
    <row r="918">
      <c r="B918" s="23"/>
    </row>
    <row r="919">
      <c r="B919" s="23"/>
    </row>
    <row r="920">
      <c r="B920" s="23"/>
    </row>
    <row r="921">
      <c r="B921" s="23"/>
    </row>
    <row r="922">
      <c r="B922" s="23"/>
    </row>
    <row r="923">
      <c r="B923" s="23"/>
    </row>
    <row r="924">
      <c r="B924" s="23"/>
    </row>
    <row r="925">
      <c r="B925" s="23"/>
    </row>
    <row r="926">
      <c r="B926" s="23"/>
    </row>
    <row r="927">
      <c r="B927" s="23"/>
    </row>
    <row r="928">
      <c r="B928" s="23"/>
    </row>
    <row r="929">
      <c r="B929" s="23"/>
    </row>
    <row r="930">
      <c r="B930" s="23"/>
    </row>
    <row r="931">
      <c r="B931" s="23"/>
    </row>
    <row r="932">
      <c r="B932" s="23"/>
    </row>
    <row r="933">
      <c r="B933" s="23"/>
    </row>
    <row r="934">
      <c r="B934" s="23"/>
    </row>
    <row r="935">
      <c r="B935" s="23"/>
    </row>
    <row r="936">
      <c r="B936" s="23"/>
    </row>
    <row r="937">
      <c r="B937" s="23"/>
    </row>
    <row r="938">
      <c r="B938" s="23"/>
    </row>
    <row r="939">
      <c r="B939" s="23"/>
    </row>
    <row r="940">
      <c r="B940" s="23"/>
    </row>
    <row r="941">
      <c r="B941" s="23"/>
    </row>
    <row r="942">
      <c r="B942" s="23"/>
    </row>
    <row r="943">
      <c r="B943" s="23"/>
    </row>
    <row r="944">
      <c r="B944" s="23"/>
    </row>
    <row r="945">
      <c r="B945" s="23"/>
    </row>
    <row r="946">
      <c r="B946" s="23"/>
    </row>
    <row r="947">
      <c r="B947" s="23"/>
    </row>
    <row r="948">
      <c r="B948" s="23"/>
    </row>
    <row r="949">
      <c r="B949" s="23"/>
    </row>
    <row r="950">
      <c r="B950" s="23"/>
    </row>
    <row r="951">
      <c r="B951" s="23"/>
    </row>
    <row r="952">
      <c r="B952" s="23"/>
    </row>
    <row r="953">
      <c r="B953" s="23"/>
    </row>
    <row r="954">
      <c r="B954" s="23"/>
    </row>
    <row r="955">
      <c r="B955" s="23"/>
    </row>
    <row r="956">
      <c r="B956" s="23"/>
    </row>
    <row r="957">
      <c r="B957" s="23"/>
    </row>
    <row r="958">
      <c r="B958" s="23"/>
    </row>
    <row r="959">
      <c r="B959" s="23"/>
    </row>
    <row r="960">
      <c r="B960" s="23"/>
    </row>
    <row r="961">
      <c r="B961" s="23"/>
    </row>
    <row r="962">
      <c r="B962" s="23"/>
    </row>
    <row r="963">
      <c r="B963" s="23"/>
    </row>
    <row r="964">
      <c r="B964" s="23"/>
    </row>
    <row r="965">
      <c r="B965" s="23"/>
    </row>
    <row r="966">
      <c r="B966" s="23"/>
    </row>
    <row r="967">
      <c r="B967" s="23"/>
    </row>
    <row r="968">
      <c r="B968" s="23"/>
    </row>
    <row r="969">
      <c r="B969" s="23"/>
    </row>
    <row r="970">
      <c r="B970" s="23"/>
    </row>
    <row r="971">
      <c r="B971" s="23"/>
    </row>
    <row r="972">
      <c r="B972" s="23"/>
    </row>
    <row r="973">
      <c r="B973" s="23"/>
    </row>
    <row r="974">
      <c r="B974" s="23"/>
    </row>
    <row r="975">
      <c r="B975" s="23"/>
    </row>
    <row r="976">
      <c r="B976" s="23"/>
    </row>
    <row r="977">
      <c r="B977" s="23"/>
    </row>
    <row r="978">
      <c r="B978" s="23"/>
    </row>
    <row r="979">
      <c r="B979" s="23"/>
    </row>
    <row r="980">
      <c r="B980" s="23"/>
    </row>
    <row r="981">
      <c r="B981" s="23"/>
    </row>
    <row r="982">
      <c r="B982" s="23"/>
    </row>
    <row r="983">
      <c r="B983" s="23"/>
    </row>
    <row r="984">
      <c r="B984" s="23"/>
    </row>
    <row r="985">
      <c r="B985" s="23"/>
    </row>
    <row r="986">
      <c r="B986" s="23"/>
    </row>
    <row r="987">
      <c r="B987" s="23"/>
    </row>
    <row r="988">
      <c r="B988" s="23"/>
    </row>
    <row r="989">
      <c r="B989" s="23"/>
    </row>
    <row r="990">
      <c r="B990" s="23"/>
    </row>
    <row r="991">
      <c r="B991" s="23"/>
    </row>
    <row r="992">
      <c r="B992" s="23"/>
    </row>
    <row r="993">
      <c r="B993" s="23"/>
    </row>
    <row r="994">
      <c r="B994" s="23"/>
    </row>
    <row r="995">
      <c r="B995" s="23"/>
    </row>
    <row r="996">
      <c r="B996" s="23"/>
    </row>
    <row r="997">
      <c r="B997" s="23"/>
    </row>
    <row r="998">
      <c r="B998" s="23"/>
    </row>
    <row r="999">
      <c r="B999" s="23"/>
    </row>
    <row r="1000">
      <c r="B1000" s="23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7.75"/>
    <col customWidth="1" min="3" max="3" width="10.13"/>
    <col customWidth="1" min="4" max="4" width="23.38"/>
    <col customWidth="1" min="5" max="5" width="8.13"/>
    <col customWidth="1" min="6" max="6" width="6.75"/>
    <col customWidth="1" min="7" max="7" width="7.38"/>
    <col customWidth="1" min="8" max="8" width="7.25"/>
    <col customWidth="1" min="9" max="9" width="6.63"/>
    <col customWidth="1" min="10" max="10" width="5.75"/>
    <col customWidth="1" min="11" max="11" width="5.5"/>
    <col customWidth="1" min="12" max="12" width="6.13"/>
    <col customWidth="1" min="13" max="13" width="7.63"/>
    <col customWidth="1" min="14" max="14" width="6.63"/>
    <col customWidth="1" min="15" max="15" width="5.75"/>
    <col customWidth="1" min="16" max="16" width="6.13"/>
    <col customWidth="1" min="17" max="17" width="8.88"/>
    <col customWidth="1" min="18" max="18" width="6.63"/>
    <col customWidth="1" min="19" max="19" width="5.75"/>
    <col customWidth="1" min="20" max="20" width="6.13"/>
    <col customWidth="1" min="21" max="21" width="7.88"/>
    <col customWidth="1" min="22" max="22" width="5.75"/>
  </cols>
  <sheetData>
    <row r="1">
      <c r="A1" s="1"/>
      <c r="B1" s="1"/>
      <c r="C1" s="1"/>
      <c r="D1" s="1"/>
      <c r="E1" s="2"/>
      <c r="F1" s="2"/>
      <c r="G1" s="3" t="s">
        <v>0</v>
      </c>
      <c r="L1" s="4"/>
      <c r="M1" s="3" t="s">
        <v>1</v>
      </c>
      <c r="P1" s="4"/>
      <c r="Q1" s="3" t="s">
        <v>2</v>
      </c>
      <c r="T1" s="4"/>
      <c r="U1" s="3" t="s">
        <v>3</v>
      </c>
      <c r="V1" s="4"/>
    </row>
    <row r="2">
      <c r="A2" s="5" t="s">
        <v>4</v>
      </c>
      <c r="B2" s="5" t="s">
        <v>5</v>
      </c>
      <c r="C2" s="5" t="s">
        <v>6</v>
      </c>
      <c r="D2" s="5" t="s">
        <v>7</v>
      </c>
      <c r="E2" s="3" t="s">
        <v>8</v>
      </c>
      <c r="F2" s="3" t="s">
        <v>9</v>
      </c>
      <c r="G2" s="3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6" t="s">
        <v>15</v>
      </c>
      <c r="M2" s="3" t="s">
        <v>10</v>
      </c>
      <c r="N2" s="5" t="s">
        <v>12</v>
      </c>
      <c r="O2" s="5" t="s">
        <v>13</v>
      </c>
      <c r="P2" s="6" t="s">
        <v>15</v>
      </c>
      <c r="Q2" s="3" t="s">
        <v>16</v>
      </c>
      <c r="R2" s="5" t="s">
        <v>12</v>
      </c>
      <c r="S2" s="5" t="s">
        <v>13</v>
      </c>
      <c r="T2" s="6" t="s">
        <v>15</v>
      </c>
      <c r="U2" s="3" t="s">
        <v>17</v>
      </c>
      <c r="V2" s="6" t="s">
        <v>13</v>
      </c>
    </row>
    <row r="3">
      <c r="A3" s="7" t="str">
        <f t="shared" ref="A3:A302" si="1">LEFT(D3,LEN(D3)-LEN(B3)-1)</f>
        <v>Bryce Young</v>
      </c>
      <c r="B3" s="7" t="str">
        <f>IFERROR(__xludf.DUMMYFUNCTION("INDEX(IFNA(REGEXEXTRACT(D3, ""([^ ]+)$"")))"),"CAR")</f>
        <v>CAR</v>
      </c>
      <c r="C3" s="7">
        <f>Pts_PA*G3+Pts_PC*H3+Pts_PY*I3+Pts_PTD*J3+Pts_PI*K3+Pts_P2*L3+Pts_RA*M3+Pts_RY*N3+Pts_RTD*O3+Pts_R2*P3+Pts_Res*Q3+Pts_ReY*R3+Pts_ReTD*S3+Pts_Re2*T3+Pts_FL*U3+Pts_FTD*V3</f>
        <v>36.44</v>
      </c>
      <c r="D3" s="17" t="s">
        <v>128</v>
      </c>
      <c r="E3" s="10" t="s">
        <v>96</v>
      </c>
      <c r="F3" s="9">
        <v>42.0</v>
      </c>
      <c r="G3" s="10">
        <v>34.0</v>
      </c>
      <c r="H3" s="7">
        <v>25.0</v>
      </c>
      <c r="I3" s="7">
        <v>251.0</v>
      </c>
      <c r="J3" s="7">
        <v>3.0</v>
      </c>
      <c r="K3" s="7">
        <v>0.0</v>
      </c>
      <c r="L3" s="11">
        <v>0.0</v>
      </c>
      <c r="M3" s="10">
        <v>5.0</v>
      </c>
      <c r="N3" s="7">
        <v>24.0</v>
      </c>
      <c r="O3" s="7">
        <v>2.0</v>
      </c>
      <c r="P3" s="11">
        <v>0.0</v>
      </c>
      <c r="Q3" s="10">
        <v>0.0</v>
      </c>
      <c r="R3" s="7">
        <v>0.0</v>
      </c>
      <c r="S3" s="7">
        <v>0.0</v>
      </c>
      <c r="T3" s="11">
        <v>0.0</v>
      </c>
      <c r="U3" s="10">
        <v>0.0</v>
      </c>
      <c r="V3" s="11">
        <v>0.0</v>
      </c>
    </row>
    <row r="4">
      <c r="A4" s="7" t="str">
        <f t="shared" si="1"/>
        <v>Jahmyr Gibbs</v>
      </c>
      <c r="B4" s="7" t="str">
        <f>IFERROR(__xludf.DUMMYFUNCTION("INDEX(IFNA(REGEXEXTRACT(D4, ""([^ ]+)$"")))"),"DET")</f>
        <v>DET</v>
      </c>
      <c r="C4" s="7">
        <f>Pts_PA*G4+Pts_PC*H4+Pts_PY*I4+Pts_PTD*J4+Pts_PI*K4+Pts_P2*L4+Pts_RA*M4+Pts_RY*N4+Pts_RTD*O4+Pts_R2*P4+Pts_Res*Q4+Pts_ReY*R4+Pts_ReTD*S4+Pts_Re2*T4+Pts_FL*U4+Pts_FTD*V4</f>
        <v>43.5</v>
      </c>
      <c r="D4" s="7" t="s">
        <v>79</v>
      </c>
      <c r="E4" s="10" t="s">
        <v>155</v>
      </c>
      <c r="F4" s="9">
        <v>40.0</v>
      </c>
      <c r="G4" s="10">
        <v>0.0</v>
      </c>
      <c r="H4" s="7">
        <v>0.0</v>
      </c>
      <c r="I4" s="7">
        <v>0.0</v>
      </c>
      <c r="J4" s="7">
        <v>0.0</v>
      </c>
      <c r="K4" s="7">
        <v>0.0</v>
      </c>
      <c r="L4" s="11">
        <v>0.0</v>
      </c>
      <c r="M4" s="10">
        <v>23.0</v>
      </c>
      <c r="N4" s="7">
        <v>139.0</v>
      </c>
      <c r="O4" s="7">
        <v>3.0</v>
      </c>
      <c r="P4" s="11">
        <v>0.0</v>
      </c>
      <c r="Q4" s="10">
        <v>5.0</v>
      </c>
      <c r="R4" s="7">
        <v>31.0</v>
      </c>
      <c r="S4" s="7">
        <v>1.0</v>
      </c>
      <c r="T4" s="11">
        <v>0.0</v>
      </c>
      <c r="U4" s="10">
        <v>0.0</v>
      </c>
      <c r="V4" s="11">
        <v>0.0</v>
      </c>
    </row>
    <row r="5">
      <c r="A5" s="7" t="str">
        <f t="shared" si="1"/>
        <v>Bo Nix</v>
      </c>
      <c r="B5" s="7" t="str">
        <f>IFERROR(__xludf.DUMMYFUNCTION("INDEX(IFNA(REGEXEXTRACT(D5, ""([^ ]+)$"")))"),"DEN")</f>
        <v>DEN</v>
      </c>
      <c r="C5" s="7">
        <f>Pts_PA*G5+Pts_PC*H5+Pts_PY*I5+Pts_PTD*J5+Pts_PI*K5+Pts_P2*L5+Pts_RA*M5+Pts_RY*N5+Pts_RTD*O5+Pts_R2*P5+Pts_Res*Q5+Pts_ReY*R5+Pts_ReTD*S5+Pts_Re2*T5+Pts_FL*U5+Pts_FTD*V5</f>
        <v>33.54</v>
      </c>
      <c r="D5" s="7" t="s">
        <v>111</v>
      </c>
      <c r="E5" s="10" t="s">
        <v>424</v>
      </c>
      <c r="F5" s="9">
        <v>40.0</v>
      </c>
      <c r="G5" s="10">
        <v>29.0</v>
      </c>
      <c r="H5" s="7">
        <v>26.0</v>
      </c>
      <c r="I5" s="7">
        <v>321.0</v>
      </c>
      <c r="J5" s="7">
        <v>4.0</v>
      </c>
      <c r="K5" s="7">
        <v>0.0</v>
      </c>
      <c r="L5" s="11">
        <v>0.0</v>
      </c>
      <c r="M5" s="10">
        <v>7.0</v>
      </c>
      <c r="N5" s="7">
        <v>47.0</v>
      </c>
      <c r="O5" s="7">
        <v>0.0</v>
      </c>
      <c r="P5" s="11">
        <v>0.0</v>
      </c>
      <c r="Q5" s="10">
        <v>0.0</v>
      </c>
      <c r="R5" s="7">
        <v>0.0</v>
      </c>
      <c r="S5" s="7">
        <v>0.0</v>
      </c>
      <c r="T5" s="11">
        <v>0.0</v>
      </c>
      <c r="U5" s="10">
        <v>0.0</v>
      </c>
      <c r="V5" s="11">
        <v>0.0</v>
      </c>
    </row>
    <row r="6">
      <c r="A6" s="7" t="str">
        <f t="shared" si="1"/>
        <v>Kyler Murray</v>
      </c>
      <c r="B6" s="7" t="str">
        <f>IFERROR(__xludf.DUMMYFUNCTION("INDEX(IFNA(REGEXEXTRACT(D6, ""([^ ]+)$"")))"),"ARI")</f>
        <v>ARI</v>
      </c>
      <c r="C6" s="7">
        <f>Pts_PA*G6+Pts_PC*H6+Pts_PY*I6+Pts_PTD*J6+Pts_PI*K6+Pts_P2*L6+Pts_RA*M6+Pts_RY*N6+Pts_RTD*O6+Pts_R2*P6+Pts_Res*Q6+Pts_ReY*R6+Pts_ReTD*S6+Pts_Re2*T6+Pts_FL*U6+Pts_FTD*V6</f>
        <v>27.88</v>
      </c>
      <c r="D6" s="7" t="s">
        <v>68</v>
      </c>
      <c r="E6" s="10" t="s">
        <v>340</v>
      </c>
      <c r="F6" s="9">
        <v>35.0</v>
      </c>
      <c r="G6" s="10">
        <v>35.0</v>
      </c>
      <c r="H6" s="7">
        <v>25.0</v>
      </c>
      <c r="I6" s="7">
        <v>242.0</v>
      </c>
      <c r="J6" s="7">
        <v>4.0</v>
      </c>
      <c r="K6" s="7">
        <v>0.0</v>
      </c>
      <c r="L6" s="11">
        <v>0.0</v>
      </c>
      <c r="M6" s="10">
        <v>3.0</v>
      </c>
      <c r="N6" s="7">
        <v>22.0</v>
      </c>
      <c r="O6" s="7">
        <v>0.0</v>
      </c>
      <c r="P6" s="11">
        <v>0.0</v>
      </c>
      <c r="Q6" s="10">
        <v>0.0</v>
      </c>
      <c r="R6" s="7">
        <v>0.0</v>
      </c>
      <c r="S6" s="7">
        <v>0.0</v>
      </c>
      <c r="T6" s="11">
        <v>0.0</v>
      </c>
      <c r="U6" s="10">
        <v>0.0</v>
      </c>
      <c r="V6" s="11">
        <v>0.0</v>
      </c>
    </row>
    <row r="7">
      <c r="A7" s="7" t="str">
        <f t="shared" si="1"/>
        <v>Geno Smith</v>
      </c>
      <c r="B7" s="7" t="str">
        <f>IFERROR(__xludf.DUMMYFUNCTION("INDEX(IFNA(REGEXEXTRACT(D7, ""([^ ]+)$"")))"),"SEA")</f>
        <v>SEA</v>
      </c>
      <c r="C7" s="7">
        <f>Pts_PA*G7+Pts_PC*H7+Pts_PY*I7+Pts_PTD*J7+Pts_PI*K7+Pts_P2*L7+Pts_RA*M7+Pts_RY*N7+Pts_RTD*O7+Pts_R2*P7+Pts_Res*Q7+Pts_ReY*R7+Pts_ReTD*S7+Pts_Re2*T7+Pts_FL*U7+Pts_FTD*V7</f>
        <v>26.32</v>
      </c>
      <c r="D7" s="7" t="s">
        <v>48</v>
      </c>
      <c r="E7" s="10" t="s">
        <v>419</v>
      </c>
      <c r="F7" s="9">
        <v>33.0</v>
      </c>
      <c r="G7" s="10">
        <v>27.0</v>
      </c>
      <c r="H7" s="7">
        <v>20.0</v>
      </c>
      <c r="I7" s="7">
        <v>223.0</v>
      </c>
      <c r="J7" s="7">
        <v>4.0</v>
      </c>
      <c r="K7" s="7">
        <v>0.0</v>
      </c>
      <c r="L7" s="11">
        <v>0.0</v>
      </c>
      <c r="M7" s="10">
        <v>2.0</v>
      </c>
      <c r="N7" s="7">
        <v>14.0</v>
      </c>
      <c r="O7" s="7">
        <v>0.0</v>
      </c>
      <c r="P7" s="11">
        <v>0.0</v>
      </c>
      <c r="Q7" s="10">
        <v>0.0</v>
      </c>
      <c r="R7" s="7">
        <v>0.0</v>
      </c>
      <c r="S7" s="7">
        <v>0.0</v>
      </c>
      <c r="T7" s="11">
        <v>0.0</v>
      </c>
      <c r="U7" s="10">
        <v>0.0</v>
      </c>
      <c r="V7" s="11">
        <v>0.0</v>
      </c>
    </row>
    <row r="8">
      <c r="A8" s="7" t="str">
        <f t="shared" si="1"/>
        <v>Aaron Rodgers</v>
      </c>
      <c r="B8" s="7" t="str">
        <f>IFERROR(__xludf.DUMMYFUNCTION("INDEX(IFNA(REGEXEXTRACT(D8, ""([^ ]+)$"")))"),"NYJ")</f>
        <v>NYJ</v>
      </c>
      <c r="C8" s="7">
        <f>Pts_PA*G8+Pts_PC*H8+Pts_PY*I8+Pts_PTD*J8+Pts_PI*K8+Pts_P2*L8+Pts_RA*M8+Pts_RY*N8+Pts_RTD*O8+Pts_R2*P8+Pts_Res*Q8+Pts_ReY*R8+Pts_ReTD*S8+Pts_Re2*T8+Pts_FL*U8+Pts_FTD*V8</f>
        <v>24.96</v>
      </c>
      <c r="D8" s="7" t="s">
        <v>117</v>
      </c>
      <c r="E8" s="10" t="s">
        <v>421</v>
      </c>
      <c r="F8" s="9">
        <v>32.0</v>
      </c>
      <c r="G8" s="10">
        <v>36.0</v>
      </c>
      <c r="H8" s="7">
        <v>23.0</v>
      </c>
      <c r="I8" s="7">
        <v>274.0</v>
      </c>
      <c r="J8" s="7">
        <v>4.0</v>
      </c>
      <c r="K8" s="7">
        <v>1.0</v>
      </c>
      <c r="L8" s="11">
        <v>0.0</v>
      </c>
      <c r="M8" s="10">
        <v>0.0</v>
      </c>
      <c r="N8" s="7">
        <v>0.0</v>
      </c>
      <c r="O8" s="7">
        <v>0.0</v>
      </c>
      <c r="P8" s="11">
        <v>0.0</v>
      </c>
      <c r="Q8" s="10">
        <v>0.0</v>
      </c>
      <c r="R8" s="7">
        <v>0.0</v>
      </c>
      <c r="S8" s="7">
        <v>0.0</v>
      </c>
      <c r="T8" s="11">
        <v>0.0</v>
      </c>
      <c r="U8" s="10">
        <v>0.0</v>
      </c>
      <c r="V8" s="11">
        <v>0.0</v>
      </c>
    </row>
    <row r="9">
      <c r="A9" s="7" t="str">
        <f t="shared" si="1"/>
        <v>Justin Herbert</v>
      </c>
      <c r="B9" s="7" t="str">
        <f>IFERROR(__xludf.DUMMYFUNCTION("INDEX(IFNA(REGEXEXTRACT(D9, ""([^ ]+)$"")))"),"LAC")</f>
        <v>LAC</v>
      </c>
      <c r="C9" s="7">
        <f>Pts_PA*G9+Pts_PC*H9+Pts_PY*I9+Pts_PTD*J9+Pts_PI*K9+Pts_P2*L9+Pts_RA*M9+Pts_RY*N9+Pts_RTD*O9+Pts_R2*P9+Pts_Res*Q9+Pts_ReY*R9+Pts_ReTD*S9+Pts_Re2*T9+Pts_FL*U9+Pts_FTD*V9</f>
        <v>28.04</v>
      </c>
      <c r="D9" s="7" t="s">
        <v>97</v>
      </c>
      <c r="E9" s="10" t="s">
        <v>420</v>
      </c>
      <c r="F9" s="9">
        <v>31.0</v>
      </c>
      <c r="G9" s="10">
        <v>36.0</v>
      </c>
      <c r="H9" s="7">
        <v>28.0</v>
      </c>
      <c r="I9" s="7">
        <v>346.0</v>
      </c>
      <c r="J9" s="7">
        <v>2.0</v>
      </c>
      <c r="K9" s="7">
        <v>0.0</v>
      </c>
      <c r="L9" s="11">
        <v>1.0</v>
      </c>
      <c r="M9" s="10">
        <v>4.0</v>
      </c>
      <c r="N9" s="7">
        <v>42.0</v>
      </c>
      <c r="O9" s="7">
        <v>0.0</v>
      </c>
      <c r="P9" s="11">
        <v>0.0</v>
      </c>
      <c r="Q9" s="10">
        <v>0.0</v>
      </c>
      <c r="R9" s="7">
        <v>0.0</v>
      </c>
      <c r="S9" s="7">
        <v>0.0</v>
      </c>
      <c r="T9" s="11">
        <v>0.0</v>
      </c>
      <c r="U9" s="10">
        <v>0.0</v>
      </c>
      <c r="V9" s="11">
        <v>0.0</v>
      </c>
    </row>
    <row r="10">
      <c r="A10" s="7" t="str">
        <f t="shared" si="1"/>
        <v>Drake London</v>
      </c>
      <c r="B10" s="7" t="str">
        <f>IFERROR(__xludf.DUMMYFUNCTION("INDEX(IFNA(REGEXEXTRACT(D10, ""([^ ]+)$"")))"),"ATL")</f>
        <v>ATL</v>
      </c>
      <c r="C10" s="7">
        <f>Pts_PA*G10+Pts_PC*H10+Pts_PY*I10+Pts_PTD*J10+Pts_PI*K10+Pts_P2*L10+Pts_RA*M10+Pts_RY*N10+Pts_RTD*O10+Pts_R2*P10+Pts_Res*Q10+Pts_ReY*R10+Pts_ReTD*S10+Pts_Re2*T10+Pts_FL*U10+Pts_FTD*V10</f>
        <v>35.7</v>
      </c>
      <c r="D10" s="7" t="s">
        <v>251</v>
      </c>
      <c r="E10" s="10" t="s">
        <v>29</v>
      </c>
      <c r="F10" s="9">
        <v>30.0</v>
      </c>
      <c r="G10" s="10">
        <v>0.0</v>
      </c>
      <c r="H10" s="7">
        <v>0.0</v>
      </c>
      <c r="I10" s="7">
        <v>0.0</v>
      </c>
      <c r="J10" s="7">
        <v>0.0</v>
      </c>
      <c r="K10" s="7">
        <v>0.0</v>
      </c>
      <c r="L10" s="11">
        <v>0.0</v>
      </c>
      <c r="M10" s="10">
        <v>0.0</v>
      </c>
      <c r="N10" s="7">
        <v>0.0</v>
      </c>
      <c r="O10" s="7">
        <v>0.0</v>
      </c>
      <c r="P10" s="11">
        <v>0.0</v>
      </c>
      <c r="Q10" s="10">
        <v>10.0</v>
      </c>
      <c r="R10" s="7">
        <v>187.0</v>
      </c>
      <c r="S10" s="7">
        <v>2.0</v>
      </c>
      <c r="T10" s="11">
        <v>0.0</v>
      </c>
      <c r="U10" s="10">
        <v>0.0</v>
      </c>
      <c r="V10" s="11">
        <v>0.0</v>
      </c>
    </row>
    <row r="11">
      <c r="A11" s="7" t="str">
        <f t="shared" si="1"/>
        <v>Marcus Mariota</v>
      </c>
      <c r="B11" s="7" t="str">
        <f>IFERROR(__xludf.DUMMYFUNCTION("INDEX(IFNA(REGEXEXTRACT(D11, ""([^ ]+)$"")))"),"WAS")</f>
        <v>WAS</v>
      </c>
      <c r="C11" s="7">
        <f>Pts_PA*G11+Pts_PC*H11+Pts_PY*I11+Pts_PTD*J11+Pts_PI*K11+Pts_P2*L11+Pts_RA*M11+Pts_RY*N11+Pts_RTD*O11+Pts_R2*P11+Pts_Res*Q11+Pts_ReY*R11+Pts_ReTD*S11+Pts_Re2*T11+Pts_FL*U11+Pts_FTD*V11</f>
        <v>26.04</v>
      </c>
      <c r="D11" s="7" t="s">
        <v>496</v>
      </c>
      <c r="E11" s="10" t="s">
        <v>338</v>
      </c>
      <c r="F11" s="9">
        <v>29.0</v>
      </c>
      <c r="G11" s="10">
        <v>18.0</v>
      </c>
      <c r="H11" s="7">
        <v>15.0</v>
      </c>
      <c r="I11" s="7">
        <v>161.0</v>
      </c>
      <c r="J11" s="7">
        <v>2.0</v>
      </c>
      <c r="K11" s="7">
        <v>0.0</v>
      </c>
      <c r="L11" s="11">
        <v>0.0</v>
      </c>
      <c r="M11" s="10">
        <v>5.0</v>
      </c>
      <c r="N11" s="7">
        <v>56.0</v>
      </c>
      <c r="O11" s="7">
        <v>1.0</v>
      </c>
      <c r="P11" s="11">
        <v>0.0</v>
      </c>
      <c r="Q11" s="10">
        <v>0.0</v>
      </c>
      <c r="R11" s="7">
        <v>0.0</v>
      </c>
      <c r="S11" s="7">
        <v>0.0</v>
      </c>
      <c r="T11" s="11">
        <v>0.0</v>
      </c>
      <c r="U11" s="10">
        <v>0.0</v>
      </c>
      <c r="V11" s="11">
        <v>0.0</v>
      </c>
    </row>
    <row r="12">
      <c r="A12" s="7" t="str">
        <f t="shared" si="1"/>
        <v>Bijan Robinson</v>
      </c>
      <c r="B12" s="7" t="str">
        <f>IFERROR(__xludf.DUMMYFUNCTION("INDEX(IFNA(REGEXEXTRACT(D12, ""([^ ]+)$"")))"),"ATL")</f>
        <v>ATL</v>
      </c>
      <c r="C12" s="7">
        <f>Pts_PA*G12+Pts_PC*H12+Pts_PY*I12+Pts_PTD*J12+Pts_PI*K12+Pts_P2*L12+Pts_RA*M12+Pts_RY*N12+Pts_RTD*O12+Pts_R2*P12+Pts_Res*Q12+Pts_ReY*R12+Pts_ReTD*S12+Pts_Re2*T12+Pts_FL*U12+Pts_FTD*V12</f>
        <v>30.3</v>
      </c>
      <c r="D12" s="7" t="s">
        <v>115</v>
      </c>
      <c r="E12" s="10" t="s">
        <v>29</v>
      </c>
      <c r="F12" s="9">
        <v>29.0</v>
      </c>
      <c r="G12" s="10">
        <v>0.0</v>
      </c>
      <c r="H12" s="7">
        <v>0.0</v>
      </c>
      <c r="I12" s="7">
        <v>0.0</v>
      </c>
      <c r="J12" s="7">
        <v>0.0</v>
      </c>
      <c r="K12" s="7">
        <v>0.0</v>
      </c>
      <c r="L12" s="11">
        <v>0.0</v>
      </c>
      <c r="M12" s="10">
        <v>28.0</v>
      </c>
      <c r="N12" s="7">
        <v>170.0</v>
      </c>
      <c r="O12" s="7">
        <v>2.0</v>
      </c>
      <c r="P12" s="11">
        <v>0.0</v>
      </c>
      <c r="Q12" s="10">
        <v>2.0</v>
      </c>
      <c r="R12" s="7">
        <v>3.0</v>
      </c>
      <c r="S12" s="7">
        <v>0.0</v>
      </c>
      <c r="T12" s="11">
        <v>0.0</v>
      </c>
      <c r="U12" s="10">
        <v>0.0</v>
      </c>
      <c r="V12" s="11">
        <v>0.0</v>
      </c>
    </row>
    <row r="13">
      <c r="A13" s="7" t="str">
        <f t="shared" si="1"/>
        <v>Michael Penix</v>
      </c>
      <c r="B13" s="7" t="str">
        <f>IFERROR(__xludf.DUMMYFUNCTION("INDEX(IFNA(REGEXEXTRACT(D13, ""([^ ]+)$"")))"),"ATL")</f>
        <v>ATL</v>
      </c>
      <c r="C13" s="7">
        <f>Pts_PA*G13+Pts_PC*H13+Pts_PY*I13+Pts_PTD*J13+Pts_PI*K13+Pts_P2*L13+Pts_RA*M13+Pts_RY*N13+Pts_RTD*O13+Pts_R2*P13+Pts_Res*Q13+Pts_ReY*R13+Pts_ReTD*S13+Pts_Re2*T13+Pts_FL*U13+Pts_FTD*V13</f>
        <v>24.98</v>
      </c>
      <c r="D13" s="7" t="s">
        <v>533</v>
      </c>
      <c r="E13" s="10" t="s">
        <v>29</v>
      </c>
      <c r="F13" s="9">
        <v>28.0</v>
      </c>
      <c r="G13" s="10">
        <v>38.0</v>
      </c>
      <c r="H13" s="7">
        <v>21.0</v>
      </c>
      <c r="I13" s="7">
        <v>312.0</v>
      </c>
      <c r="J13" s="7">
        <v>2.0</v>
      </c>
      <c r="K13" s="7">
        <v>1.0</v>
      </c>
      <c r="L13" s="11">
        <v>0.0</v>
      </c>
      <c r="M13" s="10">
        <v>1.0</v>
      </c>
      <c r="N13" s="7">
        <v>5.0</v>
      </c>
      <c r="O13" s="7">
        <v>1.0</v>
      </c>
      <c r="P13" s="11">
        <v>0.0</v>
      </c>
      <c r="Q13" s="10">
        <v>0.0</v>
      </c>
      <c r="R13" s="7">
        <v>0.0</v>
      </c>
      <c r="S13" s="7">
        <v>0.0</v>
      </c>
      <c r="T13" s="11">
        <v>0.0</v>
      </c>
      <c r="U13" s="10">
        <v>0.0</v>
      </c>
      <c r="V13" s="11">
        <v>0.0</v>
      </c>
    </row>
    <row r="14">
      <c r="A14" s="7" t="str">
        <f t="shared" si="1"/>
        <v>Joshua Dobbs</v>
      </c>
      <c r="B14" s="7" t="str">
        <f>IFERROR(__xludf.DUMMYFUNCTION("INDEX(IFNA(REGEXEXTRACT(D14, ""([^ ]+)$"")))"),"SF")</f>
        <v>SF</v>
      </c>
      <c r="C14" s="7">
        <f>Pts_PA*G14+Pts_PC*H14+Pts_PY*I14+Pts_PTD*J14+Pts_PI*K14+Pts_P2*L14+Pts_RA*M14+Pts_RY*N14+Pts_RTD*O14+Pts_R2*P14+Pts_Res*Q14+Pts_ReY*R14+Pts_ReTD*S14+Pts_Re2*T14+Pts_FL*U14+Pts_FTD*V14</f>
        <v>22.74</v>
      </c>
      <c r="D14" s="7" t="s">
        <v>578</v>
      </c>
      <c r="E14" s="10" t="s">
        <v>359</v>
      </c>
      <c r="F14" s="9">
        <v>27.0</v>
      </c>
      <c r="G14" s="10">
        <v>43.0</v>
      </c>
      <c r="H14" s="7">
        <v>29.0</v>
      </c>
      <c r="I14" s="7">
        <v>326.0</v>
      </c>
      <c r="J14" s="7">
        <v>2.0</v>
      </c>
      <c r="K14" s="7">
        <v>2.0</v>
      </c>
      <c r="L14" s="11">
        <v>0.0</v>
      </c>
      <c r="M14" s="10">
        <v>8.0</v>
      </c>
      <c r="N14" s="7">
        <v>17.0</v>
      </c>
      <c r="O14" s="7">
        <v>1.0</v>
      </c>
      <c r="P14" s="11">
        <v>0.0</v>
      </c>
      <c r="Q14" s="10">
        <v>0.0</v>
      </c>
      <c r="R14" s="7">
        <v>0.0</v>
      </c>
      <c r="S14" s="7">
        <v>0.0</v>
      </c>
      <c r="T14" s="11">
        <v>0.0</v>
      </c>
      <c r="U14" s="10">
        <v>1.0</v>
      </c>
      <c r="V14" s="11">
        <v>0.0</v>
      </c>
    </row>
    <row r="15">
      <c r="A15" s="7" t="str">
        <f t="shared" si="1"/>
        <v>Derrick Henry</v>
      </c>
      <c r="B15" s="7" t="str">
        <f>IFERROR(__xludf.DUMMYFUNCTION("INDEX(IFNA(REGEXEXTRACT(D15, ""([^ ]+)$"")))"),"BAL")</f>
        <v>BAL</v>
      </c>
      <c r="C15" s="7">
        <f>Pts_PA*G15+Pts_PC*H15+Pts_PY*I15+Pts_PTD*J15+Pts_PI*K15+Pts_P2*L15+Pts_RA*M15+Pts_RY*N15+Pts_RTD*O15+Pts_R2*P15+Pts_Res*Q15+Pts_ReY*R15+Pts_ReTD*S15+Pts_Re2*T15+Pts_FL*U15+Pts_FTD*V15</f>
        <v>29.1</v>
      </c>
      <c r="D15" s="7" t="s">
        <v>108</v>
      </c>
      <c r="E15" s="10" t="s">
        <v>357</v>
      </c>
      <c r="F15" s="9">
        <v>27.0</v>
      </c>
      <c r="G15" s="10">
        <v>0.0</v>
      </c>
      <c r="H15" s="7">
        <v>0.0</v>
      </c>
      <c r="I15" s="7">
        <v>0.0</v>
      </c>
      <c r="J15" s="7">
        <v>0.0</v>
      </c>
      <c r="K15" s="7">
        <v>0.0</v>
      </c>
      <c r="L15" s="11">
        <v>0.0</v>
      </c>
      <c r="M15" s="10">
        <v>20.0</v>
      </c>
      <c r="N15" s="7">
        <v>138.0</v>
      </c>
      <c r="O15" s="7">
        <v>2.0</v>
      </c>
      <c r="P15" s="11">
        <v>0.0</v>
      </c>
      <c r="Q15" s="10">
        <v>2.0</v>
      </c>
      <c r="R15" s="7">
        <v>23.0</v>
      </c>
      <c r="S15" s="7">
        <v>0.0</v>
      </c>
      <c r="T15" s="11">
        <v>0.0</v>
      </c>
      <c r="U15" s="10">
        <v>0.0</v>
      </c>
      <c r="V15" s="11">
        <v>0.0</v>
      </c>
    </row>
    <row r="16">
      <c r="A16" s="7" t="str">
        <f t="shared" si="1"/>
        <v>Lamar Jackson</v>
      </c>
      <c r="B16" s="7" t="str">
        <f>IFERROR(__xludf.DUMMYFUNCTION("INDEX(IFNA(REGEXEXTRACT(D16, ""([^ ]+)$"")))"),"BAL")</f>
        <v>BAL</v>
      </c>
      <c r="C16" s="7">
        <f>Pts_PA*G16+Pts_PC*H16+Pts_PY*I16+Pts_PTD*J16+Pts_PI*K16+Pts_P2*L16+Pts_RA*M16+Pts_RY*N16+Pts_RTD*O16+Pts_R2*P16+Pts_Res*Q16+Pts_ReY*R16+Pts_ReTD*S16+Pts_Re2*T16+Pts_FL*U16+Pts_FTD*V16</f>
        <v>22.98</v>
      </c>
      <c r="D16" s="7" t="s">
        <v>32</v>
      </c>
      <c r="E16" s="10" t="s">
        <v>357</v>
      </c>
      <c r="F16" s="9">
        <v>26.0</v>
      </c>
      <c r="G16" s="10">
        <v>32.0</v>
      </c>
      <c r="H16" s="7">
        <v>16.0</v>
      </c>
      <c r="I16" s="7">
        <v>217.0</v>
      </c>
      <c r="J16" s="7">
        <v>2.0</v>
      </c>
      <c r="K16" s="7">
        <v>0.0</v>
      </c>
      <c r="L16" s="11">
        <v>0.0</v>
      </c>
      <c r="M16" s="10">
        <v>9.0</v>
      </c>
      <c r="N16" s="7">
        <v>63.0</v>
      </c>
      <c r="O16" s="7">
        <v>0.0</v>
      </c>
      <c r="P16" s="11">
        <v>0.0</v>
      </c>
      <c r="Q16" s="10">
        <v>0.0</v>
      </c>
      <c r="R16" s="7">
        <v>0.0</v>
      </c>
      <c r="S16" s="7">
        <v>0.0</v>
      </c>
      <c r="T16" s="11">
        <v>0.0</v>
      </c>
      <c r="U16" s="10">
        <v>0.0</v>
      </c>
      <c r="V16" s="11">
        <v>0.0</v>
      </c>
    </row>
    <row r="17">
      <c r="A17" s="7" t="str">
        <f t="shared" si="1"/>
        <v>Baker Mayfield</v>
      </c>
      <c r="B17" s="7" t="str">
        <f>IFERROR(__xludf.DUMMYFUNCTION("INDEX(IFNA(REGEXEXTRACT(D17, ""([^ ]+)$"")))"),"TB")</f>
        <v>TB</v>
      </c>
      <c r="C17" s="7">
        <f>Pts_PA*G17+Pts_PC*H17+Pts_PY*I17+Pts_PTD*J17+Pts_PI*K17+Pts_P2*L17+Pts_RA*M17+Pts_RY*N17+Pts_RTD*O17+Pts_R2*P17+Pts_Res*Q17+Pts_ReY*R17+Pts_ReTD*S17+Pts_Re2*T17+Pts_FL*U17+Pts_FTD*V17</f>
        <v>21.64</v>
      </c>
      <c r="D17" s="7" t="s">
        <v>18</v>
      </c>
      <c r="E17" s="10" t="s">
        <v>350</v>
      </c>
      <c r="F17" s="9">
        <v>24.0</v>
      </c>
      <c r="G17" s="10">
        <v>32.0</v>
      </c>
      <c r="H17" s="7">
        <v>21.0</v>
      </c>
      <c r="I17" s="7">
        <v>221.0</v>
      </c>
      <c r="J17" s="7">
        <v>2.0</v>
      </c>
      <c r="K17" s="7">
        <v>1.0</v>
      </c>
      <c r="L17" s="11">
        <v>0.0</v>
      </c>
      <c r="M17" s="10">
        <v>9.0</v>
      </c>
      <c r="N17" s="7">
        <v>68.0</v>
      </c>
      <c r="O17" s="7">
        <v>0.0</v>
      </c>
      <c r="P17" s="11">
        <v>0.0</v>
      </c>
      <c r="Q17" s="10">
        <v>0.0</v>
      </c>
      <c r="R17" s="7">
        <v>0.0</v>
      </c>
      <c r="S17" s="7">
        <v>0.0</v>
      </c>
      <c r="T17" s="11">
        <v>0.0</v>
      </c>
      <c r="U17" s="10">
        <v>0.0</v>
      </c>
      <c r="V17" s="11">
        <v>0.0</v>
      </c>
    </row>
    <row r="18">
      <c r="A18" s="7" t="str">
        <f t="shared" si="1"/>
        <v>Jimmy Garoppolo</v>
      </c>
      <c r="B18" s="7" t="str">
        <f>IFERROR(__xludf.DUMMYFUNCTION("INDEX(IFNA(REGEXEXTRACT(D18, ""([^ ]+)$"")))"),"LA")</f>
        <v>LA</v>
      </c>
      <c r="C18" s="7">
        <f>Pts_PA*G18+Pts_PC*H18+Pts_PY*I18+Pts_PTD*J18+Pts_PI*K18+Pts_P2*L18+Pts_RA*M18+Pts_RY*N18+Pts_RTD*O18+Pts_R2*P18+Pts_Res*Q18+Pts_ReY*R18+Pts_ReTD*S18+Pts_Re2*T18+Pts_FL*U18+Pts_FTD*V18</f>
        <v>19.86</v>
      </c>
      <c r="D18" s="7" t="s">
        <v>1199</v>
      </c>
      <c r="E18" s="10" t="s">
        <v>353</v>
      </c>
      <c r="F18" s="9">
        <v>23.0</v>
      </c>
      <c r="G18" s="10">
        <v>41.0</v>
      </c>
      <c r="H18" s="7">
        <v>27.0</v>
      </c>
      <c r="I18" s="7">
        <v>334.0</v>
      </c>
      <c r="J18" s="7">
        <v>2.0</v>
      </c>
      <c r="K18" s="7">
        <v>1.0</v>
      </c>
      <c r="L18" s="11">
        <v>0.0</v>
      </c>
      <c r="M18" s="10">
        <v>2.0</v>
      </c>
      <c r="N18" s="7">
        <v>5.0</v>
      </c>
      <c r="O18" s="7">
        <v>0.0</v>
      </c>
      <c r="P18" s="11">
        <v>0.0</v>
      </c>
      <c r="Q18" s="10">
        <v>0.0</v>
      </c>
      <c r="R18" s="7">
        <v>0.0</v>
      </c>
      <c r="S18" s="7">
        <v>0.0</v>
      </c>
      <c r="T18" s="11">
        <v>0.0</v>
      </c>
      <c r="U18" s="10">
        <v>0.0</v>
      </c>
      <c r="V18" s="11">
        <v>0.0</v>
      </c>
    </row>
    <row r="19">
      <c r="A19" s="7" t="str">
        <f t="shared" si="1"/>
        <v>Dameon Pierce</v>
      </c>
      <c r="B19" s="7" t="str">
        <f>IFERROR(__xludf.DUMMYFUNCTION("INDEX(IFNA(REGEXEXTRACT(D19, ""([^ ]+)$"")))"),"HOU")</f>
        <v>HOU</v>
      </c>
      <c r="C19" s="7">
        <f>Pts_PA*G19+Pts_PC*H19+Pts_PY*I19+Pts_PTD*J19+Pts_PI*K19+Pts_P2*L19+Pts_RA*M19+Pts_RY*N19+Pts_RTD*O19+Pts_R2*P19+Pts_Res*Q19+Pts_ReY*R19+Pts_ReTD*S19+Pts_Re2*T19+Pts_FL*U19+Pts_FTD*V19</f>
        <v>23.6</v>
      </c>
      <c r="D19" s="7" t="s">
        <v>267</v>
      </c>
      <c r="E19" s="10" t="s">
        <v>345</v>
      </c>
      <c r="F19" s="9">
        <v>23.0</v>
      </c>
      <c r="G19" s="10">
        <v>0.0</v>
      </c>
      <c r="H19" s="7">
        <v>0.0</v>
      </c>
      <c r="I19" s="7">
        <v>0.0</v>
      </c>
      <c r="J19" s="7">
        <v>0.0</v>
      </c>
      <c r="K19" s="7">
        <v>0.0</v>
      </c>
      <c r="L19" s="11">
        <v>0.0</v>
      </c>
      <c r="M19" s="10">
        <v>19.0</v>
      </c>
      <c r="N19" s="7">
        <v>176.0</v>
      </c>
      <c r="O19" s="7">
        <v>1.0</v>
      </c>
      <c r="P19" s="11">
        <v>0.0</v>
      </c>
      <c r="Q19" s="10">
        <v>0.0</v>
      </c>
      <c r="R19" s="7">
        <v>0.0</v>
      </c>
      <c r="S19" s="7">
        <v>0.0</v>
      </c>
      <c r="T19" s="11">
        <v>0.0</v>
      </c>
      <c r="U19" s="10">
        <v>0.0</v>
      </c>
      <c r="V19" s="11">
        <v>0.0</v>
      </c>
    </row>
    <row r="20">
      <c r="A20" s="7" t="str">
        <f t="shared" si="1"/>
        <v>Miles Sanders</v>
      </c>
      <c r="B20" s="7" t="str">
        <f>IFERROR(__xludf.DUMMYFUNCTION("INDEX(IFNA(REGEXEXTRACT(D20, ""([^ ]+)$"")))"),"CAR")</f>
        <v>CAR</v>
      </c>
      <c r="C20" s="7">
        <f>Pts_PA*G20+Pts_PC*H20+Pts_PY*I20+Pts_PTD*J20+Pts_PI*K20+Pts_P2*L20+Pts_RA*M20+Pts_RY*N20+Pts_RTD*O20+Pts_R2*P20+Pts_Res*Q20+Pts_ReY*R20+Pts_ReTD*S20+Pts_Re2*T20+Pts_FL*U20+Pts_FTD*V20</f>
        <v>25.1</v>
      </c>
      <c r="D20" s="7" t="s">
        <v>222</v>
      </c>
      <c r="E20" s="10" t="s">
        <v>96</v>
      </c>
      <c r="F20" s="9">
        <v>23.0</v>
      </c>
      <c r="G20" s="10">
        <v>0.0</v>
      </c>
      <c r="H20" s="7">
        <v>0.0</v>
      </c>
      <c r="I20" s="7">
        <v>0.0</v>
      </c>
      <c r="J20" s="7">
        <v>0.0</v>
      </c>
      <c r="K20" s="7">
        <v>0.0</v>
      </c>
      <c r="L20" s="11">
        <v>0.0</v>
      </c>
      <c r="M20" s="10">
        <v>17.0</v>
      </c>
      <c r="N20" s="7">
        <v>66.0</v>
      </c>
      <c r="O20" s="7">
        <v>1.0</v>
      </c>
      <c r="P20" s="11">
        <v>0.0</v>
      </c>
      <c r="Q20" s="10">
        <v>3.0</v>
      </c>
      <c r="R20" s="7">
        <v>50.0</v>
      </c>
      <c r="S20" s="7">
        <v>1.0</v>
      </c>
      <c r="T20" s="11">
        <v>0.0</v>
      </c>
      <c r="U20" s="10">
        <v>0.0</v>
      </c>
      <c r="V20" s="11">
        <v>0.0</v>
      </c>
    </row>
    <row r="21">
      <c r="A21" s="7" t="str">
        <f t="shared" si="1"/>
        <v>Jonathan Taylor</v>
      </c>
      <c r="B21" s="7" t="str">
        <f>IFERROR(__xludf.DUMMYFUNCTION("INDEX(IFNA(REGEXEXTRACT(D21, ""([^ ]+)$"")))"),"IND")</f>
        <v>IND</v>
      </c>
      <c r="C21" s="7">
        <f>Pts_PA*G21+Pts_PC*H21+Pts_PY*I21+Pts_PTD*J21+Pts_PI*K21+Pts_P2*L21+Pts_RA*M21+Pts_RY*N21+Pts_RTD*O21+Pts_R2*P21+Pts_Res*Q21+Pts_ReY*R21+Pts_ReTD*S21+Pts_Re2*T21+Pts_FL*U21+Pts_FTD*V21</f>
        <v>24.5</v>
      </c>
      <c r="D21" s="7" t="s">
        <v>119</v>
      </c>
      <c r="E21" s="10" t="s">
        <v>44</v>
      </c>
      <c r="F21" s="9">
        <v>23.0</v>
      </c>
      <c r="G21" s="10">
        <v>0.0</v>
      </c>
      <c r="H21" s="7">
        <v>0.0</v>
      </c>
      <c r="I21" s="7">
        <v>0.0</v>
      </c>
      <c r="J21" s="7">
        <v>0.0</v>
      </c>
      <c r="K21" s="7">
        <v>0.0</v>
      </c>
      <c r="L21" s="11">
        <v>0.0</v>
      </c>
      <c r="M21" s="10">
        <v>34.0</v>
      </c>
      <c r="N21" s="7">
        <v>177.0</v>
      </c>
      <c r="O21" s="7">
        <v>1.0</v>
      </c>
      <c r="P21" s="11">
        <v>0.0</v>
      </c>
      <c r="Q21" s="10">
        <v>1.0</v>
      </c>
      <c r="R21" s="7">
        <v>3.0</v>
      </c>
      <c r="S21" s="7">
        <v>0.0</v>
      </c>
      <c r="T21" s="11">
        <v>0.0</v>
      </c>
      <c r="U21" s="10">
        <v>0.0</v>
      </c>
      <c r="V21" s="11">
        <v>0.0</v>
      </c>
    </row>
    <row r="22">
      <c r="A22" s="7" t="str">
        <f t="shared" si="1"/>
        <v>Tanner McKee</v>
      </c>
      <c r="B22" s="7" t="str">
        <f>IFERROR(__xludf.DUMMYFUNCTION("INDEX(IFNA(REGEXEXTRACT(D22, ""([^ ]+)$"")))"),"PHI")</f>
        <v>PHI</v>
      </c>
      <c r="C22" s="7">
        <f>Pts_PA*G22+Pts_PC*H22+Pts_PY*I22+Pts_PTD*J22+Pts_PI*K22+Pts_P2*L22+Pts_RA*M22+Pts_RY*N22+Pts_RTD*O22+Pts_R2*P22+Pts_Res*Q22+Pts_ReY*R22+Pts_ReTD*S22+Pts_Re2*T22+Pts_FL*U22+Pts_FTD*V22</f>
        <v>18.86</v>
      </c>
      <c r="D22" s="7" t="s">
        <v>576</v>
      </c>
      <c r="E22" s="10" t="s">
        <v>354</v>
      </c>
      <c r="F22" s="9">
        <v>22.0</v>
      </c>
      <c r="G22" s="10">
        <v>41.0</v>
      </c>
      <c r="H22" s="7">
        <v>27.0</v>
      </c>
      <c r="I22" s="7">
        <v>269.0</v>
      </c>
      <c r="J22" s="7">
        <v>2.0</v>
      </c>
      <c r="K22" s="7">
        <v>0.0</v>
      </c>
      <c r="L22" s="11">
        <v>0.0</v>
      </c>
      <c r="M22" s="10">
        <v>3.0</v>
      </c>
      <c r="N22" s="7">
        <v>1.0</v>
      </c>
      <c r="O22" s="7">
        <v>0.0</v>
      </c>
      <c r="P22" s="11">
        <v>0.0</v>
      </c>
      <c r="Q22" s="10">
        <v>0.0</v>
      </c>
      <c r="R22" s="7">
        <v>0.0</v>
      </c>
      <c r="S22" s="7">
        <v>0.0</v>
      </c>
      <c r="T22" s="11">
        <v>0.0</v>
      </c>
      <c r="U22" s="10">
        <v>0.0</v>
      </c>
      <c r="V22" s="11">
        <v>0.0</v>
      </c>
    </row>
    <row r="23">
      <c r="A23" s="7" t="str">
        <f t="shared" si="1"/>
        <v>Joe Milton</v>
      </c>
      <c r="B23" s="7" t="str">
        <f>IFERROR(__xludf.DUMMYFUNCTION("INDEX(IFNA(REGEXEXTRACT(D23, ""([^ ]+)$"")))"),"NE")</f>
        <v>NE</v>
      </c>
      <c r="C23" s="7">
        <f>Pts_PA*G23+Pts_PC*H23+Pts_PY*I23+Pts_PTD*J23+Pts_PI*K23+Pts_P2*L23+Pts_RA*M23+Pts_RY*N23+Pts_RTD*O23+Pts_R2*P23+Pts_Res*Q23+Pts_ReY*R23+Pts_ReTD*S23+Pts_Re2*T23+Pts_FL*U23+Pts_FTD*V23</f>
        <v>19.24</v>
      </c>
      <c r="D23" s="7" t="s">
        <v>1200</v>
      </c>
      <c r="E23" s="10" t="s">
        <v>342</v>
      </c>
      <c r="F23" s="9">
        <v>21.0</v>
      </c>
      <c r="G23" s="10">
        <v>29.0</v>
      </c>
      <c r="H23" s="7">
        <v>22.0</v>
      </c>
      <c r="I23" s="7">
        <v>241.0</v>
      </c>
      <c r="J23" s="7">
        <v>1.0</v>
      </c>
      <c r="K23" s="7">
        <v>0.0</v>
      </c>
      <c r="L23" s="11">
        <v>0.0</v>
      </c>
      <c r="M23" s="10">
        <v>10.0</v>
      </c>
      <c r="N23" s="7">
        <v>16.0</v>
      </c>
      <c r="O23" s="7">
        <v>1.0</v>
      </c>
      <c r="P23" s="11">
        <v>0.0</v>
      </c>
      <c r="Q23" s="10">
        <v>0.0</v>
      </c>
      <c r="R23" s="7">
        <v>0.0</v>
      </c>
      <c r="S23" s="7">
        <v>0.0</v>
      </c>
      <c r="T23" s="11">
        <v>0.0</v>
      </c>
      <c r="U23" s="10">
        <v>1.0</v>
      </c>
      <c r="V23" s="11">
        <v>0.0</v>
      </c>
    </row>
    <row r="24">
      <c r="A24" s="7" t="str">
        <f t="shared" si="1"/>
        <v>Aidan O'Connell</v>
      </c>
      <c r="B24" s="7" t="str">
        <f>IFERROR(__xludf.DUMMYFUNCTION("INDEX(IFNA(REGEXEXTRACT(D24, ""([^ ]+)$"")))"),"LV")</f>
        <v>LV</v>
      </c>
      <c r="C24" s="7">
        <f>Pts_PA*G24+Pts_PC*H24+Pts_PY*I24+Pts_PTD*J24+Pts_PI*K24+Pts_P2*L24+Pts_RA*M24+Pts_RY*N24+Pts_RTD*O24+Pts_R2*P24+Pts_Res*Q24+Pts_ReY*R24+Pts_ReTD*S24+Pts_Re2*T24+Pts_FL*U24+Pts_FTD*V24</f>
        <v>15.86</v>
      </c>
      <c r="D24" s="7" t="s">
        <v>426</v>
      </c>
      <c r="E24" s="10" t="s">
        <v>361</v>
      </c>
      <c r="F24" s="9">
        <v>19.0</v>
      </c>
      <c r="G24" s="10">
        <v>34.0</v>
      </c>
      <c r="H24" s="7">
        <v>24.0</v>
      </c>
      <c r="I24" s="7">
        <v>214.0</v>
      </c>
      <c r="J24" s="7">
        <v>2.0</v>
      </c>
      <c r="K24" s="7">
        <v>1.0</v>
      </c>
      <c r="L24" s="11">
        <v>0.0</v>
      </c>
      <c r="M24" s="10">
        <v>4.0</v>
      </c>
      <c r="N24" s="7">
        <v>13.0</v>
      </c>
      <c r="O24" s="7">
        <v>0.0</v>
      </c>
      <c r="P24" s="11">
        <v>0.0</v>
      </c>
      <c r="Q24" s="10">
        <v>0.0</v>
      </c>
      <c r="R24" s="7">
        <v>0.0</v>
      </c>
      <c r="S24" s="7">
        <v>0.0</v>
      </c>
      <c r="T24" s="11">
        <v>0.0</v>
      </c>
      <c r="U24" s="10">
        <v>0.0</v>
      </c>
      <c r="V24" s="11">
        <v>0.0</v>
      </c>
    </row>
    <row r="25">
      <c r="A25" s="7" t="str">
        <f t="shared" si="1"/>
        <v>De'Von Achane</v>
      </c>
      <c r="B25" s="7" t="str">
        <f>IFERROR(__xludf.DUMMYFUNCTION("INDEX(IFNA(REGEXEXTRACT(D25, ""([^ ]+)$"")))"),"MIA")</f>
        <v>MIA</v>
      </c>
      <c r="C25" s="7">
        <f>Pts_PA*G25+Pts_PC*H25+Pts_PY*I25+Pts_PTD*J25+Pts_PI*K25+Pts_P2*L25+Pts_RA*M25+Pts_RY*N25+Pts_RTD*O25+Pts_R2*P25+Pts_Res*Q25+Pts_ReY*R25+Pts_ReTD*S25+Pts_Re2*T25+Pts_FL*U25+Pts_FTD*V25</f>
        <v>18.1</v>
      </c>
      <c r="D25" s="7" t="s">
        <v>71</v>
      </c>
      <c r="E25" s="10" t="s">
        <v>428</v>
      </c>
      <c r="F25" s="9">
        <v>18.0</v>
      </c>
      <c r="G25" s="10">
        <v>0.0</v>
      </c>
      <c r="H25" s="7">
        <v>0.0</v>
      </c>
      <c r="I25" s="7">
        <v>0.0</v>
      </c>
      <c r="J25" s="7">
        <v>0.0</v>
      </c>
      <c r="K25" s="7">
        <v>0.0</v>
      </c>
      <c r="L25" s="11">
        <v>0.0</v>
      </c>
      <c r="M25" s="10">
        <v>11.0</v>
      </c>
      <c r="N25" s="7">
        <v>121.0</v>
      </c>
      <c r="O25" s="7">
        <v>1.0</v>
      </c>
      <c r="P25" s="11">
        <v>0.0</v>
      </c>
      <c r="Q25" s="10">
        <v>0.0</v>
      </c>
      <c r="R25" s="7">
        <v>0.0</v>
      </c>
      <c r="S25" s="7">
        <v>0.0</v>
      </c>
      <c r="T25" s="11">
        <v>0.0</v>
      </c>
      <c r="U25" s="10">
        <v>0.0</v>
      </c>
      <c r="V25" s="11">
        <v>0.0</v>
      </c>
    </row>
    <row r="26">
      <c r="A26" s="7" t="str">
        <f t="shared" si="1"/>
        <v>Quentin Johnston</v>
      </c>
      <c r="B26" s="7" t="str">
        <f>IFERROR(__xludf.DUMMYFUNCTION("INDEX(IFNA(REGEXEXTRACT(D26, ""([^ ]+)$"")))"),"LAC")</f>
        <v>LAC</v>
      </c>
      <c r="C26" s="7">
        <f>Pts_PA*G26+Pts_PC*H26+Pts_PY*I26+Pts_PTD*J26+Pts_PI*K26+Pts_P2*L26+Pts_RA*M26+Pts_RY*N26+Pts_RTD*O26+Pts_R2*P26+Pts_Res*Q26+Pts_ReY*R26+Pts_ReTD*S26+Pts_Re2*T26+Pts_FL*U26+Pts_FTD*V26</f>
        <v>25.1</v>
      </c>
      <c r="D26" s="7" t="s">
        <v>192</v>
      </c>
      <c r="E26" s="10" t="s">
        <v>420</v>
      </c>
      <c r="F26" s="9">
        <v>18.0</v>
      </c>
      <c r="G26" s="10">
        <v>0.0</v>
      </c>
      <c r="H26" s="7">
        <v>0.0</v>
      </c>
      <c r="I26" s="7">
        <v>0.0</v>
      </c>
      <c r="J26" s="7">
        <v>0.0</v>
      </c>
      <c r="K26" s="7">
        <v>0.0</v>
      </c>
      <c r="L26" s="11">
        <v>0.0</v>
      </c>
      <c r="M26" s="10">
        <v>0.0</v>
      </c>
      <c r="N26" s="7">
        <v>0.0</v>
      </c>
      <c r="O26" s="7">
        <v>0.0</v>
      </c>
      <c r="P26" s="11">
        <v>0.0</v>
      </c>
      <c r="Q26" s="10">
        <v>13.0</v>
      </c>
      <c r="R26" s="7">
        <v>186.0</v>
      </c>
      <c r="S26" s="7">
        <v>0.0</v>
      </c>
      <c r="T26" s="11">
        <v>0.0</v>
      </c>
      <c r="U26" s="10">
        <v>0.0</v>
      </c>
      <c r="V26" s="11">
        <v>0.0</v>
      </c>
    </row>
    <row r="27">
      <c r="A27" s="7" t="str">
        <f t="shared" si="1"/>
        <v>Jakobi Meyers</v>
      </c>
      <c r="B27" s="7" t="str">
        <f>IFERROR(__xludf.DUMMYFUNCTION("INDEX(IFNA(REGEXEXTRACT(D27, ""([^ ]+)$"")))"),"LV")</f>
        <v>LV</v>
      </c>
      <c r="C27" s="7">
        <f>Pts_PA*G27+Pts_PC*H27+Pts_PY*I27+Pts_PTD*J27+Pts_PI*K27+Pts_P2*L27+Pts_RA*M27+Pts_RY*N27+Pts_RTD*O27+Pts_R2*P27+Pts_Res*Q27+Pts_ReY*R27+Pts_ReTD*S27+Pts_Re2*T27+Pts_FL*U27+Pts_FTD*V27</f>
        <v>22.8</v>
      </c>
      <c r="D27" s="7" t="s">
        <v>153</v>
      </c>
      <c r="E27" s="10" t="s">
        <v>361</v>
      </c>
      <c r="F27" s="9">
        <v>18.0</v>
      </c>
      <c r="G27" s="10">
        <v>0.0</v>
      </c>
      <c r="H27" s="7">
        <v>0.0</v>
      </c>
      <c r="I27" s="7">
        <v>0.0</v>
      </c>
      <c r="J27" s="7">
        <v>0.0</v>
      </c>
      <c r="K27" s="7">
        <v>0.0</v>
      </c>
      <c r="L27" s="11">
        <v>0.0</v>
      </c>
      <c r="M27" s="10">
        <v>0.0</v>
      </c>
      <c r="N27" s="7">
        <v>0.0</v>
      </c>
      <c r="O27" s="7">
        <v>0.0</v>
      </c>
      <c r="P27" s="11">
        <v>0.0</v>
      </c>
      <c r="Q27" s="10">
        <v>9.0</v>
      </c>
      <c r="R27" s="7">
        <v>123.0</v>
      </c>
      <c r="S27" s="7">
        <v>1.0</v>
      </c>
      <c r="T27" s="11">
        <v>0.0</v>
      </c>
      <c r="U27" s="10">
        <v>0.0</v>
      </c>
      <c r="V27" s="11">
        <v>0.0</v>
      </c>
    </row>
    <row r="28">
      <c r="A28" s="7" t="str">
        <f t="shared" si="1"/>
        <v>Kayshon Boutte</v>
      </c>
      <c r="B28" s="7" t="str">
        <f>IFERROR(__xludf.DUMMYFUNCTION("INDEX(IFNA(REGEXEXTRACT(D28, ""([^ ]+)$"")))"),"NE")</f>
        <v>NE</v>
      </c>
      <c r="C28" s="7">
        <f>Pts_PA*G28+Pts_PC*H28+Pts_PY*I28+Pts_PTD*J28+Pts_PI*K28+Pts_P2*L28+Pts_RA*M28+Pts_RY*N28+Pts_RTD*O28+Pts_R2*P28+Pts_Res*Q28+Pts_ReY*R28+Pts_ReTD*S28+Pts_Re2*T28+Pts_FL*U28+Pts_FTD*V28</f>
        <v>21.2</v>
      </c>
      <c r="D28" s="7" t="s">
        <v>448</v>
      </c>
      <c r="E28" s="10" t="s">
        <v>342</v>
      </c>
      <c r="F28" s="9">
        <v>17.0</v>
      </c>
      <c r="G28" s="10">
        <v>0.0</v>
      </c>
      <c r="H28" s="7">
        <v>0.0</v>
      </c>
      <c r="I28" s="7">
        <v>0.0</v>
      </c>
      <c r="J28" s="7">
        <v>0.0</v>
      </c>
      <c r="K28" s="7">
        <v>0.0</v>
      </c>
      <c r="L28" s="11">
        <v>0.0</v>
      </c>
      <c r="M28" s="10">
        <v>0.0</v>
      </c>
      <c r="N28" s="7">
        <v>0.0</v>
      </c>
      <c r="O28" s="7">
        <v>0.0</v>
      </c>
      <c r="P28" s="11">
        <v>0.0</v>
      </c>
      <c r="Q28" s="10">
        <v>7.0</v>
      </c>
      <c r="R28" s="7">
        <v>117.0</v>
      </c>
      <c r="S28" s="7">
        <v>1.0</v>
      </c>
      <c r="T28" s="11">
        <v>0.0</v>
      </c>
      <c r="U28" s="10">
        <v>0.0</v>
      </c>
      <c r="V28" s="11">
        <v>0.0</v>
      </c>
    </row>
    <row r="29">
      <c r="A29" s="7" t="str">
        <f t="shared" si="1"/>
        <v>Marvin Mims</v>
      </c>
      <c r="B29" s="7" t="str">
        <f>IFERROR(__xludf.DUMMYFUNCTION("INDEX(IFNA(REGEXEXTRACT(D29, ""([^ ]+)$"")))"),"DEN")</f>
        <v>DEN</v>
      </c>
      <c r="C29" s="7">
        <f>Pts_PA*G29+Pts_PC*H29+Pts_PY*I29+Pts_PTD*J29+Pts_PI*K29+Pts_P2*L29+Pts_RA*M29+Pts_RY*N29+Pts_RTD*O29+Pts_R2*P29+Pts_Res*Q29+Pts_ReY*R29+Pts_ReTD*S29+Pts_Re2*T29+Pts_FL*U29+Pts_FTD*V29</f>
        <v>19.6</v>
      </c>
      <c r="D29" s="7" t="s">
        <v>389</v>
      </c>
      <c r="E29" s="10" t="s">
        <v>424</v>
      </c>
      <c r="F29" s="9">
        <v>17.0</v>
      </c>
      <c r="G29" s="10">
        <v>0.0</v>
      </c>
      <c r="H29" s="7">
        <v>0.0</v>
      </c>
      <c r="I29" s="7">
        <v>0.0</v>
      </c>
      <c r="J29" s="7">
        <v>0.0</v>
      </c>
      <c r="K29" s="7">
        <v>0.0</v>
      </c>
      <c r="L29" s="11">
        <v>0.0</v>
      </c>
      <c r="M29" s="10">
        <v>0.0</v>
      </c>
      <c r="N29" s="7">
        <v>0.0</v>
      </c>
      <c r="O29" s="7">
        <v>0.0</v>
      </c>
      <c r="P29" s="11">
        <v>0.0</v>
      </c>
      <c r="Q29" s="10">
        <v>5.0</v>
      </c>
      <c r="R29" s="7">
        <v>51.0</v>
      </c>
      <c r="S29" s="7">
        <v>2.0</v>
      </c>
      <c r="T29" s="11">
        <v>0.0</v>
      </c>
      <c r="U29" s="10">
        <v>0.0</v>
      </c>
      <c r="V29" s="11">
        <v>0.0</v>
      </c>
    </row>
    <row r="30">
      <c r="A30" s="7" t="str">
        <f t="shared" si="1"/>
        <v>Greg Dortch</v>
      </c>
      <c r="B30" s="7" t="str">
        <f>IFERROR(__xludf.DUMMYFUNCTION("INDEX(IFNA(REGEXEXTRACT(D30, ""([^ ]+)$"")))"),"ARI")</f>
        <v>ARI</v>
      </c>
      <c r="C30" s="7">
        <f>Pts_PA*G30+Pts_PC*H30+Pts_PY*I30+Pts_PTD*J30+Pts_PI*K30+Pts_P2*L30+Pts_RA*M30+Pts_RY*N30+Pts_RTD*O30+Pts_R2*P30+Pts_Res*Q30+Pts_ReY*R30+Pts_ReTD*S30+Pts_Re2*T30+Pts_FL*U30+Pts_FTD*V30</f>
        <v>19.4</v>
      </c>
      <c r="D30" s="7" t="s">
        <v>171</v>
      </c>
      <c r="E30" s="10" t="s">
        <v>340</v>
      </c>
      <c r="F30" s="9">
        <v>16.0</v>
      </c>
      <c r="G30" s="10">
        <v>0.0</v>
      </c>
      <c r="H30" s="7">
        <v>0.0</v>
      </c>
      <c r="I30" s="7">
        <v>0.0</v>
      </c>
      <c r="J30" s="7">
        <v>0.0</v>
      </c>
      <c r="K30" s="7">
        <v>0.0</v>
      </c>
      <c r="L30" s="11">
        <v>0.0</v>
      </c>
      <c r="M30" s="10">
        <v>1.0</v>
      </c>
      <c r="N30" s="7">
        <v>7.0</v>
      </c>
      <c r="O30" s="7">
        <v>0.0</v>
      </c>
      <c r="P30" s="11">
        <v>0.0</v>
      </c>
      <c r="Q30" s="10">
        <v>4.0</v>
      </c>
      <c r="R30" s="7">
        <v>47.0</v>
      </c>
      <c r="S30" s="7">
        <v>2.0</v>
      </c>
      <c r="T30" s="11">
        <v>0.0</v>
      </c>
      <c r="U30" s="10">
        <v>0.0</v>
      </c>
      <c r="V30" s="11">
        <v>0.0</v>
      </c>
    </row>
    <row r="31">
      <c r="A31" s="7" t="str">
        <f t="shared" si="1"/>
        <v>Joe Flacco</v>
      </c>
      <c r="B31" s="7" t="str">
        <f>IFERROR(__xludf.DUMMYFUNCTION("INDEX(IFNA(REGEXEXTRACT(D31, ""([^ ]+)$"")))"),"IND")</f>
        <v>IND</v>
      </c>
      <c r="C31" s="7">
        <f>Pts_PA*G31+Pts_PC*H31+Pts_PY*I31+Pts_PTD*J31+Pts_PI*K31+Pts_P2*L31+Pts_RA*M31+Pts_RY*N31+Pts_RTD*O31+Pts_R2*P31+Pts_Res*Q31+Pts_ReY*R31+Pts_ReTD*S31+Pts_Re2*T31+Pts_FL*U31+Pts_FTD*V31</f>
        <v>14.56</v>
      </c>
      <c r="D31" s="7" t="s">
        <v>464</v>
      </c>
      <c r="E31" s="10" t="s">
        <v>44</v>
      </c>
      <c r="F31" s="9">
        <v>16.0</v>
      </c>
      <c r="G31" s="10">
        <v>40.0</v>
      </c>
      <c r="H31" s="7">
        <v>23.0</v>
      </c>
      <c r="I31" s="7">
        <v>264.0</v>
      </c>
      <c r="J31" s="7">
        <v>1.0</v>
      </c>
      <c r="K31" s="7">
        <v>0.0</v>
      </c>
      <c r="L31" s="11">
        <v>0.0</v>
      </c>
      <c r="M31" s="10">
        <v>0.0</v>
      </c>
      <c r="N31" s="7">
        <v>0.0</v>
      </c>
      <c r="O31" s="7">
        <v>0.0</v>
      </c>
      <c r="P31" s="11">
        <v>0.0</v>
      </c>
      <c r="Q31" s="10">
        <v>0.0</v>
      </c>
      <c r="R31" s="7">
        <v>0.0</v>
      </c>
      <c r="S31" s="7">
        <v>0.0</v>
      </c>
      <c r="T31" s="11">
        <v>0.0</v>
      </c>
      <c r="U31" s="10">
        <v>0.0</v>
      </c>
      <c r="V31" s="11">
        <v>0.0</v>
      </c>
    </row>
    <row r="32">
      <c r="A32" s="7" t="str">
        <f t="shared" si="1"/>
        <v>Spencer Rattler</v>
      </c>
      <c r="B32" s="7" t="str">
        <f>IFERROR(__xludf.DUMMYFUNCTION("INDEX(IFNA(REGEXEXTRACT(D32, ""([^ ]+)$"")))"),"NO")</f>
        <v>NO</v>
      </c>
      <c r="C32" s="7">
        <f>Pts_PA*G32+Pts_PC*H32+Pts_PY*I32+Pts_PTD*J32+Pts_PI*K32+Pts_P2*L32+Pts_RA*M32+Pts_RY*N32+Pts_RTD*O32+Pts_R2*P32+Pts_Res*Q32+Pts_ReY*R32+Pts_ReTD*S32+Pts_Re2*T32+Pts_FL*U32+Pts_FTD*V32</f>
        <v>14.7</v>
      </c>
      <c r="D32" s="7" t="s">
        <v>501</v>
      </c>
      <c r="E32" s="10" t="s">
        <v>31</v>
      </c>
      <c r="F32" s="9">
        <v>16.0</v>
      </c>
      <c r="G32" s="10">
        <v>42.0</v>
      </c>
      <c r="H32" s="7">
        <v>26.0</v>
      </c>
      <c r="I32" s="7">
        <v>240.0</v>
      </c>
      <c r="J32" s="7">
        <v>1.0</v>
      </c>
      <c r="K32" s="7">
        <v>0.0</v>
      </c>
      <c r="L32" s="11">
        <v>0.0</v>
      </c>
      <c r="M32" s="10">
        <v>1.0</v>
      </c>
      <c r="N32" s="7">
        <v>11.0</v>
      </c>
      <c r="O32" s="7">
        <v>0.0</v>
      </c>
      <c r="P32" s="11">
        <v>0.0</v>
      </c>
      <c r="Q32" s="10">
        <v>0.0</v>
      </c>
      <c r="R32" s="7">
        <v>0.0</v>
      </c>
      <c r="S32" s="7">
        <v>0.0</v>
      </c>
      <c r="T32" s="11">
        <v>0.0</v>
      </c>
      <c r="U32" s="10">
        <v>0.0</v>
      </c>
      <c r="V32" s="11">
        <v>0.0</v>
      </c>
    </row>
    <row r="33">
      <c r="A33" s="7" t="str">
        <f t="shared" si="1"/>
        <v>Joe Burrow</v>
      </c>
      <c r="B33" s="7" t="str">
        <f>IFERROR(__xludf.DUMMYFUNCTION("INDEX(IFNA(REGEXEXTRACT(D33, ""([^ ]+)$"")))"),"CIN")</f>
        <v>CIN</v>
      </c>
      <c r="C33" s="7">
        <f>Pts_PA*G33+Pts_PC*H33+Pts_PY*I33+Pts_PTD*J33+Pts_PI*K33+Pts_P2*L33+Pts_RA*M33+Pts_RY*N33+Pts_RTD*O33+Pts_R2*P33+Pts_Res*Q33+Pts_ReY*R33+Pts_ReTD*S33+Pts_Re2*T33+Pts_FL*U33+Pts_FTD*V33</f>
        <v>12.98</v>
      </c>
      <c r="D33" s="7" t="s">
        <v>141</v>
      </c>
      <c r="E33" s="10" t="s">
        <v>425</v>
      </c>
      <c r="F33" s="9">
        <v>15.0</v>
      </c>
      <c r="G33" s="10">
        <v>46.0</v>
      </c>
      <c r="H33" s="7">
        <v>37.0</v>
      </c>
      <c r="I33" s="7">
        <v>277.0</v>
      </c>
      <c r="J33" s="7">
        <v>1.0</v>
      </c>
      <c r="K33" s="7">
        <v>1.0</v>
      </c>
      <c r="L33" s="11">
        <v>0.0</v>
      </c>
      <c r="M33" s="10">
        <v>1.0</v>
      </c>
      <c r="N33" s="7">
        <v>-1.0</v>
      </c>
      <c r="O33" s="7">
        <v>0.0</v>
      </c>
      <c r="P33" s="11">
        <v>0.0</v>
      </c>
      <c r="Q33" s="10">
        <v>0.0</v>
      </c>
      <c r="R33" s="7">
        <v>0.0</v>
      </c>
      <c r="S33" s="7">
        <v>0.0</v>
      </c>
      <c r="T33" s="11">
        <v>0.0</v>
      </c>
      <c r="U33" s="10">
        <v>0.0</v>
      </c>
      <c r="V33" s="11">
        <v>0.0</v>
      </c>
    </row>
    <row r="34">
      <c r="A34" s="7" t="str">
        <f t="shared" si="1"/>
        <v>Ja'Marr Chase</v>
      </c>
      <c r="B34" s="7" t="str">
        <f>IFERROR(__xludf.DUMMYFUNCTION("INDEX(IFNA(REGEXEXTRACT(D34, ""([^ ]+)$"")))"),"CIN")</f>
        <v>CIN</v>
      </c>
      <c r="C34" s="7">
        <f>Pts_PA*G34+Pts_PC*H34+Pts_PY*I34+Pts_PTD*J34+Pts_PI*K34+Pts_P2*L34+Pts_RA*M34+Pts_RY*N34+Pts_RTD*O34+Pts_R2*P34+Pts_Res*Q34+Pts_ReY*R34+Pts_ReTD*S34+Pts_Re2*T34+Pts_FL*U34+Pts_FTD*V34</f>
        <v>20.6</v>
      </c>
      <c r="D34" s="7" t="s">
        <v>149</v>
      </c>
      <c r="E34" s="10" t="s">
        <v>425</v>
      </c>
      <c r="F34" s="9">
        <v>15.0</v>
      </c>
      <c r="G34" s="10">
        <v>0.0</v>
      </c>
      <c r="H34" s="7">
        <v>0.0</v>
      </c>
      <c r="I34" s="7">
        <v>0.0</v>
      </c>
      <c r="J34" s="7">
        <v>0.0</v>
      </c>
      <c r="K34" s="7">
        <v>0.0</v>
      </c>
      <c r="L34" s="11">
        <v>0.0</v>
      </c>
      <c r="M34" s="10">
        <v>0.0</v>
      </c>
      <c r="N34" s="7">
        <v>0.0</v>
      </c>
      <c r="O34" s="7">
        <v>0.0</v>
      </c>
      <c r="P34" s="11">
        <v>0.0</v>
      </c>
      <c r="Q34" s="10">
        <v>10.0</v>
      </c>
      <c r="R34" s="7">
        <v>96.0</v>
      </c>
      <c r="S34" s="7">
        <v>1.0</v>
      </c>
      <c r="T34" s="11">
        <v>0.0</v>
      </c>
      <c r="U34" s="10">
        <v>0.0</v>
      </c>
      <c r="V34" s="11">
        <v>0.0</v>
      </c>
    </row>
    <row r="35">
      <c r="A35" s="7" t="str">
        <f t="shared" si="1"/>
        <v>Courtland Sutton</v>
      </c>
      <c r="B35" s="7" t="str">
        <f>IFERROR(__xludf.DUMMYFUNCTION("INDEX(IFNA(REGEXEXTRACT(D35, ""([^ ]+)$"")))"),"DEN")</f>
        <v>DEN</v>
      </c>
      <c r="C35" s="7">
        <f>Pts_PA*G35+Pts_PC*H35+Pts_PY*I35+Pts_PTD*J35+Pts_PI*K35+Pts_P2*L35+Pts_RA*M35+Pts_RY*N35+Pts_RTD*O35+Pts_R2*P35+Pts_Res*Q35+Pts_ReY*R35+Pts_ReTD*S35+Pts_Re2*T35+Pts_FL*U35+Pts_FTD*V35</f>
        <v>18.3</v>
      </c>
      <c r="D35" s="7" t="s">
        <v>203</v>
      </c>
      <c r="E35" s="10" t="s">
        <v>424</v>
      </c>
      <c r="F35" s="9">
        <v>15.0</v>
      </c>
      <c r="G35" s="10">
        <v>0.0</v>
      </c>
      <c r="H35" s="7">
        <v>0.0</v>
      </c>
      <c r="I35" s="7">
        <v>0.0</v>
      </c>
      <c r="J35" s="7">
        <v>0.0</v>
      </c>
      <c r="K35" s="7">
        <v>0.0</v>
      </c>
      <c r="L35" s="11">
        <v>0.0</v>
      </c>
      <c r="M35" s="10">
        <v>0.0</v>
      </c>
      <c r="N35" s="7">
        <v>0.0</v>
      </c>
      <c r="O35" s="7">
        <v>0.0</v>
      </c>
      <c r="P35" s="11">
        <v>0.0</v>
      </c>
      <c r="Q35" s="10">
        <v>5.0</v>
      </c>
      <c r="R35" s="7">
        <v>98.0</v>
      </c>
      <c r="S35" s="7">
        <v>1.0</v>
      </c>
      <c r="T35" s="11">
        <v>0.0</v>
      </c>
      <c r="U35" s="10">
        <v>0.0</v>
      </c>
      <c r="V35" s="11">
        <v>0.0</v>
      </c>
    </row>
    <row r="36">
      <c r="A36" s="7" t="str">
        <f t="shared" si="1"/>
        <v>Davante Adams</v>
      </c>
      <c r="B36" s="7" t="str">
        <f>IFERROR(__xludf.DUMMYFUNCTION("INDEX(IFNA(REGEXEXTRACT(D36, ""([^ ]+)$"")))"),"NYJ")</f>
        <v>NYJ</v>
      </c>
      <c r="C36" s="7">
        <f>Pts_PA*G36+Pts_PC*H36+Pts_PY*I36+Pts_PTD*J36+Pts_PI*K36+Pts_P2*L36+Pts_RA*M36+Pts_RY*N36+Pts_RTD*O36+Pts_R2*P36+Pts_Res*Q36+Pts_ReY*R36+Pts_ReTD*S36+Pts_Re2*T36+Pts_FL*U36+Pts_FTD*V36</f>
        <v>17.8</v>
      </c>
      <c r="D36" s="7" t="s">
        <v>160</v>
      </c>
      <c r="E36" s="10" t="s">
        <v>421</v>
      </c>
      <c r="F36" s="9">
        <v>14.0</v>
      </c>
      <c r="G36" s="10">
        <v>0.0</v>
      </c>
      <c r="H36" s="7">
        <v>0.0</v>
      </c>
      <c r="I36" s="7">
        <v>0.0</v>
      </c>
      <c r="J36" s="7">
        <v>0.0</v>
      </c>
      <c r="K36" s="7">
        <v>0.0</v>
      </c>
      <c r="L36" s="11">
        <v>0.0</v>
      </c>
      <c r="M36" s="10">
        <v>0.0</v>
      </c>
      <c r="N36" s="7">
        <v>0.0</v>
      </c>
      <c r="O36" s="7">
        <v>0.0</v>
      </c>
      <c r="P36" s="11">
        <v>0.0</v>
      </c>
      <c r="Q36" s="10">
        <v>6.0</v>
      </c>
      <c r="R36" s="7">
        <v>88.0</v>
      </c>
      <c r="S36" s="7">
        <v>1.0</v>
      </c>
      <c r="T36" s="11">
        <v>0.0</v>
      </c>
      <c r="U36" s="10">
        <v>0.0</v>
      </c>
      <c r="V36" s="11">
        <v>0.0</v>
      </c>
    </row>
    <row r="37">
      <c r="A37" s="7" t="str">
        <f t="shared" si="1"/>
        <v>Rico Dowdle</v>
      </c>
      <c r="B37" s="7" t="str">
        <f>IFERROR(__xludf.DUMMYFUNCTION("INDEX(IFNA(REGEXEXTRACT(D37, ""([^ ]+)$"")))"),"DAL")</f>
        <v>DAL</v>
      </c>
      <c r="C37" s="7">
        <f>Pts_PA*G37+Pts_PC*H37+Pts_PY*I37+Pts_PTD*J37+Pts_PI*K37+Pts_P2*L37+Pts_RA*M37+Pts_RY*N37+Pts_RTD*O37+Pts_R2*P37+Pts_Res*Q37+Pts_ReY*R37+Pts_ReTD*S37+Pts_Re2*T37+Pts_FL*U37+Pts_FTD*V37</f>
        <v>15.4</v>
      </c>
      <c r="D37" s="7" t="s">
        <v>213</v>
      </c>
      <c r="E37" s="10" t="s">
        <v>19</v>
      </c>
      <c r="F37" s="9">
        <v>14.0</v>
      </c>
      <c r="G37" s="10">
        <v>0.0</v>
      </c>
      <c r="H37" s="7">
        <v>0.0</v>
      </c>
      <c r="I37" s="7">
        <v>0.0</v>
      </c>
      <c r="J37" s="7">
        <v>0.0</v>
      </c>
      <c r="K37" s="7">
        <v>0.0</v>
      </c>
      <c r="L37" s="11">
        <v>0.0</v>
      </c>
      <c r="M37" s="10">
        <v>22.0</v>
      </c>
      <c r="N37" s="7">
        <v>72.0</v>
      </c>
      <c r="O37" s="7">
        <v>1.0</v>
      </c>
      <c r="P37" s="11">
        <v>0.0</v>
      </c>
      <c r="Q37" s="10">
        <v>2.0</v>
      </c>
      <c r="R37" s="7">
        <v>12.0</v>
      </c>
      <c r="S37" s="7">
        <v>0.0</v>
      </c>
      <c r="T37" s="11">
        <v>0.0</v>
      </c>
      <c r="U37" s="10">
        <v>0.0</v>
      </c>
      <c r="V37" s="11">
        <v>0.0</v>
      </c>
    </row>
    <row r="38">
      <c r="A38" s="7" t="str">
        <f t="shared" si="1"/>
        <v>Pat Freiermuth</v>
      </c>
      <c r="B38" s="7" t="str">
        <f>IFERROR(__xludf.DUMMYFUNCTION("INDEX(IFNA(REGEXEXTRACT(D38, ""([^ ]+)$"")))"),"PIT")</f>
        <v>PIT</v>
      </c>
      <c r="C38" s="7">
        <f>Pts_PA*G38+Pts_PC*H38+Pts_PY*I38+Pts_PTD*J38+Pts_PI*K38+Pts_P2*L38+Pts_RA*M38+Pts_RY*N38+Pts_RTD*O38+Pts_R2*P38+Pts_Res*Q38+Pts_ReY*R38+Pts_ReTD*S38+Pts_Re2*T38+Pts_FL*U38+Pts_FTD*V38</f>
        <v>18.5</v>
      </c>
      <c r="D38" s="7" t="s">
        <v>216</v>
      </c>
      <c r="E38" s="10" t="s">
        <v>348</v>
      </c>
      <c r="F38" s="9">
        <v>14.0</v>
      </c>
      <c r="G38" s="10">
        <v>0.0</v>
      </c>
      <c r="H38" s="7">
        <v>0.0</v>
      </c>
      <c r="I38" s="7">
        <v>0.0</v>
      </c>
      <c r="J38" s="7">
        <v>0.0</v>
      </c>
      <c r="K38" s="7">
        <v>0.0</v>
      </c>
      <c r="L38" s="11">
        <v>0.0</v>
      </c>
      <c r="M38" s="10">
        <v>0.0</v>
      </c>
      <c r="N38" s="7">
        <v>0.0</v>
      </c>
      <c r="O38" s="7">
        <v>0.0</v>
      </c>
      <c r="P38" s="11">
        <v>0.0</v>
      </c>
      <c r="Q38" s="10">
        <v>8.0</v>
      </c>
      <c r="R38" s="7">
        <v>85.0</v>
      </c>
      <c r="S38" s="7">
        <v>1.0</v>
      </c>
      <c r="T38" s="11">
        <v>0.0</v>
      </c>
      <c r="U38" s="10">
        <v>0.0</v>
      </c>
      <c r="V38" s="11">
        <v>0.0</v>
      </c>
    </row>
    <row r="39">
      <c r="A39" s="7" t="str">
        <f t="shared" si="1"/>
        <v>Breece Hall</v>
      </c>
      <c r="B39" s="7" t="str">
        <f>IFERROR(__xludf.DUMMYFUNCTION("INDEX(IFNA(REGEXEXTRACT(D39, ""([^ ]+)$"")))"),"NYJ")</f>
        <v>NYJ</v>
      </c>
      <c r="C39" s="7">
        <f>Pts_PA*G39+Pts_PC*H39+Pts_PY*I39+Pts_PTD*J39+Pts_PI*K39+Pts_P2*L39+Pts_RA*M39+Pts_RY*N39+Pts_RTD*O39+Pts_R2*P39+Pts_Res*Q39+Pts_ReY*R39+Pts_ReTD*S39+Pts_Re2*T39+Pts_FL*U39+Pts_FTD*V39</f>
        <v>16.7</v>
      </c>
      <c r="D39" s="7" t="s">
        <v>80</v>
      </c>
      <c r="E39" s="10" t="s">
        <v>421</v>
      </c>
      <c r="F39" s="9">
        <v>14.0</v>
      </c>
      <c r="G39" s="10">
        <v>0.0</v>
      </c>
      <c r="H39" s="7">
        <v>0.0</v>
      </c>
      <c r="I39" s="7">
        <v>0.0</v>
      </c>
      <c r="J39" s="7">
        <v>0.0</v>
      </c>
      <c r="K39" s="7">
        <v>0.0</v>
      </c>
      <c r="L39" s="11">
        <v>0.0</v>
      </c>
      <c r="M39" s="10">
        <v>12.0</v>
      </c>
      <c r="N39" s="7">
        <v>57.0</v>
      </c>
      <c r="O39" s="7">
        <v>0.0</v>
      </c>
      <c r="P39" s="11">
        <v>1.0</v>
      </c>
      <c r="Q39" s="10">
        <v>3.0</v>
      </c>
      <c r="R39" s="7">
        <v>15.0</v>
      </c>
      <c r="S39" s="7">
        <v>1.0</v>
      </c>
      <c r="T39" s="11">
        <v>0.0</v>
      </c>
      <c r="U39" s="10">
        <v>0.0</v>
      </c>
      <c r="V39" s="11">
        <v>0.0</v>
      </c>
    </row>
    <row r="40">
      <c r="A40" s="7" t="str">
        <f t="shared" si="1"/>
        <v>Mar'Keise Irving</v>
      </c>
      <c r="B40" s="7" t="str">
        <f>IFERROR(__xludf.DUMMYFUNCTION("INDEX(IFNA(REGEXEXTRACT(D40, ""([^ ]+)$"")))"),"TB")</f>
        <v>TB</v>
      </c>
      <c r="C40" s="7">
        <f>Pts_PA*G40+Pts_PC*H40+Pts_PY*I40+Pts_PTD*J40+Pts_PI*K40+Pts_P2*L40+Pts_RA*M40+Pts_RY*N40+Pts_RTD*O40+Pts_R2*P40+Pts_Res*Q40+Pts_ReY*R40+Pts_ReTD*S40+Pts_Re2*T40+Pts_FL*U40+Pts_FTD*V40</f>
        <v>15.4</v>
      </c>
      <c r="D40" s="7" t="s">
        <v>143</v>
      </c>
      <c r="E40" s="10" t="s">
        <v>350</v>
      </c>
      <c r="F40" s="9">
        <v>14.0</v>
      </c>
      <c r="G40" s="10">
        <v>0.0</v>
      </c>
      <c r="H40" s="7">
        <v>0.0</v>
      </c>
      <c r="I40" s="7">
        <v>0.0</v>
      </c>
      <c r="J40" s="7">
        <v>0.0</v>
      </c>
      <c r="K40" s="7">
        <v>0.0</v>
      </c>
      <c r="L40" s="11">
        <v>0.0</v>
      </c>
      <c r="M40" s="10">
        <v>19.0</v>
      </c>
      <c r="N40" s="7">
        <v>89.0</v>
      </c>
      <c r="O40" s="7">
        <v>1.0</v>
      </c>
      <c r="P40" s="11">
        <v>0.0</v>
      </c>
      <c r="Q40" s="10">
        <v>2.0</v>
      </c>
      <c r="R40" s="7">
        <v>-5.0</v>
      </c>
      <c r="S40" s="7">
        <v>0.0</v>
      </c>
      <c r="T40" s="11">
        <v>0.0</v>
      </c>
      <c r="U40" s="10">
        <v>0.0</v>
      </c>
      <c r="V40" s="11">
        <v>0.0</v>
      </c>
    </row>
    <row r="41">
      <c r="A41" s="7" t="str">
        <f t="shared" si="1"/>
        <v>Mac Jones</v>
      </c>
      <c r="B41" s="7" t="str">
        <f>IFERROR(__xludf.DUMMYFUNCTION("INDEX(IFNA(REGEXEXTRACT(D41, ""([^ ]+)$"")))"),"JAX")</f>
        <v>JAX</v>
      </c>
      <c r="C41" s="7">
        <f>Pts_PA*G41+Pts_PC*H41+Pts_PY*I41+Pts_PTD*J41+Pts_PI*K41+Pts_P2*L41+Pts_RA*M41+Pts_RY*N41+Pts_RTD*O41+Pts_R2*P41+Pts_Res*Q41+Pts_ReY*R41+Pts_ReTD*S41+Pts_Re2*T41+Pts_FL*U41+Pts_FTD*V41</f>
        <v>12.7</v>
      </c>
      <c r="D41" s="7" t="s">
        <v>463</v>
      </c>
      <c r="E41" s="10" t="s">
        <v>35</v>
      </c>
      <c r="F41" s="9">
        <v>14.0</v>
      </c>
      <c r="G41" s="10">
        <v>32.0</v>
      </c>
      <c r="H41" s="7">
        <v>20.0</v>
      </c>
      <c r="I41" s="7">
        <v>225.0</v>
      </c>
      <c r="J41" s="7">
        <v>1.0</v>
      </c>
      <c r="K41" s="7">
        <v>1.0</v>
      </c>
      <c r="L41" s="11">
        <v>0.0</v>
      </c>
      <c r="M41" s="10">
        <v>5.0</v>
      </c>
      <c r="N41" s="7">
        <v>17.0</v>
      </c>
      <c r="O41" s="7">
        <v>0.0</v>
      </c>
      <c r="P41" s="11">
        <v>0.0</v>
      </c>
      <c r="Q41" s="10">
        <v>0.0</v>
      </c>
      <c r="R41" s="7">
        <v>0.0</v>
      </c>
      <c r="S41" s="7">
        <v>0.0</v>
      </c>
      <c r="T41" s="11">
        <v>0.0</v>
      </c>
      <c r="U41" s="10">
        <v>0.0</v>
      </c>
      <c r="V41" s="11">
        <v>0.0</v>
      </c>
    </row>
    <row r="42">
      <c r="A42" s="7" t="str">
        <f t="shared" si="1"/>
        <v>Will Levis</v>
      </c>
      <c r="B42" s="7" t="str">
        <f>IFERROR(__xludf.DUMMYFUNCTION("INDEX(IFNA(REGEXEXTRACT(D42, ""([^ ]+)$"")))"),"TEN")</f>
        <v>TEN</v>
      </c>
      <c r="C42" s="7">
        <f>Pts_PA*G42+Pts_PC*H42+Pts_PY*I42+Pts_PTD*J42+Pts_PI*K42+Pts_P2*L42+Pts_RA*M42+Pts_RY*N42+Pts_RTD*O42+Pts_R2*P42+Pts_Res*Q42+Pts_ReY*R42+Pts_ReTD*S42+Pts_Re2*T42+Pts_FL*U42+Pts_FTD*V42</f>
        <v>11.8</v>
      </c>
      <c r="D42" s="7" t="s">
        <v>125</v>
      </c>
      <c r="E42" s="10" t="s">
        <v>25</v>
      </c>
      <c r="F42" s="9">
        <v>14.0</v>
      </c>
      <c r="G42" s="10">
        <v>17.0</v>
      </c>
      <c r="H42" s="7">
        <v>9.0</v>
      </c>
      <c r="I42" s="7">
        <v>175.0</v>
      </c>
      <c r="J42" s="7">
        <v>1.0</v>
      </c>
      <c r="K42" s="7">
        <v>0.0</v>
      </c>
      <c r="L42" s="11">
        <v>1.0</v>
      </c>
      <c r="M42" s="10">
        <v>4.0</v>
      </c>
      <c r="N42" s="7">
        <v>8.0</v>
      </c>
      <c r="O42" s="7">
        <v>0.0</v>
      </c>
      <c r="P42" s="11">
        <v>0.0</v>
      </c>
      <c r="Q42" s="10">
        <v>0.0</v>
      </c>
      <c r="R42" s="7">
        <v>0.0</v>
      </c>
      <c r="S42" s="7">
        <v>0.0</v>
      </c>
      <c r="T42" s="11">
        <v>0.0</v>
      </c>
      <c r="U42" s="10">
        <v>1.0</v>
      </c>
      <c r="V42" s="11">
        <v>0.0</v>
      </c>
    </row>
    <row r="43">
      <c r="A43" s="7" t="str">
        <f t="shared" si="1"/>
        <v>Rashod Bateman</v>
      </c>
      <c r="B43" s="7" t="str">
        <f>IFERROR(__xludf.DUMMYFUNCTION("INDEX(IFNA(REGEXEXTRACT(D43, ""([^ ]+)$"")))"),"BAL")</f>
        <v>BAL</v>
      </c>
      <c r="C43" s="7">
        <f>Pts_PA*G43+Pts_PC*H43+Pts_PY*I43+Pts_PTD*J43+Pts_PI*K43+Pts_P2*L43+Pts_RA*M43+Pts_RY*N43+Pts_RTD*O43+Pts_R2*P43+Pts_Res*Q43+Pts_ReY*R43+Pts_ReTD*S43+Pts_Re2*T43+Pts_FL*U43+Pts_FTD*V43</f>
        <v>16.1</v>
      </c>
      <c r="D43" s="7" t="s">
        <v>161</v>
      </c>
      <c r="E43" s="10" t="s">
        <v>357</v>
      </c>
      <c r="F43" s="9">
        <v>13.0</v>
      </c>
      <c r="G43" s="10">
        <v>0.0</v>
      </c>
      <c r="H43" s="7">
        <v>0.0</v>
      </c>
      <c r="I43" s="7">
        <v>0.0</v>
      </c>
      <c r="J43" s="7">
        <v>0.0</v>
      </c>
      <c r="K43" s="7">
        <v>0.0</v>
      </c>
      <c r="L43" s="11">
        <v>0.0</v>
      </c>
      <c r="M43" s="10">
        <v>0.0</v>
      </c>
      <c r="N43" s="7">
        <v>0.0</v>
      </c>
      <c r="O43" s="7">
        <v>0.0</v>
      </c>
      <c r="P43" s="11">
        <v>0.0</v>
      </c>
      <c r="Q43" s="10">
        <v>5.0</v>
      </c>
      <c r="R43" s="7">
        <v>76.0</v>
      </c>
      <c r="S43" s="7">
        <v>1.0</v>
      </c>
      <c r="T43" s="11">
        <v>0.0</v>
      </c>
      <c r="U43" s="10">
        <v>0.0</v>
      </c>
      <c r="V43" s="11">
        <v>0.0</v>
      </c>
    </row>
    <row r="44">
      <c r="A44" s="7" t="str">
        <f t="shared" si="1"/>
        <v>Allen Lazard</v>
      </c>
      <c r="B44" s="7" t="str">
        <f>IFERROR(__xludf.DUMMYFUNCTION("INDEX(IFNA(REGEXEXTRACT(D44, ""([^ ]+)$"")))"),"NYJ")</f>
        <v>NYJ</v>
      </c>
      <c r="C44" s="7">
        <f>Pts_PA*G44+Pts_PC*H44+Pts_PY*I44+Pts_PTD*J44+Pts_PI*K44+Pts_P2*L44+Pts_RA*M44+Pts_RY*N44+Pts_RTD*O44+Pts_R2*P44+Pts_Res*Q44+Pts_ReY*R44+Pts_ReTD*S44+Pts_Re2*T44+Pts_FL*U44+Pts_FTD*V44</f>
        <v>14.6</v>
      </c>
      <c r="D44" s="7" t="s">
        <v>38</v>
      </c>
      <c r="E44" s="10" t="s">
        <v>421</v>
      </c>
      <c r="F44" s="9">
        <v>13.0</v>
      </c>
      <c r="G44" s="10">
        <v>1.0</v>
      </c>
      <c r="H44" s="7">
        <v>0.0</v>
      </c>
      <c r="I44" s="7">
        <v>0.0</v>
      </c>
      <c r="J44" s="7">
        <v>0.0</v>
      </c>
      <c r="K44" s="7">
        <v>0.0</v>
      </c>
      <c r="L44" s="11">
        <v>0.0</v>
      </c>
      <c r="M44" s="10">
        <v>0.0</v>
      </c>
      <c r="N44" s="7">
        <v>0.0</v>
      </c>
      <c r="O44" s="7">
        <v>0.0</v>
      </c>
      <c r="P44" s="11">
        <v>0.0</v>
      </c>
      <c r="Q44" s="10">
        <v>3.0</v>
      </c>
      <c r="R44" s="7">
        <v>71.0</v>
      </c>
      <c r="S44" s="7">
        <v>1.0</v>
      </c>
      <c r="T44" s="11">
        <v>0.0</v>
      </c>
      <c r="U44" s="10">
        <v>0.0</v>
      </c>
      <c r="V44" s="11">
        <v>0.0</v>
      </c>
    </row>
    <row r="45">
      <c r="A45" s="7" t="str">
        <f t="shared" si="1"/>
        <v>Jalen McMillan</v>
      </c>
      <c r="B45" s="7" t="str">
        <f>IFERROR(__xludf.DUMMYFUNCTION("INDEX(IFNA(REGEXEXTRACT(D45, ""([^ ]+)$"")))"),"TB")</f>
        <v>TB</v>
      </c>
      <c r="C45" s="7">
        <f>Pts_PA*G45+Pts_PC*H45+Pts_PY*I45+Pts_PTD*J45+Pts_PI*K45+Pts_P2*L45+Pts_RA*M45+Pts_RY*N45+Pts_RTD*O45+Pts_R2*P45+Pts_Res*Q45+Pts_ReY*R45+Pts_ReTD*S45+Pts_Re2*T45+Pts_FL*U45+Pts_FTD*V45</f>
        <v>16.5</v>
      </c>
      <c r="D45" s="7" t="s">
        <v>127</v>
      </c>
      <c r="E45" s="10" t="s">
        <v>350</v>
      </c>
      <c r="F45" s="9">
        <v>13.0</v>
      </c>
      <c r="G45" s="10">
        <v>0.0</v>
      </c>
      <c r="H45" s="7">
        <v>0.0</v>
      </c>
      <c r="I45" s="7">
        <v>0.0</v>
      </c>
      <c r="J45" s="7">
        <v>0.0</v>
      </c>
      <c r="K45" s="7">
        <v>0.0</v>
      </c>
      <c r="L45" s="11">
        <v>0.0</v>
      </c>
      <c r="M45" s="10">
        <v>1.0</v>
      </c>
      <c r="N45" s="7">
        <v>6.0</v>
      </c>
      <c r="O45" s="7">
        <v>0.0</v>
      </c>
      <c r="P45" s="11">
        <v>0.0</v>
      </c>
      <c r="Q45" s="10">
        <v>5.0</v>
      </c>
      <c r="R45" s="7">
        <v>74.0</v>
      </c>
      <c r="S45" s="7">
        <v>1.0</v>
      </c>
      <c r="T45" s="11">
        <v>0.0</v>
      </c>
      <c r="U45" s="10">
        <v>0.0</v>
      </c>
      <c r="V45" s="11">
        <v>0.0</v>
      </c>
    </row>
    <row r="46">
      <c r="A46" s="7" t="str">
        <f t="shared" si="1"/>
        <v>D.J. Moore</v>
      </c>
      <c r="B46" s="7" t="str">
        <f>IFERROR(__xludf.DUMMYFUNCTION("INDEX(IFNA(REGEXEXTRACT(D46, ""([^ ]+)$"")))"),"CHI")</f>
        <v>CHI</v>
      </c>
      <c r="C46" s="7">
        <f>Pts_PA*G46+Pts_PC*H46+Pts_PY*I46+Pts_PTD*J46+Pts_PI*K46+Pts_P2*L46+Pts_RA*M46+Pts_RY*N46+Pts_RTD*O46+Pts_R2*P46+Pts_Res*Q46+Pts_ReY*R46+Pts_ReTD*S46+Pts_Re2*T46+Pts_FL*U46+Pts_FTD*V46</f>
        <v>17.6</v>
      </c>
      <c r="D46" s="7" t="s">
        <v>177</v>
      </c>
      <c r="E46" s="10" t="s">
        <v>355</v>
      </c>
      <c r="F46" s="9">
        <v>13.0</v>
      </c>
      <c r="G46" s="10">
        <v>0.0</v>
      </c>
      <c r="H46" s="7">
        <v>0.0</v>
      </c>
      <c r="I46" s="7">
        <v>0.0</v>
      </c>
      <c r="J46" s="7">
        <v>0.0</v>
      </c>
      <c r="K46" s="7">
        <v>0.0</v>
      </c>
      <c r="L46" s="11">
        <v>0.0</v>
      </c>
      <c r="M46" s="10">
        <v>1.0</v>
      </c>
      <c r="N46" s="7">
        <v>5.0</v>
      </c>
      <c r="O46" s="7">
        <v>0.0</v>
      </c>
      <c r="P46" s="11">
        <v>0.0</v>
      </c>
      <c r="Q46" s="10">
        <v>9.0</v>
      </c>
      <c r="R46" s="7">
        <v>86.0</v>
      </c>
      <c r="S46" s="7">
        <v>1.0</v>
      </c>
      <c r="T46" s="11">
        <v>0.0</v>
      </c>
      <c r="U46" s="10">
        <v>1.0</v>
      </c>
      <c r="V46" s="11">
        <v>0.0</v>
      </c>
    </row>
    <row r="47">
      <c r="A47" s="7" t="str">
        <f t="shared" si="1"/>
        <v>Emanuel Wilson</v>
      </c>
      <c r="B47" s="7" t="str">
        <f>IFERROR(__xludf.DUMMYFUNCTION("INDEX(IFNA(REGEXEXTRACT(D47, ""([^ ]+)$"")))"),"GB")</f>
        <v>GB</v>
      </c>
      <c r="C47" s="7">
        <f>Pts_PA*G47+Pts_PC*H47+Pts_PY*I47+Pts_PTD*J47+Pts_PI*K47+Pts_P2*L47+Pts_RA*M47+Pts_RY*N47+Pts_RTD*O47+Pts_R2*P47+Pts_Res*Q47+Pts_ReY*R47+Pts_ReTD*S47+Pts_Re2*T47+Pts_FL*U47+Pts_FTD*V47</f>
        <v>13.6</v>
      </c>
      <c r="D47" s="7" t="s">
        <v>184</v>
      </c>
      <c r="E47" s="10" t="s">
        <v>343</v>
      </c>
      <c r="F47" s="9">
        <v>13.0</v>
      </c>
      <c r="G47" s="10">
        <v>0.0</v>
      </c>
      <c r="H47" s="7">
        <v>0.0</v>
      </c>
      <c r="I47" s="7">
        <v>0.0</v>
      </c>
      <c r="J47" s="7">
        <v>0.0</v>
      </c>
      <c r="K47" s="7">
        <v>0.0</v>
      </c>
      <c r="L47" s="11">
        <v>0.0</v>
      </c>
      <c r="M47" s="10">
        <v>14.0</v>
      </c>
      <c r="N47" s="7">
        <v>73.0</v>
      </c>
      <c r="O47" s="7">
        <v>1.0</v>
      </c>
      <c r="P47" s="11">
        <v>0.0</v>
      </c>
      <c r="Q47" s="10">
        <v>1.0</v>
      </c>
      <c r="R47" s="7">
        <v>-2.0</v>
      </c>
      <c r="S47" s="7">
        <v>0.0</v>
      </c>
      <c r="T47" s="11">
        <v>0.0</v>
      </c>
      <c r="U47" s="10">
        <v>0.0</v>
      </c>
      <c r="V47" s="11">
        <v>0.0</v>
      </c>
    </row>
    <row r="48">
      <c r="A48" s="7" t="str">
        <f t="shared" si="1"/>
        <v>Jordan Akins</v>
      </c>
      <c r="B48" s="7" t="str">
        <f>IFERROR(__xludf.DUMMYFUNCTION("INDEX(IFNA(REGEXEXTRACT(D48, ""([^ ]+)$"")))"),"CLE")</f>
        <v>CLE</v>
      </c>
      <c r="C48" s="7">
        <f>Pts_PA*G48+Pts_PC*H48+Pts_PY*I48+Pts_PTD*J48+Pts_PI*K48+Pts_P2*L48+Pts_RA*M48+Pts_RY*N48+Pts_RTD*O48+Pts_R2*P48+Pts_Res*Q48+Pts_ReY*R48+Pts_ReTD*S48+Pts_Re2*T48+Pts_FL*U48+Pts_FTD*V48</f>
        <v>15</v>
      </c>
      <c r="D48" s="7" t="s">
        <v>207</v>
      </c>
      <c r="E48" s="10" t="s">
        <v>347</v>
      </c>
      <c r="F48" s="9">
        <v>12.0</v>
      </c>
      <c r="G48" s="10">
        <v>0.0</v>
      </c>
      <c r="H48" s="7">
        <v>0.0</v>
      </c>
      <c r="I48" s="7">
        <v>0.0</v>
      </c>
      <c r="J48" s="7">
        <v>0.0</v>
      </c>
      <c r="K48" s="7">
        <v>0.0</v>
      </c>
      <c r="L48" s="11">
        <v>0.0</v>
      </c>
      <c r="M48" s="10">
        <v>0.0</v>
      </c>
      <c r="N48" s="7">
        <v>0.0</v>
      </c>
      <c r="O48" s="7">
        <v>0.0</v>
      </c>
      <c r="P48" s="11">
        <v>0.0</v>
      </c>
      <c r="Q48" s="10">
        <v>6.0</v>
      </c>
      <c r="R48" s="7">
        <v>60.0</v>
      </c>
      <c r="S48" s="7">
        <v>1.0</v>
      </c>
      <c r="T48" s="11">
        <v>0.0</v>
      </c>
      <c r="U48" s="10">
        <v>0.0</v>
      </c>
      <c r="V48" s="11">
        <v>0.0</v>
      </c>
    </row>
    <row r="49">
      <c r="A49" s="7" t="str">
        <f t="shared" si="1"/>
        <v>Re'Mahn Davis</v>
      </c>
      <c r="B49" s="7" t="str">
        <f>IFERROR(__xludf.DUMMYFUNCTION("INDEX(IFNA(REGEXEXTRACT(D49, ""([^ ]+)$"")))"),"BUF")</f>
        <v>BUF</v>
      </c>
      <c r="C49" s="7">
        <f>Pts_PA*G49+Pts_PC*H49+Pts_PY*I49+Pts_PTD*J49+Pts_PI*K49+Pts_P2*L49+Pts_RA*M49+Pts_RY*N49+Pts_RTD*O49+Pts_R2*P49+Pts_Res*Q49+Pts_ReY*R49+Pts_ReTD*S49+Pts_Re2*T49+Pts_FL*U49+Pts_FTD*V49</f>
        <v>13.5</v>
      </c>
      <c r="D49" s="7" t="s">
        <v>211</v>
      </c>
      <c r="E49" s="10" t="s">
        <v>346</v>
      </c>
      <c r="F49" s="9">
        <v>12.0</v>
      </c>
      <c r="G49" s="10">
        <v>0.0</v>
      </c>
      <c r="H49" s="7">
        <v>0.0</v>
      </c>
      <c r="I49" s="7">
        <v>0.0</v>
      </c>
      <c r="J49" s="7">
        <v>0.0</v>
      </c>
      <c r="K49" s="7">
        <v>0.0</v>
      </c>
      <c r="L49" s="11">
        <v>0.0</v>
      </c>
      <c r="M49" s="10">
        <v>15.0</v>
      </c>
      <c r="N49" s="7">
        <v>64.0</v>
      </c>
      <c r="O49" s="7">
        <v>0.0</v>
      </c>
      <c r="P49" s="11">
        <v>0.0</v>
      </c>
      <c r="Q49" s="10">
        <v>2.0</v>
      </c>
      <c r="R49" s="7">
        <v>1.0</v>
      </c>
      <c r="S49" s="7">
        <v>1.0</v>
      </c>
      <c r="T49" s="11">
        <v>0.0</v>
      </c>
      <c r="U49" s="10">
        <v>0.0</v>
      </c>
      <c r="V49" s="11">
        <v>0.0</v>
      </c>
    </row>
    <row r="50">
      <c r="A50" s="7" t="str">
        <f t="shared" si="1"/>
        <v>Noah Fant</v>
      </c>
      <c r="B50" s="7" t="str">
        <f>IFERROR(__xludf.DUMMYFUNCTION("INDEX(IFNA(REGEXEXTRACT(D50, ""([^ ]+)$"")))"),"SEA")</f>
        <v>SEA</v>
      </c>
      <c r="C50" s="7">
        <f>Pts_PA*G50+Pts_PC*H50+Pts_PY*I50+Pts_PTD*J50+Pts_PI*K50+Pts_P2*L50+Pts_RA*M50+Pts_RY*N50+Pts_RTD*O50+Pts_R2*P50+Pts_Res*Q50+Pts_ReY*R50+Pts_ReTD*S50+Pts_Re2*T50+Pts_FL*U50+Pts_FTD*V50</f>
        <v>14.8</v>
      </c>
      <c r="D50" s="7" t="s">
        <v>239</v>
      </c>
      <c r="E50" s="10" t="s">
        <v>419</v>
      </c>
      <c r="F50" s="9">
        <v>12.0</v>
      </c>
      <c r="G50" s="10">
        <v>0.0</v>
      </c>
      <c r="H50" s="7">
        <v>0.0</v>
      </c>
      <c r="I50" s="7">
        <v>0.0</v>
      </c>
      <c r="J50" s="7">
        <v>0.0</v>
      </c>
      <c r="K50" s="7">
        <v>0.0</v>
      </c>
      <c r="L50" s="11">
        <v>0.0</v>
      </c>
      <c r="M50" s="10">
        <v>0.0</v>
      </c>
      <c r="N50" s="7">
        <v>0.0</v>
      </c>
      <c r="O50" s="7">
        <v>0.0</v>
      </c>
      <c r="P50" s="11">
        <v>0.0</v>
      </c>
      <c r="Q50" s="10">
        <v>5.0</v>
      </c>
      <c r="R50" s="7">
        <v>63.0</v>
      </c>
      <c r="S50" s="7">
        <v>1.0</v>
      </c>
      <c r="T50" s="11">
        <v>0.0</v>
      </c>
      <c r="U50" s="10">
        <v>0.0</v>
      </c>
      <c r="V50" s="11">
        <v>0.0</v>
      </c>
    </row>
    <row r="51">
      <c r="A51" s="7" t="str">
        <f t="shared" si="1"/>
        <v>Marvin Harrison</v>
      </c>
      <c r="B51" s="7" t="str">
        <f>IFERROR(__xludf.DUMMYFUNCTION("INDEX(IFNA(REGEXEXTRACT(D51, ""([^ ]+)$"")))"),"ARI")</f>
        <v>ARI</v>
      </c>
      <c r="C51" s="7">
        <f>Pts_PA*G51+Pts_PC*H51+Pts_PY*I51+Pts_PTD*J51+Pts_PI*K51+Pts_P2*L51+Pts_RA*M51+Pts_RY*N51+Pts_RTD*O51+Pts_R2*P51+Pts_Res*Q51+Pts_ReY*R51+Pts_ReTD*S51+Pts_Re2*T51+Pts_FL*U51+Pts_FTD*V51</f>
        <v>14.8</v>
      </c>
      <c r="D51" s="7" t="s">
        <v>299</v>
      </c>
      <c r="E51" s="10" t="s">
        <v>340</v>
      </c>
      <c r="F51" s="9">
        <v>12.0</v>
      </c>
      <c r="G51" s="10">
        <v>0.0</v>
      </c>
      <c r="H51" s="7">
        <v>0.0</v>
      </c>
      <c r="I51" s="7">
        <v>0.0</v>
      </c>
      <c r="J51" s="7">
        <v>0.0</v>
      </c>
      <c r="K51" s="7">
        <v>0.0</v>
      </c>
      <c r="L51" s="11">
        <v>0.0</v>
      </c>
      <c r="M51" s="10">
        <v>0.0</v>
      </c>
      <c r="N51" s="7">
        <v>0.0</v>
      </c>
      <c r="O51" s="7">
        <v>0.0</v>
      </c>
      <c r="P51" s="11">
        <v>0.0</v>
      </c>
      <c r="Q51" s="10">
        <v>5.0</v>
      </c>
      <c r="R51" s="7">
        <v>63.0</v>
      </c>
      <c r="S51" s="7">
        <v>1.0</v>
      </c>
      <c r="T51" s="11">
        <v>0.0</v>
      </c>
      <c r="U51" s="10">
        <v>0.0</v>
      </c>
      <c r="V51" s="11">
        <v>0.0</v>
      </c>
    </row>
    <row r="52">
      <c r="A52" s="7" t="str">
        <f t="shared" si="1"/>
        <v>Trey McBride</v>
      </c>
      <c r="B52" s="7" t="str">
        <f>IFERROR(__xludf.DUMMYFUNCTION("INDEX(IFNA(REGEXEXTRACT(D52, ""([^ ]+)$"")))"),"ARI")</f>
        <v>ARI</v>
      </c>
      <c r="C52" s="7">
        <f>Pts_PA*G52+Pts_PC*H52+Pts_PY*I52+Pts_PTD*J52+Pts_PI*K52+Pts_P2*L52+Pts_RA*M52+Pts_RY*N52+Pts_RTD*O52+Pts_R2*P52+Pts_Res*Q52+Pts_ReY*R52+Pts_ReTD*S52+Pts_Re2*T52+Pts_FL*U52+Pts_FTD*V52</f>
        <v>16</v>
      </c>
      <c r="D52" s="7" t="s">
        <v>197</v>
      </c>
      <c r="E52" s="10" t="s">
        <v>340</v>
      </c>
      <c r="F52" s="9">
        <v>12.0</v>
      </c>
      <c r="G52" s="10">
        <v>0.0</v>
      </c>
      <c r="H52" s="7">
        <v>0.0</v>
      </c>
      <c r="I52" s="7">
        <v>0.0</v>
      </c>
      <c r="J52" s="7">
        <v>0.0</v>
      </c>
      <c r="K52" s="7">
        <v>0.0</v>
      </c>
      <c r="L52" s="11">
        <v>0.0</v>
      </c>
      <c r="M52" s="10">
        <v>0.0</v>
      </c>
      <c r="N52" s="7">
        <v>0.0</v>
      </c>
      <c r="O52" s="7">
        <v>0.0</v>
      </c>
      <c r="P52" s="11">
        <v>0.0</v>
      </c>
      <c r="Q52" s="10">
        <v>7.0</v>
      </c>
      <c r="R52" s="7">
        <v>65.0</v>
      </c>
      <c r="S52" s="7">
        <v>1.0</v>
      </c>
      <c r="T52" s="11">
        <v>0.0</v>
      </c>
      <c r="U52" s="10">
        <v>0.0</v>
      </c>
      <c r="V52" s="11">
        <v>0.0</v>
      </c>
    </row>
    <row r="53">
      <c r="A53" s="7" t="str">
        <f t="shared" si="1"/>
        <v>Terry McLaurin</v>
      </c>
      <c r="B53" s="7" t="str">
        <f>IFERROR(__xludf.DUMMYFUNCTION("INDEX(IFNA(REGEXEXTRACT(D53, ""([^ ]+)$"")))"),"WAS")</f>
        <v>WAS</v>
      </c>
      <c r="C53" s="7">
        <f>Pts_PA*G53+Pts_PC*H53+Pts_PY*I53+Pts_PTD*J53+Pts_PI*K53+Pts_P2*L53+Pts_RA*M53+Pts_RY*N53+Pts_RTD*O53+Pts_R2*P53+Pts_Res*Q53+Pts_ReY*R53+Pts_ReTD*S53+Pts_Re2*T53+Pts_FL*U53+Pts_FTD*V53</f>
        <v>16.2</v>
      </c>
      <c r="D53" s="7" t="s">
        <v>255</v>
      </c>
      <c r="E53" s="10" t="s">
        <v>338</v>
      </c>
      <c r="F53" s="9">
        <v>12.0</v>
      </c>
      <c r="G53" s="10">
        <v>0.0</v>
      </c>
      <c r="H53" s="7">
        <v>0.0</v>
      </c>
      <c r="I53" s="7">
        <v>0.0</v>
      </c>
      <c r="J53" s="7">
        <v>0.0</v>
      </c>
      <c r="K53" s="7">
        <v>0.0</v>
      </c>
      <c r="L53" s="11">
        <v>0.0</v>
      </c>
      <c r="M53" s="10">
        <v>0.0</v>
      </c>
      <c r="N53" s="7">
        <v>0.0</v>
      </c>
      <c r="O53" s="7">
        <v>0.0</v>
      </c>
      <c r="P53" s="11">
        <v>0.0</v>
      </c>
      <c r="Q53" s="10">
        <v>8.0</v>
      </c>
      <c r="R53" s="7">
        <v>62.0</v>
      </c>
      <c r="S53" s="7">
        <v>1.0</v>
      </c>
      <c r="T53" s="11">
        <v>0.0</v>
      </c>
      <c r="U53" s="10">
        <v>0.0</v>
      </c>
      <c r="V53" s="11">
        <v>0.0</v>
      </c>
    </row>
    <row r="54">
      <c r="A54" s="7" t="str">
        <f t="shared" si="1"/>
        <v>Malik Nabers</v>
      </c>
      <c r="B54" s="7" t="str">
        <f>IFERROR(__xludf.DUMMYFUNCTION("INDEX(IFNA(REGEXEXTRACT(D54, ""([^ ]+)$"")))"),"NYG")</f>
        <v>NYG</v>
      </c>
      <c r="C54" s="7">
        <f>Pts_PA*G54+Pts_PC*H54+Pts_PY*I54+Pts_PTD*J54+Pts_PI*K54+Pts_P2*L54+Pts_RA*M54+Pts_RY*N54+Pts_RTD*O54+Pts_R2*P54+Pts_Res*Q54+Pts_ReY*R54+Pts_ReTD*S54+Pts_Re2*T54+Pts_FL*U54+Pts_FTD*V54</f>
        <v>14.9</v>
      </c>
      <c r="D54" s="7" t="s">
        <v>154</v>
      </c>
      <c r="E54" s="10" t="s">
        <v>27</v>
      </c>
      <c r="F54" s="9">
        <v>12.0</v>
      </c>
      <c r="G54" s="10">
        <v>0.0</v>
      </c>
      <c r="H54" s="7">
        <v>0.0</v>
      </c>
      <c r="I54" s="7">
        <v>0.0</v>
      </c>
      <c r="J54" s="7">
        <v>0.0</v>
      </c>
      <c r="K54" s="7">
        <v>0.0</v>
      </c>
      <c r="L54" s="11">
        <v>0.0</v>
      </c>
      <c r="M54" s="10">
        <v>0.0</v>
      </c>
      <c r="N54" s="7">
        <v>0.0</v>
      </c>
      <c r="O54" s="7">
        <v>0.0</v>
      </c>
      <c r="P54" s="11">
        <v>0.0</v>
      </c>
      <c r="Q54" s="10">
        <v>5.0</v>
      </c>
      <c r="R54" s="7">
        <v>64.0</v>
      </c>
      <c r="S54" s="7">
        <v>1.0</v>
      </c>
      <c r="T54" s="11">
        <v>0.0</v>
      </c>
      <c r="U54" s="10">
        <v>0.0</v>
      </c>
      <c r="V54" s="11">
        <v>0.0</v>
      </c>
    </row>
    <row r="55">
      <c r="A55" s="7" t="str">
        <f t="shared" si="1"/>
        <v>Ricky Pearsall</v>
      </c>
      <c r="B55" s="7" t="str">
        <f>IFERROR(__xludf.DUMMYFUNCTION("INDEX(IFNA(REGEXEXTRACT(D55, ""([^ ]+)$"")))"),"SF")</f>
        <v>SF</v>
      </c>
      <c r="C55" s="7">
        <f>Pts_PA*G55+Pts_PC*H55+Pts_PY*I55+Pts_PTD*J55+Pts_PI*K55+Pts_P2*L55+Pts_RA*M55+Pts_RY*N55+Pts_RTD*O55+Pts_R2*P55+Pts_Res*Q55+Pts_ReY*R55+Pts_ReTD*S55+Pts_Re2*T55+Pts_FL*U55+Pts_FTD*V55</f>
        <v>15.9</v>
      </c>
      <c r="D55" s="7" t="s">
        <v>528</v>
      </c>
      <c r="E55" s="10" t="s">
        <v>359</v>
      </c>
      <c r="F55" s="9">
        <v>12.0</v>
      </c>
      <c r="G55" s="10">
        <v>0.0</v>
      </c>
      <c r="H55" s="7">
        <v>0.0</v>
      </c>
      <c r="I55" s="7">
        <v>0.0</v>
      </c>
      <c r="J55" s="7">
        <v>0.0</v>
      </c>
      <c r="K55" s="7">
        <v>0.0</v>
      </c>
      <c r="L55" s="11">
        <v>0.0</v>
      </c>
      <c r="M55" s="10">
        <v>0.0</v>
      </c>
      <c r="N55" s="7">
        <v>0.0</v>
      </c>
      <c r="O55" s="7">
        <v>0.0</v>
      </c>
      <c r="P55" s="11">
        <v>0.0</v>
      </c>
      <c r="Q55" s="10">
        <v>6.0</v>
      </c>
      <c r="R55" s="7">
        <v>69.0</v>
      </c>
      <c r="S55" s="7">
        <v>1.0</v>
      </c>
      <c r="T55" s="11">
        <v>0.0</v>
      </c>
      <c r="U55" s="10">
        <v>0.0</v>
      </c>
      <c r="V55" s="11">
        <v>0.0</v>
      </c>
    </row>
    <row r="56">
      <c r="A56" s="7" t="str">
        <f t="shared" si="1"/>
        <v>D'Andre Swift</v>
      </c>
      <c r="B56" s="7" t="str">
        <f>IFERROR(__xludf.DUMMYFUNCTION("INDEX(IFNA(REGEXEXTRACT(D56, ""([^ ]+)$"")))"),"CHI")</f>
        <v>CHI</v>
      </c>
      <c r="C56" s="7">
        <f>Pts_PA*G56+Pts_PC*H56+Pts_PY*I56+Pts_PTD*J56+Pts_PI*K56+Pts_P2*L56+Pts_RA*M56+Pts_RY*N56+Pts_RTD*O56+Pts_R2*P56+Pts_Res*Q56+Pts_ReY*R56+Pts_ReTD*S56+Pts_Re2*T56+Pts_FL*U56+Pts_FTD*V56</f>
        <v>12.5</v>
      </c>
      <c r="D56" s="7" t="s">
        <v>170</v>
      </c>
      <c r="E56" s="10" t="s">
        <v>355</v>
      </c>
      <c r="F56" s="9">
        <v>12.0</v>
      </c>
      <c r="G56" s="10">
        <v>0.0</v>
      </c>
      <c r="H56" s="7">
        <v>0.0</v>
      </c>
      <c r="I56" s="7">
        <v>0.0</v>
      </c>
      <c r="J56" s="7">
        <v>0.0</v>
      </c>
      <c r="K56" s="7">
        <v>0.0</v>
      </c>
      <c r="L56" s="11">
        <v>0.0</v>
      </c>
      <c r="M56" s="10">
        <v>20.0</v>
      </c>
      <c r="N56" s="7">
        <v>65.0</v>
      </c>
      <c r="O56" s="7">
        <v>1.0</v>
      </c>
      <c r="P56" s="11">
        <v>0.0</v>
      </c>
      <c r="Q56" s="10">
        <v>0.0</v>
      </c>
      <c r="R56" s="7">
        <v>0.0</v>
      </c>
      <c r="S56" s="7">
        <v>0.0</v>
      </c>
      <c r="T56" s="11">
        <v>0.0</v>
      </c>
      <c r="U56" s="10">
        <v>0.0</v>
      </c>
      <c r="V56" s="11">
        <v>0.0</v>
      </c>
    </row>
    <row r="57">
      <c r="A57" s="7" t="str">
        <f t="shared" si="1"/>
        <v>Caleb Williams</v>
      </c>
      <c r="B57" s="7" t="str">
        <f>IFERROR(__xludf.DUMMYFUNCTION("INDEX(IFNA(REGEXEXTRACT(D57, ""([^ ]+)$"")))"),"CHI")</f>
        <v>CHI</v>
      </c>
      <c r="C57" s="7">
        <f>Pts_PA*G57+Pts_PC*H57+Pts_PY*I57+Pts_PTD*J57+Pts_PI*K57+Pts_P2*L57+Pts_RA*M57+Pts_RY*N57+Pts_RTD*O57+Pts_R2*P57+Pts_Res*Q57+Pts_ReY*R57+Pts_ReTD*S57+Pts_Re2*T57+Pts_FL*U57+Pts_FTD*V57</f>
        <v>10.92</v>
      </c>
      <c r="D57" s="7" t="s">
        <v>156</v>
      </c>
      <c r="E57" s="10" t="s">
        <v>355</v>
      </c>
      <c r="F57" s="9">
        <v>12.0</v>
      </c>
      <c r="G57" s="10">
        <v>29.0</v>
      </c>
      <c r="H57" s="7">
        <v>21.0</v>
      </c>
      <c r="I57" s="7">
        <v>148.0</v>
      </c>
      <c r="J57" s="7">
        <v>1.0</v>
      </c>
      <c r="K57" s="7">
        <v>0.0</v>
      </c>
      <c r="L57" s="11">
        <v>0.0</v>
      </c>
      <c r="M57" s="10">
        <v>3.0</v>
      </c>
      <c r="N57" s="7">
        <v>10.0</v>
      </c>
      <c r="O57" s="7">
        <v>0.0</v>
      </c>
      <c r="P57" s="11">
        <v>0.0</v>
      </c>
      <c r="Q57" s="10">
        <v>0.0</v>
      </c>
      <c r="R57" s="7">
        <v>0.0</v>
      </c>
      <c r="S57" s="7">
        <v>0.0</v>
      </c>
      <c r="T57" s="11">
        <v>0.0</v>
      </c>
      <c r="U57" s="10">
        <v>0.0</v>
      </c>
      <c r="V57" s="11">
        <v>0.0</v>
      </c>
    </row>
    <row r="58">
      <c r="A58" s="7" t="str">
        <f t="shared" si="1"/>
        <v>Russell Wilson</v>
      </c>
      <c r="B58" s="7" t="str">
        <f>IFERROR(__xludf.DUMMYFUNCTION("INDEX(IFNA(REGEXEXTRACT(D58, ""([^ ]+)$"")))"),"PIT")</f>
        <v>PIT</v>
      </c>
      <c r="C58" s="7">
        <f>Pts_PA*G58+Pts_PC*H58+Pts_PY*I58+Pts_PTD*J58+Pts_PI*K58+Pts_P2*L58+Pts_RA*M58+Pts_RY*N58+Pts_RTD*O58+Pts_R2*P58+Pts_Res*Q58+Pts_ReY*R58+Pts_ReTD*S58+Pts_Re2*T58+Pts_FL*U58+Pts_FTD*V58</f>
        <v>11.52</v>
      </c>
      <c r="D58" s="7" t="s">
        <v>521</v>
      </c>
      <c r="E58" s="10" t="s">
        <v>348</v>
      </c>
      <c r="F58" s="9">
        <v>12.0</v>
      </c>
      <c r="G58" s="10">
        <v>31.0</v>
      </c>
      <c r="H58" s="7">
        <v>17.0</v>
      </c>
      <c r="I58" s="7">
        <v>148.0</v>
      </c>
      <c r="J58" s="7">
        <v>1.0</v>
      </c>
      <c r="K58" s="7">
        <v>0.0</v>
      </c>
      <c r="L58" s="11">
        <v>0.0</v>
      </c>
      <c r="M58" s="10">
        <v>4.0</v>
      </c>
      <c r="N58" s="7">
        <v>16.0</v>
      </c>
      <c r="O58" s="7">
        <v>0.0</v>
      </c>
      <c r="P58" s="11">
        <v>0.0</v>
      </c>
      <c r="Q58" s="10">
        <v>0.0</v>
      </c>
      <c r="R58" s="7">
        <v>0.0</v>
      </c>
      <c r="S58" s="7">
        <v>0.0</v>
      </c>
      <c r="T58" s="11">
        <v>0.0</v>
      </c>
      <c r="U58" s="10">
        <v>0.0</v>
      </c>
      <c r="V58" s="11">
        <v>0.0</v>
      </c>
    </row>
    <row r="59">
      <c r="A59" s="7" t="str">
        <f t="shared" si="1"/>
        <v>Mark Andrews</v>
      </c>
      <c r="B59" s="7" t="str">
        <f>IFERROR(__xludf.DUMMYFUNCTION("INDEX(IFNA(REGEXEXTRACT(D59, ""([^ ]+)$"")))"),"BAL")</f>
        <v>BAL</v>
      </c>
      <c r="C59" s="7">
        <f>Pts_PA*G59+Pts_PC*H59+Pts_PY*I59+Pts_PTD*J59+Pts_PI*K59+Pts_P2*L59+Pts_RA*M59+Pts_RY*N59+Pts_RTD*O59+Pts_R2*P59+Pts_Res*Q59+Pts_ReY*R59+Pts_ReTD*S59+Pts_Re2*T59+Pts_FL*U59+Pts_FTD*V59</f>
        <v>13.4</v>
      </c>
      <c r="D59" s="7" t="s">
        <v>229</v>
      </c>
      <c r="E59" s="10" t="s">
        <v>357</v>
      </c>
      <c r="F59" s="9">
        <v>11.0</v>
      </c>
      <c r="G59" s="10">
        <v>0.0</v>
      </c>
      <c r="H59" s="7">
        <v>0.0</v>
      </c>
      <c r="I59" s="7">
        <v>0.0</v>
      </c>
      <c r="J59" s="7">
        <v>0.0</v>
      </c>
      <c r="K59" s="7">
        <v>0.0</v>
      </c>
      <c r="L59" s="11">
        <v>0.0</v>
      </c>
      <c r="M59" s="10">
        <v>1.0</v>
      </c>
      <c r="N59" s="7">
        <v>0.0</v>
      </c>
      <c r="O59" s="7">
        <v>0.0</v>
      </c>
      <c r="P59" s="11">
        <v>0.0</v>
      </c>
      <c r="Q59" s="10">
        <v>4.0</v>
      </c>
      <c r="R59" s="7">
        <v>54.0</v>
      </c>
      <c r="S59" s="7">
        <v>1.0</v>
      </c>
      <c r="T59" s="11">
        <v>0.0</v>
      </c>
      <c r="U59" s="10">
        <v>0.0</v>
      </c>
      <c r="V59" s="11">
        <v>0.0</v>
      </c>
    </row>
    <row r="60">
      <c r="A60" s="7" t="str">
        <f t="shared" si="1"/>
        <v>Brock Bowers</v>
      </c>
      <c r="B60" s="7" t="str">
        <f>IFERROR(__xludf.DUMMYFUNCTION("INDEX(IFNA(REGEXEXTRACT(D60, ""([^ ]+)$"")))"),"LV")</f>
        <v>LV</v>
      </c>
      <c r="C60" s="7">
        <f>Pts_PA*G60+Pts_PC*H60+Pts_PY*I60+Pts_PTD*J60+Pts_PI*K60+Pts_P2*L60+Pts_RA*M60+Pts_RY*N60+Pts_RTD*O60+Pts_R2*P60+Pts_Res*Q60+Pts_ReY*R60+Pts_ReTD*S60+Pts_Re2*T60+Pts_FL*U60+Pts_FTD*V60</f>
        <v>13</v>
      </c>
      <c r="D60" s="7" t="s">
        <v>162</v>
      </c>
      <c r="E60" s="10" t="s">
        <v>361</v>
      </c>
      <c r="F60" s="9">
        <v>11.0</v>
      </c>
      <c r="G60" s="10">
        <v>0.0</v>
      </c>
      <c r="H60" s="7">
        <v>0.0</v>
      </c>
      <c r="I60" s="7">
        <v>0.0</v>
      </c>
      <c r="J60" s="7">
        <v>0.0</v>
      </c>
      <c r="K60" s="7">
        <v>0.0</v>
      </c>
      <c r="L60" s="11">
        <v>0.0</v>
      </c>
      <c r="M60" s="10">
        <v>0.0</v>
      </c>
      <c r="N60" s="7">
        <v>0.0</v>
      </c>
      <c r="O60" s="7">
        <v>0.0</v>
      </c>
      <c r="P60" s="11">
        <v>0.0</v>
      </c>
      <c r="Q60" s="10">
        <v>4.0</v>
      </c>
      <c r="R60" s="7">
        <v>50.0</v>
      </c>
      <c r="S60" s="7">
        <v>1.0</v>
      </c>
      <c r="T60" s="11">
        <v>0.0</v>
      </c>
      <c r="U60" s="10">
        <v>0.0</v>
      </c>
      <c r="V60" s="11">
        <v>0.0</v>
      </c>
    </row>
    <row r="61">
      <c r="A61" s="7" t="str">
        <f t="shared" si="1"/>
        <v>Michael Carter</v>
      </c>
      <c r="B61" s="7" t="str">
        <f>IFERROR(__xludf.DUMMYFUNCTION("INDEX(IFNA(REGEXEXTRACT(D61, ""([^ ]+)$"")))"),"ARI")</f>
        <v>ARI</v>
      </c>
      <c r="C61" s="7">
        <f>Pts_PA*G61+Pts_PC*H61+Pts_PY*I61+Pts_PTD*J61+Pts_PI*K61+Pts_P2*L61+Pts_RA*M61+Pts_RY*N61+Pts_RTD*O61+Pts_R2*P61+Pts_Res*Q61+Pts_ReY*R61+Pts_ReTD*S61+Pts_Re2*T61+Pts_FL*U61+Pts_FTD*V61</f>
        <v>13.9</v>
      </c>
      <c r="D61" s="7" t="s">
        <v>566</v>
      </c>
      <c r="E61" s="10" t="s">
        <v>340</v>
      </c>
      <c r="F61" s="9">
        <v>11.0</v>
      </c>
      <c r="G61" s="10">
        <v>0.0</v>
      </c>
      <c r="H61" s="7">
        <v>0.0</v>
      </c>
      <c r="I61" s="7">
        <v>0.0</v>
      </c>
      <c r="J61" s="7">
        <v>0.0</v>
      </c>
      <c r="K61" s="7">
        <v>0.0</v>
      </c>
      <c r="L61" s="11">
        <v>0.0</v>
      </c>
      <c r="M61" s="10">
        <v>17.0</v>
      </c>
      <c r="N61" s="7">
        <v>43.0</v>
      </c>
      <c r="O61" s="7">
        <v>1.0</v>
      </c>
      <c r="P61" s="11">
        <v>0.0</v>
      </c>
      <c r="Q61" s="10">
        <v>4.0</v>
      </c>
      <c r="R61" s="7">
        <v>16.0</v>
      </c>
      <c r="S61" s="7">
        <v>0.0</v>
      </c>
      <c r="T61" s="11">
        <v>0.0</v>
      </c>
      <c r="U61" s="10">
        <v>0.0</v>
      </c>
      <c r="V61" s="11">
        <v>0.0</v>
      </c>
    </row>
    <row r="62">
      <c r="A62" s="7" t="str">
        <f t="shared" si="1"/>
        <v>Jared Goff</v>
      </c>
      <c r="B62" s="7" t="str">
        <f>IFERROR(__xludf.DUMMYFUNCTION("INDEX(IFNA(REGEXEXTRACT(D62, ""([^ ]+)$"")))"),"DET")</f>
        <v>DET</v>
      </c>
      <c r="C62" s="7">
        <f>Pts_PA*G62+Pts_PC*H62+Pts_PY*I62+Pts_PTD*J62+Pts_PI*K62+Pts_P2*L62+Pts_RA*M62+Pts_RY*N62+Pts_RTD*O62+Pts_R2*P62+Pts_Res*Q62+Pts_ReY*R62+Pts_ReTD*S62+Pts_Re2*T62+Pts_FL*U62+Pts_FTD*V62</f>
        <v>9.24</v>
      </c>
      <c r="D62" s="7" t="s">
        <v>90</v>
      </c>
      <c r="E62" s="10" t="s">
        <v>155</v>
      </c>
      <c r="F62" s="9">
        <v>11.0</v>
      </c>
      <c r="G62" s="10">
        <v>33.0</v>
      </c>
      <c r="H62" s="7">
        <v>27.0</v>
      </c>
      <c r="I62" s="7">
        <v>231.0</v>
      </c>
      <c r="J62" s="7">
        <v>1.0</v>
      </c>
      <c r="K62" s="7">
        <v>2.0</v>
      </c>
      <c r="L62" s="11">
        <v>0.0</v>
      </c>
      <c r="M62" s="10">
        <v>0.0</v>
      </c>
      <c r="N62" s="7">
        <v>0.0</v>
      </c>
      <c r="O62" s="7">
        <v>0.0</v>
      </c>
      <c r="P62" s="11">
        <v>0.0</v>
      </c>
      <c r="Q62" s="10">
        <v>0.0</v>
      </c>
      <c r="R62" s="7">
        <v>0.0</v>
      </c>
      <c r="S62" s="7">
        <v>0.0</v>
      </c>
      <c r="T62" s="11">
        <v>0.0</v>
      </c>
      <c r="U62" s="10">
        <v>0.0</v>
      </c>
      <c r="V62" s="11">
        <v>0.0</v>
      </c>
    </row>
    <row r="63">
      <c r="A63" s="7" t="str">
        <f t="shared" si="1"/>
        <v>Najee Harris</v>
      </c>
      <c r="B63" s="7" t="str">
        <f>IFERROR(__xludf.DUMMYFUNCTION("INDEX(IFNA(REGEXEXTRACT(D63, ""([^ ]+)$"")))"),"PIT")</f>
        <v>PIT</v>
      </c>
      <c r="C63" s="7">
        <f>Pts_PA*G63+Pts_PC*H63+Pts_PY*I63+Pts_PTD*J63+Pts_PI*K63+Pts_P2*L63+Pts_RA*M63+Pts_RY*N63+Pts_RTD*O63+Pts_R2*P63+Pts_Res*Q63+Pts_ReY*R63+Pts_ReTD*S63+Pts_Re2*T63+Pts_FL*U63+Pts_FTD*V63</f>
        <v>13.6</v>
      </c>
      <c r="D63" s="7" t="s">
        <v>142</v>
      </c>
      <c r="E63" s="10" t="s">
        <v>348</v>
      </c>
      <c r="F63" s="9">
        <v>11.0</v>
      </c>
      <c r="G63" s="10">
        <v>0.0</v>
      </c>
      <c r="H63" s="7">
        <v>0.0</v>
      </c>
      <c r="I63" s="7">
        <v>0.0</v>
      </c>
      <c r="J63" s="7">
        <v>0.0</v>
      </c>
      <c r="K63" s="7">
        <v>0.0</v>
      </c>
      <c r="L63" s="11">
        <v>0.0</v>
      </c>
      <c r="M63" s="10">
        <v>12.0</v>
      </c>
      <c r="N63" s="7">
        <v>36.0</v>
      </c>
      <c r="O63" s="7">
        <v>1.0</v>
      </c>
      <c r="P63" s="11">
        <v>0.0</v>
      </c>
      <c r="Q63" s="10">
        <v>4.0</v>
      </c>
      <c r="R63" s="7">
        <v>20.0</v>
      </c>
      <c r="S63" s="7">
        <v>0.0</v>
      </c>
      <c r="T63" s="11">
        <v>0.0</v>
      </c>
      <c r="U63" s="10">
        <v>0.0</v>
      </c>
      <c r="V63" s="11">
        <v>0.0</v>
      </c>
    </row>
    <row r="64">
      <c r="A64" s="7" t="str">
        <f t="shared" si="1"/>
        <v>Tyler Huntley</v>
      </c>
      <c r="B64" s="7" t="str">
        <f>IFERROR(__xludf.DUMMYFUNCTION("INDEX(IFNA(REGEXEXTRACT(D64, ""([^ ]+)$"")))"),"MIA")</f>
        <v>MIA</v>
      </c>
      <c r="C64" s="7">
        <f>Pts_PA*G64+Pts_PC*H64+Pts_PY*I64+Pts_PTD*J64+Pts_PI*K64+Pts_P2*L64+Pts_RA*M64+Pts_RY*N64+Pts_RTD*O64+Pts_R2*P64+Pts_Res*Q64+Pts_ReY*R64+Pts_ReTD*S64+Pts_Re2*T64+Pts_FL*U64+Pts_FTD*V64</f>
        <v>8.68</v>
      </c>
      <c r="D64" s="7" t="s">
        <v>465</v>
      </c>
      <c r="E64" s="10" t="s">
        <v>428</v>
      </c>
      <c r="F64" s="9">
        <v>11.0</v>
      </c>
      <c r="G64" s="10">
        <v>41.0</v>
      </c>
      <c r="H64" s="7">
        <v>25.0</v>
      </c>
      <c r="I64" s="7">
        <v>227.0</v>
      </c>
      <c r="J64" s="7">
        <v>1.0</v>
      </c>
      <c r="K64" s="7">
        <v>2.0</v>
      </c>
      <c r="L64" s="11">
        <v>0.0</v>
      </c>
      <c r="M64" s="10">
        <v>3.0</v>
      </c>
      <c r="N64" s="7">
        <v>16.0</v>
      </c>
      <c r="O64" s="7">
        <v>0.0</v>
      </c>
      <c r="P64" s="11">
        <v>0.0</v>
      </c>
      <c r="Q64" s="10">
        <v>0.0</v>
      </c>
      <c r="R64" s="7">
        <v>0.0</v>
      </c>
      <c r="S64" s="7">
        <v>0.0</v>
      </c>
      <c r="T64" s="11">
        <v>0.0</v>
      </c>
      <c r="U64" s="10">
        <v>1.0</v>
      </c>
      <c r="V64" s="11">
        <v>0.0</v>
      </c>
    </row>
    <row r="65">
      <c r="A65" s="7" t="str">
        <f t="shared" si="1"/>
        <v>Tony Jones</v>
      </c>
      <c r="B65" s="7" t="str">
        <f>IFERROR(__xludf.DUMMYFUNCTION("INDEX(IFNA(REGEXEXTRACT(D65, ""([^ ]+)$"")))"),"ARI")</f>
        <v>ARI</v>
      </c>
      <c r="C65" s="7">
        <f>Pts_PA*G65+Pts_PC*H65+Pts_PY*I65+Pts_PTD*J65+Pts_PI*K65+Pts_P2*L65+Pts_RA*M65+Pts_RY*N65+Pts_RTD*O65+Pts_R2*P65+Pts_Res*Q65+Pts_ReY*R65+Pts_ReTD*S65+Pts_Re2*T65+Pts_FL*U65+Pts_FTD*V65</f>
        <v>11.5</v>
      </c>
      <c r="D65" s="7" t="s">
        <v>1201</v>
      </c>
      <c r="E65" s="10" t="s">
        <v>340</v>
      </c>
      <c r="F65" s="9">
        <v>11.0</v>
      </c>
      <c r="G65" s="10">
        <v>0.0</v>
      </c>
      <c r="H65" s="7">
        <v>0.0</v>
      </c>
      <c r="I65" s="7">
        <v>0.0</v>
      </c>
      <c r="J65" s="7">
        <v>0.0</v>
      </c>
      <c r="K65" s="7">
        <v>0.0</v>
      </c>
      <c r="L65" s="11">
        <v>0.0</v>
      </c>
      <c r="M65" s="10">
        <v>4.0</v>
      </c>
      <c r="N65" s="7">
        <v>55.0</v>
      </c>
      <c r="O65" s="7">
        <v>1.0</v>
      </c>
      <c r="P65" s="11">
        <v>0.0</v>
      </c>
      <c r="Q65" s="10">
        <v>0.0</v>
      </c>
      <c r="R65" s="7">
        <v>0.0</v>
      </c>
      <c r="S65" s="7">
        <v>0.0</v>
      </c>
      <c r="T65" s="11">
        <v>0.0</v>
      </c>
      <c r="U65" s="10">
        <v>0.0</v>
      </c>
      <c r="V65" s="11">
        <v>0.0</v>
      </c>
    </row>
    <row r="66">
      <c r="A66" s="7" t="str">
        <f t="shared" si="1"/>
        <v>Trey Lance</v>
      </c>
      <c r="B66" s="7" t="str">
        <f>IFERROR(__xludf.DUMMYFUNCTION("INDEX(IFNA(REGEXEXTRACT(D66, ""([^ ]+)$"")))"),"DAL")</f>
        <v>DAL</v>
      </c>
      <c r="C66" s="7">
        <f>Pts_PA*G66+Pts_PC*H66+Pts_PY*I66+Pts_PTD*J66+Pts_PI*K66+Pts_P2*L66+Pts_RA*M66+Pts_RY*N66+Pts_RTD*O66+Pts_R2*P66+Pts_Res*Q66+Pts_ReY*R66+Pts_ReTD*S66+Pts_Re2*T66+Pts_FL*U66+Pts_FTD*V66</f>
        <v>12.36</v>
      </c>
      <c r="D66" s="7" t="s">
        <v>589</v>
      </c>
      <c r="E66" s="10" t="s">
        <v>19</v>
      </c>
      <c r="F66" s="9">
        <v>11.0</v>
      </c>
      <c r="G66" s="10">
        <v>34.0</v>
      </c>
      <c r="H66" s="7">
        <v>20.0</v>
      </c>
      <c r="I66" s="7">
        <v>244.0</v>
      </c>
      <c r="J66" s="7">
        <v>0.0</v>
      </c>
      <c r="K66" s="7">
        <v>0.0</v>
      </c>
      <c r="L66" s="11">
        <v>0.0</v>
      </c>
      <c r="M66" s="10">
        <v>6.0</v>
      </c>
      <c r="N66" s="7">
        <v>26.0</v>
      </c>
      <c r="O66" s="7">
        <v>0.0</v>
      </c>
      <c r="P66" s="11">
        <v>0.0</v>
      </c>
      <c r="Q66" s="10">
        <v>0.0</v>
      </c>
      <c r="R66" s="7">
        <v>0.0</v>
      </c>
      <c r="S66" s="7">
        <v>0.0</v>
      </c>
      <c r="T66" s="11">
        <v>0.0</v>
      </c>
      <c r="U66" s="10">
        <v>0.0</v>
      </c>
      <c r="V66" s="11">
        <v>0.0</v>
      </c>
    </row>
    <row r="67">
      <c r="A67" s="7" t="str">
        <f t="shared" si="1"/>
        <v>Ladd McConkey</v>
      </c>
      <c r="B67" s="7" t="str">
        <f>IFERROR(__xludf.DUMMYFUNCTION("INDEX(IFNA(REGEXEXTRACT(D67, ""([^ ]+)$"")))"),"LAC")</f>
        <v>LAC</v>
      </c>
      <c r="C67" s="7">
        <f>Pts_PA*G67+Pts_PC*H67+Pts_PY*I67+Pts_PTD*J67+Pts_PI*K67+Pts_P2*L67+Pts_RA*M67+Pts_RY*N67+Pts_RTD*O67+Pts_R2*P67+Pts_Res*Q67+Pts_ReY*R67+Pts_ReTD*S67+Pts_Re2*T67+Pts_FL*U67+Pts_FTD*V67</f>
        <v>14</v>
      </c>
      <c r="D67" s="7" t="s">
        <v>126</v>
      </c>
      <c r="E67" s="10" t="s">
        <v>420</v>
      </c>
      <c r="F67" s="9">
        <v>11.0</v>
      </c>
      <c r="G67" s="10">
        <v>0.0</v>
      </c>
      <c r="H67" s="7">
        <v>0.0</v>
      </c>
      <c r="I67" s="7">
        <v>0.0</v>
      </c>
      <c r="J67" s="7">
        <v>0.0</v>
      </c>
      <c r="K67" s="7">
        <v>0.0</v>
      </c>
      <c r="L67" s="11">
        <v>0.0</v>
      </c>
      <c r="M67" s="10">
        <v>0.0</v>
      </c>
      <c r="N67" s="7">
        <v>0.0</v>
      </c>
      <c r="O67" s="7">
        <v>0.0</v>
      </c>
      <c r="P67" s="11">
        <v>0.0</v>
      </c>
      <c r="Q67" s="10">
        <v>5.0</v>
      </c>
      <c r="R67" s="7">
        <v>95.0</v>
      </c>
      <c r="S67" s="7">
        <v>0.0</v>
      </c>
      <c r="T67" s="11">
        <v>1.0</v>
      </c>
      <c r="U67" s="10">
        <v>0.0</v>
      </c>
      <c r="V67" s="11">
        <v>0.0</v>
      </c>
    </row>
    <row r="68">
      <c r="A68" s="7" t="str">
        <f t="shared" si="1"/>
        <v>D.K. Metcalf</v>
      </c>
      <c r="B68" s="7" t="str">
        <f>IFERROR(__xludf.DUMMYFUNCTION("INDEX(IFNA(REGEXEXTRACT(D68, ""([^ ]+)$"")))"),"SEA")</f>
        <v>SEA</v>
      </c>
      <c r="C68" s="7">
        <f>Pts_PA*G68+Pts_PC*H68+Pts_PY*I68+Pts_PTD*J68+Pts_PI*K68+Pts_P2*L68+Pts_RA*M68+Pts_RY*N68+Pts_RTD*O68+Pts_R2*P68+Pts_Res*Q68+Pts_ReY*R68+Pts_ReTD*S68+Pts_Re2*T68+Pts_FL*U68+Pts_FTD*V68</f>
        <v>12.8</v>
      </c>
      <c r="D68" s="7" t="s">
        <v>219</v>
      </c>
      <c r="E68" s="10" t="s">
        <v>419</v>
      </c>
      <c r="F68" s="9">
        <v>11.0</v>
      </c>
      <c r="G68" s="10">
        <v>0.0</v>
      </c>
      <c r="H68" s="7">
        <v>0.0</v>
      </c>
      <c r="I68" s="7">
        <v>0.0</v>
      </c>
      <c r="J68" s="7">
        <v>0.0</v>
      </c>
      <c r="K68" s="7">
        <v>0.0</v>
      </c>
      <c r="L68" s="11">
        <v>0.0</v>
      </c>
      <c r="M68" s="10">
        <v>0.0</v>
      </c>
      <c r="N68" s="7">
        <v>0.0</v>
      </c>
      <c r="O68" s="7">
        <v>0.0</v>
      </c>
      <c r="P68" s="11">
        <v>0.0</v>
      </c>
      <c r="Q68" s="10">
        <v>3.0</v>
      </c>
      <c r="R68" s="7">
        <v>53.0</v>
      </c>
      <c r="S68" s="7">
        <v>1.0</v>
      </c>
      <c r="T68" s="11">
        <v>0.0</v>
      </c>
      <c r="U68" s="10">
        <v>0.0</v>
      </c>
      <c r="V68" s="11">
        <v>0.0</v>
      </c>
    </row>
    <row r="69">
      <c r="A69" s="7" t="str">
        <f t="shared" si="1"/>
        <v>Alec Pierce</v>
      </c>
      <c r="B69" s="7" t="str">
        <f>IFERROR(__xludf.DUMMYFUNCTION("INDEX(IFNA(REGEXEXTRACT(D69, ""([^ ]+)$"")))"),"IND")</f>
        <v>IND</v>
      </c>
      <c r="C69" s="7">
        <f>Pts_PA*G69+Pts_PC*H69+Pts_PY*I69+Pts_PTD*J69+Pts_PI*K69+Pts_P2*L69+Pts_RA*M69+Pts_RY*N69+Pts_RTD*O69+Pts_R2*P69+Pts_Res*Q69+Pts_ReY*R69+Pts_ReTD*S69+Pts_Re2*T69+Pts_FL*U69+Pts_FTD*V69</f>
        <v>12.7</v>
      </c>
      <c r="D69" s="7" t="s">
        <v>57</v>
      </c>
      <c r="E69" s="10" t="s">
        <v>44</v>
      </c>
      <c r="F69" s="9">
        <v>11.0</v>
      </c>
      <c r="G69" s="10">
        <v>0.0</v>
      </c>
      <c r="H69" s="7">
        <v>0.0</v>
      </c>
      <c r="I69" s="7">
        <v>0.0</v>
      </c>
      <c r="J69" s="7">
        <v>0.0</v>
      </c>
      <c r="K69" s="7">
        <v>0.0</v>
      </c>
      <c r="L69" s="11">
        <v>0.0</v>
      </c>
      <c r="M69" s="10">
        <v>0.0</v>
      </c>
      <c r="N69" s="7">
        <v>0.0</v>
      </c>
      <c r="O69" s="7">
        <v>0.0</v>
      </c>
      <c r="P69" s="11">
        <v>0.0</v>
      </c>
      <c r="Q69" s="10">
        <v>2.0</v>
      </c>
      <c r="R69" s="7">
        <v>57.0</v>
      </c>
      <c r="S69" s="7">
        <v>1.0</v>
      </c>
      <c r="T69" s="11">
        <v>0.0</v>
      </c>
      <c r="U69" s="10">
        <v>0.0</v>
      </c>
      <c r="V69" s="11">
        <v>0.0</v>
      </c>
    </row>
    <row r="70">
      <c r="A70" s="7" t="str">
        <f t="shared" si="1"/>
        <v>Patrick Taylor</v>
      </c>
      <c r="B70" s="7" t="str">
        <f>IFERROR(__xludf.DUMMYFUNCTION("INDEX(IFNA(REGEXEXTRACT(D70, ""([^ ]+)$"")))"),"SF")</f>
        <v>SF</v>
      </c>
      <c r="C70" s="7">
        <f>Pts_PA*G70+Pts_PC*H70+Pts_PY*I70+Pts_PTD*J70+Pts_PI*K70+Pts_P2*L70+Pts_RA*M70+Pts_RY*N70+Pts_RTD*O70+Pts_R2*P70+Pts_Res*Q70+Pts_ReY*R70+Pts_ReTD*S70+Pts_Re2*T70+Pts_FL*U70+Pts_FTD*V70</f>
        <v>12.6</v>
      </c>
      <c r="D70" s="7" t="s">
        <v>510</v>
      </c>
      <c r="E70" s="10" t="s">
        <v>359</v>
      </c>
      <c r="F70" s="9">
        <v>11.0</v>
      </c>
      <c r="G70" s="10">
        <v>0.0</v>
      </c>
      <c r="H70" s="7">
        <v>0.0</v>
      </c>
      <c r="I70" s="7">
        <v>0.0</v>
      </c>
      <c r="J70" s="7">
        <v>0.0</v>
      </c>
      <c r="K70" s="7">
        <v>0.0</v>
      </c>
      <c r="L70" s="11">
        <v>0.0</v>
      </c>
      <c r="M70" s="10">
        <v>17.0</v>
      </c>
      <c r="N70" s="7">
        <v>109.0</v>
      </c>
      <c r="O70" s="7">
        <v>0.0</v>
      </c>
      <c r="P70" s="11">
        <v>0.0</v>
      </c>
      <c r="Q70" s="10">
        <v>1.0</v>
      </c>
      <c r="R70" s="7">
        <v>12.0</v>
      </c>
      <c r="S70" s="7">
        <v>0.0</v>
      </c>
      <c r="T70" s="11">
        <v>0.0</v>
      </c>
      <c r="U70" s="10">
        <v>0.0</v>
      </c>
      <c r="V70" s="11">
        <v>0.0</v>
      </c>
    </row>
    <row r="71">
      <c r="A71" s="7" t="str">
        <f t="shared" si="1"/>
        <v>Mitchell Trubisky</v>
      </c>
      <c r="B71" s="7" t="str">
        <f>IFERROR(__xludf.DUMMYFUNCTION("INDEX(IFNA(REGEXEXTRACT(D71, ""([^ ]+)$"")))"),"BUF")</f>
        <v>BUF</v>
      </c>
      <c r="C71" s="7">
        <f>Pts_PA*G71+Pts_PC*H71+Pts_PY*I71+Pts_PTD*J71+Pts_PI*K71+Pts_P2*L71+Pts_RA*M71+Pts_RY*N71+Pts_RTD*O71+Pts_R2*P71+Pts_Res*Q71+Pts_ReY*R71+Pts_ReTD*S71+Pts_Re2*T71+Pts_FL*U71+Pts_FTD*V71</f>
        <v>9.24</v>
      </c>
      <c r="D71" s="7" t="s">
        <v>413</v>
      </c>
      <c r="E71" s="10" t="s">
        <v>346</v>
      </c>
      <c r="F71" s="9">
        <v>11.0</v>
      </c>
      <c r="G71" s="10">
        <v>21.0</v>
      </c>
      <c r="H71" s="7">
        <v>15.0</v>
      </c>
      <c r="I71" s="7">
        <v>101.0</v>
      </c>
      <c r="J71" s="7">
        <v>1.0</v>
      </c>
      <c r="K71" s="7">
        <v>0.0</v>
      </c>
      <c r="L71" s="11">
        <v>0.0</v>
      </c>
      <c r="M71" s="10">
        <v>4.0</v>
      </c>
      <c r="N71" s="7">
        <v>12.0</v>
      </c>
      <c r="O71" s="7">
        <v>0.0</v>
      </c>
      <c r="P71" s="11">
        <v>0.0</v>
      </c>
      <c r="Q71" s="10">
        <v>0.0</v>
      </c>
      <c r="R71" s="7">
        <v>0.0</v>
      </c>
      <c r="S71" s="7">
        <v>0.0</v>
      </c>
      <c r="T71" s="11">
        <v>0.0</v>
      </c>
      <c r="U71" s="10">
        <v>0.0</v>
      </c>
      <c r="V71" s="11">
        <v>0.0</v>
      </c>
    </row>
    <row r="72">
      <c r="A72" s="7" t="str">
        <f t="shared" si="1"/>
        <v>Devaughn Vele</v>
      </c>
      <c r="B72" s="7" t="str">
        <f>IFERROR(__xludf.DUMMYFUNCTION("INDEX(IFNA(REGEXEXTRACT(D72, ""([^ ]+)$"")))"),"DEN")</f>
        <v>DEN</v>
      </c>
      <c r="C72" s="7">
        <f>Pts_PA*G72+Pts_PC*H72+Pts_PY*I72+Pts_PTD*J72+Pts_PI*K72+Pts_P2*L72+Pts_RA*M72+Pts_RY*N72+Pts_RTD*O72+Pts_R2*P72+Pts_Res*Q72+Pts_ReY*R72+Pts_ReTD*S72+Pts_Re2*T72+Pts_FL*U72+Pts_FTD*V72</f>
        <v>13</v>
      </c>
      <c r="D72" s="7" t="s">
        <v>204</v>
      </c>
      <c r="E72" s="10" t="s">
        <v>424</v>
      </c>
      <c r="F72" s="9">
        <v>11.0</v>
      </c>
      <c r="G72" s="10">
        <v>0.0</v>
      </c>
      <c r="H72" s="7">
        <v>0.0</v>
      </c>
      <c r="I72" s="7">
        <v>0.0</v>
      </c>
      <c r="J72" s="7">
        <v>0.0</v>
      </c>
      <c r="K72" s="7">
        <v>0.0</v>
      </c>
      <c r="L72" s="11">
        <v>0.0</v>
      </c>
      <c r="M72" s="10">
        <v>0.0</v>
      </c>
      <c r="N72" s="7">
        <v>0.0</v>
      </c>
      <c r="O72" s="7">
        <v>0.0</v>
      </c>
      <c r="P72" s="11">
        <v>0.0</v>
      </c>
      <c r="Q72" s="10">
        <v>4.0</v>
      </c>
      <c r="R72" s="7">
        <v>50.0</v>
      </c>
      <c r="S72" s="7">
        <v>1.0</v>
      </c>
      <c r="T72" s="11">
        <v>0.0</v>
      </c>
      <c r="U72" s="10">
        <v>0.0</v>
      </c>
      <c r="V72" s="11">
        <v>0.0</v>
      </c>
    </row>
    <row r="73">
      <c r="A73" s="7" t="str">
        <f t="shared" si="1"/>
        <v>Will Dissly</v>
      </c>
      <c r="B73" s="7" t="str">
        <f>IFERROR(__xludf.DUMMYFUNCTION("INDEX(IFNA(REGEXEXTRACT(D73, ""([^ ]+)$"")))"),"LAC")</f>
        <v>LAC</v>
      </c>
      <c r="C73" s="7">
        <f>Pts_PA*G73+Pts_PC*H73+Pts_PY*I73+Pts_PTD*J73+Pts_PI*K73+Pts_P2*L73+Pts_RA*M73+Pts_RY*N73+Pts_RTD*O73+Pts_R2*P73+Pts_Res*Q73+Pts_ReY*R73+Pts_ReTD*S73+Pts_Re2*T73+Pts_FL*U73+Pts_FTD*V73</f>
        <v>12.7</v>
      </c>
      <c r="D73" s="7" t="s">
        <v>235</v>
      </c>
      <c r="E73" s="10" t="s">
        <v>420</v>
      </c>
      <c r="F73" s="9">
        <v>10.0</v>
      </c>
      <c r="G73" s="10">
        <v>0.0</v>
      </c>
      <c r="H73" s="7">
        <v>0.0</v>
      </c>
      <c r="I73" s="7">
        <v>0.0</v>
      </c>
      <c r="J73" s="7">
        <v>0.0</v>
      </c>
      <c r="K73" s="7">
        <v>0.0</v>
      </c>
      <c r="L73" s="11">
        <v>0.0</v>
      </c>
      <c r="M73" s="10">
        <v>0.0</v>
      </c>
      <c r="N73" s="7">
        <v>0.0</v>
      </c>
      <c r="O73" s="7">
        <v>0.0</v>
      </c>
      <c r="P73" s="11">
        <v>0.0</v>
      </c>
      <c r="Q73" s="10">
        <v>5.0</v>
      </c>
      <c r="R73" s="7">
        <v>42.0</v>
      </c>
      <c r="S73" s="7">
        <v>1.0</v>
      </c>
      <c r="T73" s="11">
        <v>0.0</v>
      </c>
      <c r="U73" s="10">
        <v>0.0</v>
      </c>
      <c r="V73" s="11">
        <v>0.0</v>
      </c>
    </row>
    <row r="74">
      <c r="A74" s="7" t="str">
        <f t="shared" si="1"/>
        <v>Zach Ertz</v>
      </c>
      <c r="B74" s="7" t="str">
        <f>IFERROR(__xludf.DUMMYFUNCTION("INDEX(IFNA(REGEXEXTRACT(D74, ""([^ ]+)$"")))"),"WAS")</f>
        <v>WAS</v>
      </c>
      <c r="C74" s="7">
        <f>Pts_PA*G74+Pts_PC*H74+Pts_PY*I74+Pts_PTD*J74+Pts_PI*K74+Pts_P2*L74+Pts_RA*M74+Pts_RY*N74+Pts_RTD*O74+Pts_R2*P74+Pts_Res*Q74+Pts_ReY*R74+Pts_ReTD*S74+Pts_Re2*T74+Pts_FL*U74+Pts_FTD*V74</f>
        <v>12.9</v>
      </c>
      <c r="D74" s="7" t="s">
        <v>215</v>
      </c>
      <c r="E74" s="10" t="s">
        <v>338</v>
      </c>
      <c r="F74" s="9">
        <v>10.0</v>
      </c>
      <c r="G74" s="10">
        <v>0.0</v>
      </c>
      <c r="H74" s="7">
        <v>0.0</v>
      </c>
      <c r="I74" s="7">
        <v>0.0</v>
      </c>
      <c r="J74" s="7">
        <v>0.0</v>
      </c>
      <c r="K74" s="7">
        <v>0.0</v>
      </c>
      <c r="L74" s="11">
        <v>0.0</v>
      </c>
      <c r="M74" s="10">
        <v>0.0</v>
      </c>
      <c r="N74" s="7">
        <v>0.0</v>
      </c>
      <c r="O74" s="7">
        <v>0.0</v>
      </c>
      <c r="P74" s="11">
        <v>0.0</v>
      </c>
      <c r="Q74" s="10">
        <v>5.0</v>
      </c>
      <c r="R74" s="7">
        <v>44.0</v>
      </c>
      <c r="S74" s="7">
        <v>1.0</v>
      </c>
      <c r="T74" s="11">
        <v>0.0</v>
      </c>
      <c r="U74" s="10">
        <v>0.0</v>
      </c>
      <c r="V74" s="11">
        <v>0.0</v>
      </c>
    </row>
    <row r="75">
      <c r="A75" s="7" t="str">
        <f t="shared" si="1"/>
        <v>Tyler Higbee</v>
      </c>
      <c r="B75" s="7" t="str">
        <f>IFERROR(__xludf.DUMMYFUNCTION("INDEX(IFNA(REGEXEXTRACT(D75, ""([^ ]+)$"")))"),"LA")</f>
        <v>LA</v>
      </c>
      <c r="C75" s="7">
        <f>Pts_PA*G75+Pts_PC*H75+Pts_PY*I75+Pts_PTD*J75+Pts_PI*K75+Pts_P2*L75+Pts_RA*M75+Pts_RY*N75+Pts_RTD*O75+Pts_R2*P75+Pts_Res*Q75+Pts_ReY*R75+Pts_ReTD*S75+Pts_Re2*T75+Pts_FL*U75+Pts_FTD*V75</f>
        <v>13.1</v>
      </c>
      <c r="D75" s="7" t="s">
        <v>564</v>
      </c>
      <c r="E75" s="10" t="s">
        <v>353</v>
      </c>
      <c r="F75" s="9">
        <v>10.0</v>
      </c>
      <c r="G75" s="10">
        <v>0.0</v>
      </c>
      <c r="H75" s="7">
        <v>0.0</v>
      </c>
      <c r="I75" s="7">
        <v>0.0</v>
      </c>
      <c r="J75" s="7">
        <v>0.0</v>
      </c>
      <c r="K75" s="7">
        <v>0.0</v>
      </c>
      <c r="L75" s="11">
        <v>0.0</v>
      </c>
      <c r="M75" s="10">
        <v>0.0</v>
      </c>
      <c r="N75" s="7">
        <v>0.0</v>
      </c>
      <c r="O75" s="7">
        <v>0.0</v>
      </c>
      <c r="P75" s="11">
        <v>0.0</v>
      </c>
      <c r="Q75" s="10">
        <v>5.0</v>
      </c>
      <c r="R75" s="7">
        <v>46.0</v>
      </c>
      <c r="S75" s="7">
        <v>1.0</v>
      </c>
      <c r="T75" s="11">
        <v>0.0</v>
      </c>
      <c r="U75" s="10">
        <v>0.0</v>
      </c>
      <c r="V75" s="11">
        <v>0.0</v>
      </c>
    </row>
    <row r="76">
      <c r="A76" s="7" t="str">
        <f t="shared" si="1"/>
        <v>Josh Jacobs</v>
      </c>
      <c r="B76" s="7" t="str">
        <f>IFERROR(__xludf.DUMMYFUNCTION("INDEX(IFNA(REGEXEXTRACT(D76, ""([^ ]+)$"")))"),"GB")</f>
        <v>GB</v>
      </c>
      <c r="C76" s="7">
        <f>Pts_PA*G76+Pts_PC*H76+Pts_PY*I76+Pts_PTD*J76+Pts_PI*K76+Pts_P2*L76+Pts_RA*M76+Pts_RY*N76+Pts_RTD*O76+Pts_R2*P76+Pts_Res*Q76+Pts_ReY*R76+Pts_ReTD*S76+Pts_Re2*T76+Pts_FL*U76+Pts_FTD*V76</f>
        <v>11.1</v>
      </c>
      <c r="D76" s="7" t="s">
        <v>109</v>
      </c>
      <c r="E76" s="10" t="s">
        <v>343</v>
      </c>
      <c r="F76" s="9">
        <v>10.0</v>
      </c>
      <c r="G76" s="10">
        <v>0.0</v>
      </c>
      <c r="H76" s="7">
        <v>0.0</v>
      </c>
      <c r="I76" s="7">
        <v>0.0</v>
      </c>
      <c r="J76" s="7">
        <v>0.0</v>
      </c>
      <c r="K76" s="7">
        <v>0.0</v>
      </c>
      <c r="L76" s="11">
        <v>0.0</v>
      </c>
      <c r="M76" s="10">
        <v>6.0</v>
      </c>
      <c r="N76" s="7">
        <v>44.0</v>
      </c>
      <c r="O76" s="7">
        <v>1.0</v>
      </c>
      <c r="P76" s="11">
        <v>0.0</v>
      </c>
      <c r="Q76" s="10">
        <v>1.0</v>
      </c>
      <c r="R76" s="7">
        <v>2.0</v>
      </c>
      <c r="S76" s="7">
        <v>0.0</v>
      </c>
      <c r="T76" s="11">
        <v>0.0</v>
      </c>
      <c r="U76" s="10">
        <v>0.0</v>
      </c>
      <c r="V76" s="11">
        <v>0.0</v>
      </c>
    </row>
    <row r="77">
      <c r="A77" s="7" t="str">
        <f t="shared" si="1"/>
        <v>Kyle Juszczyk</v>
      </c>
      <c r="B77" s="7" t="str">
        <f>IFERROR(__xludf.DUMMYFUNCTION("INDEX(IFNA(REGEXEXTRACT(D77, ""([^ ]+)$"")))"),"SF")</f>
        <v>SF</v>
      </c>
      <c r="C77" s="7">
        <f>Pts_PA*G77+Pts_PC*H77+Pts_PY*I77+Pts_PTD*J77+Pts_PI*K77+Pts_P2*L77+Pts_RA*M77+Pts_RY*N77+Pts_RTD*O77+Pts_R2*P77+Pts_Res*Q77+Pts_ReY*R77+Pts_ReTD*S77+Pts_Re2*T77+Pts_FL*U77+Pts_FTD*V77</f>
        <v>11.9</v>
      </c>
      <c r="D77" s="7" t="s">
        <v>174</v>
      </c>
      <c r="E77" s="10" t="s">
        <v>359</v>
      </c>
      <c r="F77" s="9">
        <v>10.0</v>
      </c>
      <c r="G77" s="10">
        <v>0.0</v>
      </c>
      <c r="H77" s="7">
        <v>0.0</v>
      </c>
      <c r="I77" s="7">
        <v>0.0</v>
      </c>
      <c r="J77" s="7">
        <v>0.0</v>
      </c>
      <c r="K77" s="7">
        <v>0.0</v>
      </c>
      <c r="L77" s="11">
        <v>0.0</v>
      </c>
      <c r="M77" s="10">
        <v>0.0</v>
      </c>
      <c r="N77" s="7">
        <v>0.0</v>
      </c>
      <c r="O77" s="7">
        <v>0.0</v>
      </c>
      <c r="P77" s="11">
        <v>0.0</v>
      </c>
      <c r="Q77" s="10">
        <v>2.0</v>
      </c>
      <c r="R77" s="7">
        <v>49.0</v>
      </c>
      <c r="S77" s="7">
        <v>1.0</v>
      </c>
      <c r="T77" s="11">
        <v>0.0</v>
      </c>
      <c r="U77" s="10">
        <v>0.0</v>
      </c>
      <c r="V77" s="11">
        <v>0.0</v>
      </c>
    </row>
    <row r="78">
      <c r="A78" s="7" t="str">
        <f t="shared" si="1"/>
        <v>Tay Martin</v>
      </c>
      <c r="B78" s="7" t="str">
        <f>IFERROR(__xludf.DUMMYFUNCTION("INDEX(IFNA(REGEXEXTRACT(D78, ""([^ ]+)$"")))"),"TEN")</f>
        <v>TEN</v>
      </c>
      <c r="C78" s="7">
        <f>Pts_PA*G78+Pts_PC*H78+Pts_PY*I78+Pts_PTD*J78+Pts_PI*K78+Pts_P2*L78+Pts_RA*M78+Pts_RY*N78+Pts_RTD*O78+Pts_R2*P78+Pts_Res*Q78+Pts_ReY*R78+Pts_ReTD*S78+Pts_Re2*T78+Pts_FL*U78+Pts_FTD*V78</f>
        <v>11.4</v>
      </c>
      <c r="D78" s="7" t="s">
        <v>1202</v>
      </c>
      <c r="E78" s="10" t="s">
        <v>25</v>
      </c>
      <c r="F78" s="9">
        <v>10.0</v>
      </c>
      <c r="G78" s="10">
        <v>0.0</v>
      </c>
      <c r="H78" s="7">
        <v>0.0</v>
      </c>
      <c r="I78" s="7">
        <v>0.0</v>
      </c>
      <c r="J78" s="7">
        <v>0.0</v>
      </c>
      <c r="K78" s="7">
        <v>0.0</v>
      </c>
      <c r="L78" s="11">
        <v>0.0</v>
      </c>
      <c r="M78" s="10">
        <v>0.0</v>
      </c>
      <c r="N78" s="7">
        <v>0.0</v>
      </c>
      <c r="O78" s="7">
        <v>0.0</v>
      </c>
      <c r="P78" s="11">
        <v>0.0</v>
      </c>
      <c r="Q78" s="10">
        <v>1.0</v>
      </c>
      <c r="R78" s="7">
        <v>49.0</v>
      </c>
      <c r="S78" s="7">
        <v>1.0</v>
      </c>
      <c r="T78" s="11">
        <v>0.0</v>
      </c>
      <c r="U78" s="10">
        <v>0.0</v>
      </c>
      <c r="V78" s="11">
        <v>0.0</v>
      </c>
    </row>
    <row r="79">
      <c r="A79" s="7" t="str">
        <f t="shared" si="1"/>
        <v>Jonnu Smith</v>
      </c>
      <c r="B79" s="7" t="str">
        <f>IFERROR(__xludf.DUMMYFUNCTION("INDEX(IFNA(REGEXEXTRACT(D79, ""([^ ]+)$"")))"),"MIA")</f>
        <v>MIA</v>
      </c>
      <c r="C79" s="7">
        <f>Pts_PA*G79+Pts_PC*H79+Pts_PY*I79+Pts_PTD*J79+Pts_PI*K79+Pts_P2*L79+Pts_RA*M79+Pts_RY*N79+Pts_RTD*O79+Pts_R2*P79+Pts_Res*Q79+Pts_ReY*R79+Pts_ReTD*S79+Pts_Re2*T79+Pts_FL*U79+Pts_FTD*V79</f>
        <v>14.1</v>
      </c>
      <c r="D79" s="7" t="s">
        <v>323</v>
      </c>
      <c r="E79" s="10" t="s">
        <v>428</v>
      </c>
      <c r="F79" s="9">
        <v>10.0</v>
      </c>
      <c r="G79" s="10">
        <v>0.0</v>
      </c>
      <c r="H79" s="7">
        <v>0.0</v>
      </c>
      <c r="I79" s="7">
        <v>0.0</v>
      </c>
      <c r="J79" s="7">
        <v>0.0</v>
      </c>
      <c r="K79" s="7">
        <v>0.0</v>
      </c>
      <c r="L79" s="11">
        <v>0.0</v>
      </c>
      <c r="M79" s="10">
        <v>0.0</v>
      </c>
      <c r="N79" s="7">
        <v>0.0</v>
      </c>
      <c r="O79" s="7">
        <v>0.0</v>
      </c>
      <c r="P79" s="11">
        <v>0.0</v>
      </c>
      <c r="Q79" s="10">
        <v>9.0</v>
      </c>
      <c r="R79" s="7">
        <v>56.0</v>
      </c>
      <c r="S79" s="7">
        <v>1.0</v>
      </c>
      <c r="T79" s="11">
        <v>0.0</v>
      </c>
      <c r="U79" s="10">
        <v>1.0</v>
      </c>
      <c r="V79" s="11">
        <v>0.0</v>
      </c>
    </row>
    <row r="80">
      <c r="A80" s="7" t="str">
        <f t="shared" si="1"/>
        <v>Brian Thomas</v>
      </c>
      <c r="B80" s="7" t="str">
        <f>IFERROR(__xludf.DUMMYFUNCTION("INDEX(IFNA(REGEXEXTRACT(D80, ""([^ ]+)$"")))"),"JAX")</f>
        <v>JAX</v>
      </c>
      <c r="C80" s="7">
        <f>Pts_PA*G80+Pts_PC*H80+Pts_PY*I80+Pts_PTD*J80+Pts_PI*K80+Pts_P2*L80+Pts_RA*M80+Pts_RY*N80+Pts_RTD*O80+Pts_R2*P80+Pts_Res*Q80+Pts_ReY*R80+Pts_ReTD*S80+Pts_Re2*T80+Pts_FL*U80+Pts_FTD*V80</f>
        <v>13.8</v>
      </c>
      <c r="D80" s="7" t="s">
        <v>120</v>
      </c>
      <c r="E80" s="10" t="s">
        <v>35</v>
      </c>
      <c r="F80" s="9">
        <v>10.0</v>
      </c>
      <c r="G80" s="10">
        <v>0.0</v>
      </c>
      <c r="H80" s="7">
        <v>0.0</v>
      </c>
      <c r="I80" s="7">
        <v>0.0</v>
      </c>
      <c r="J80" s="7">
        <v>0.0</v>
      </c>
      <c r="K80" s="7">
        <v>0.0</v>
      </c>
      <c r="L80" s="11">
        <v>0.0</v>
      </c>
      <c r="M80" s="10">
        <v>0.0</v>
      </c>
      <c r="N80" s="7">
        <v>0.0</v>
      </c>
      <c r="O80" s="7">
        <v>0.0</v>
      </c>
      <c r="P80" s="11">
        <v>0.0</v>
      </c>
      <c r="Q80" s="10">
        <v>7.0</v>
      </c>
      <c r="R80" s="7">
        <v>103.0</v>
      </c>
      <c r="S80" s="7">
        <v>0.0</v>
      </c>
      <c r="T80" s="11">
        <v>0.0</v>
      </c>
      <c r="U80" s="10">
        <v>0.0</v>
      </c>
      <c r="V80" s="11">
        <v>0.0</v>
      </c>
    </row>
    <row r="81">
      <c r="A81" s="7" t="str">
        <f t="shared" si="1"/>
        <v>AJ Barner</v>
      </c>
      <c r="B81" s="7" t="str">
        <f>IFERROR(__xludf.DUMMYFUNCTION("INDEX(IFNA(REGEXEXTRACT(D81, ""([^ ]+)$"")))"),"SEA")</f>
        <v>SEA</v>
      </c>
      <c r="C81" s="7">
        <f>Pts_PA*G81+Pts_PC*H81+Pts_PY*I81+Pts_PTD*J81+Pts_PI*K81+Pts_P2*L81+Pts_RA*M81+Pts_RY*N81+Pts_RTD*O81+Pts_R2*P81+Pts_Res*Q81+Pts_ReY*R81+Pts_ReTD*S81+Pts_Re2*T81+Pts_FL*U81+Pts_FTD*V81</f>
        <v>11.9</v>
      </c>
      <c r="D81" s="7" t="s">
        <v>436</v>
      </c>
      <c r="E81" s="10" t="s">
        <v>419</v>
      </c>
      <c r="F81" s="9">
        <v>9.0</v>
      </c>
      <c r="G81" s="10">
        <v>0.0</v>
      </c>
      <c r="H81" s="7">
        <v>0.0</v>
      </c>
      <c r="I81" s="7">
        <v>0.0</v>
      </c>
      <c r="J81" s="7">
        <v>0.0</v>
      </c>
      <c r="K81" s="7">
        <v>0.0</v>
      </c>
      <c r="L81" s="11">
        <v>0.0</v>
      </c>
      <c r="M81" s="10">
        <v>0.0</v>
      </c>
      <c r="N81" s="7">
        <v>0.0</v>
      </c>
      <c r="O81" s="7">
        <v>0.0</v>
      </c>
      <c r="P81" s="11">
        <v>0.0</v>
      </c>
      <c r="Q81" s="10">
        <v>5.0</v>
      </c>
      <c r="R81" s="7">
        <v>34.0</v>
      </c>
      <c r="S81" s="7">
        <v>1.0</v>
      </c>
      <c r="T81" s="11">
        <v>0.0</v>
      </c>
      <c r="U81" s="10">
        <v>0.0</v>
      </c>
      <c r="V81" s="11">
        <v>0.0</v>
      </c>
    </row>
    <row r="82">
      <c r="A82" s="7" t="str">
        <f t="shared" si="1"/>
        <v>Cartavious Bigsby</v>
      </c>
      <c r="B82" s="7" t="str">
        <f>IFERROR(__xludf.DUMMYFUNCTION("INDEX(IFNA(REGEXEXTRACT(D82, ""([^ ]+)$"")))"),"JAX")</f>
        <v>JAX</v>
      </c>
      <c r="C82" s="7">
        <f>Pts_PA*G82+Pts_PC*H82+Pts_PY*I82+Pts_PTD*J82+Pts_PI*K82+Pts_P2*L82+Pts_RA*M82+Pts_RY*N82+Pts_RTD*O82+Pts_R2*P82+Pts_Res*Q82+Pts_ReY*R82+Pts_ReTD*S82+Pts_Re2*T82+Pts_FL*U82+Pts_FTD*V82</f>
        <v>10.7</v>
      </c>
      <c r="D82" s="7" t="s">
        <v>139</v>
      </c>
      <c r="E82" s="10" t="s">
        <v>35</v>
      </c>
      <c r="F82" s="9">
        <v>9.0</v>
      </c>
      <c r="G82" s="10">
        <v>0.0</v>
      </c>
      <c r="H82" s="7">
        <v>0.0</v>
      </c>
      <c r="I82" s="7">
        <v>0.0</v>
      </c>
      <c r="J82" s="7">
        <v>0.0</v>
      </c>
      <c r="K82" s="7">
        <v>0.0</v>
      </c>
      <c r="L82" s="11">
        <v>0.0</v>
      </c>
      <c r="M82" s="10">
        <v>14.0</v>
      </c>
      <c r="N82" s="7">
        <v>39.0</v>
      </c>
      <c r="O82" s="7">
        <v>1.0</v>
      </c>
      <c r="P82" s="11">
        <v>0.0</v>
      </c>
      <c r="Q82" s="10">
        <v>1.0</v>
      </c>
      <c r="R82" s="7">
        <v>3.0</v>
      </c>
      <c r="S82" s="7">
        <v>0.0</v>
      </c>
      <c r="T82" s="11">
        <v>0.0</v>
      </c>
      <c r="U82" s="10">
        <v>0.0</v>
      </c>
      <c r="V82" s="11">
        <v>0.0</v>
      </c>
    </row>
    <row r="83">
      <c r="A83" s="7" t="str">
        <f t="shared" si="1"/>
        <v>Nico Collins</v>
      </c>
      <c r="B83" s="7" t="str">
        <f>IFERROR(__xludf.DUMMYFUNCTION("INDEX(IFNA(REGEXEXTRACT(D83, ""([^ ]+)$"")))"),"HOU")</f>
        <v>HOU</v>
      </c>
      <c r="C83" s="7">
        <f>Pts_PA*G83+Pts_PC*H83+Pts_PY*I83+Pts_PTD*J83+Pts_PI*K83+Pts_P2*L83+Pts_RA*M83+Pts_RY*N83+Pts_RTD*O83+Pts_R2*P83+Pts_Res*Q83+Pts_ReY*R83+Pts_ReTD*S83+Pts_Re2*T83+Pts_FL*U83+Pts_FTD*V83</f>
        <v>12.3</v>
      </c>
      <c r="D83" s="7" t="s">
        <v>93</v>
      </c>
      <c r="E83" s="10" t="s">
        <v>345</v>
      </c>
      <c r="F83" s="9">
        <v>9.0</v>
      </c>
      <c r="G83" s="10">
        <v>0.0</v>
      </c>
      <c r="H83" s="7">
        <v>0.0</v>
      </c>
      <c r="I83" s="7">
        <v>0.0</v>
      </c>
      <c r="J83" s="7">
        <v>0.0</v>
      </c>
      <c r="K83" s="7">
        <v>0.0</v>
      </c>
      <c r="L83" s="11">
        <v>0.0</v>
      </c>
      <c r="M83" s="10">
        <v>0.0</v>
      </c>
      <c r="N83" s="7">
        <v>0.0</v>
      </c>
      <c r="O83" s="7">
        <v>0.0</v>
      </c>
      <c r="P83" s="11">
        <v>0.0</v>
      </c>
      <c r="Q83" s="10">
        <v>5.0</v>
      </c>
      <c r="R83" s="7">
        <v>38.0</v>
      </c>
      <c r="S83" s="7">
        <v>1.0</v>
      </c>
      <c r="T83" s="11">
        <v>0.0</v>
      </c>
      <c r="U83" s="10">
        <v>0.0</v>
      </c>
      <c r="V83" s="11">
        <v>0.0</v>
      </c>
    </row>
    <row r="84">
      <c r="A84" s="7" t="str">
        <f t="shared" si="1"/>
        <v>Jahan Dotson</v>
      </c>
      <c r="B84" s="7" t="str">
        <f>IFERROR(__xludf.DUMMYFUNCTION("INDEX(IFNA(REGEXEXTRACT(D84, ""([^ ]+)$"")))"),"PHI")</f>
        <v>PHI</v>
      </c>
      <c r="C84" s="7">
        <f>Pts_PA*G84+Pts_PC*H84+Pts_PY*I84+Pts_PTD*J84+Pts_PI*K84+Pts_P2*L84+Pts_RA*M84+Pts_RY*N84+Pts_RTD*O84+Pts_R2*P84+Pts_Res*Q84+Pts_ReY*R84+Pts_ReTD*S84+Pts_Re2*T84+Pts_FL*U84+Pts_FTD*V84</f>
        <v>12.9</v>
      </c>
      <c r="D84" s="7" t="s">
        <v>403</v>
      </c>
      <c r="E84" s="10" t="s">
        <v>354</v>
      </c>
      <c r="F84" s="9">
        <v>9.0</v>
      </c>
      <c r="G84" s="10">
        <v>0.0</v>
      </c>
      <c r="H84" s="7">
        <v>0.0</v>
      </c>
      <c r="I84" s="7">
        <v>0.0</v>
      </c>
      <c r="J84" s="7">
        <v>0.0</v>
      </c>
      <c r="K84" s="7">
        <v>0.0</v>
      </c>
      <c r="L84" s="11">
        <v>0.0</v>
      </c>
      <c r="M84" s="10">
        <v>0.0</v>
      </c>
      <c r="N84" s="7">
        <v>0.0</v>
      </c>
      <c r="O84" s="7">
        <v>0.0</v>
      </c>
      <c r="P84" s="11">
        <v>0.0</v>
      </c>
      <c r="Q84" s="10">
        <v>7.0</v>
      </c>
      <c r="R84" s="7">
        <v>94.0</v>
      </c>
      <c r="S84" s="7">
        <v>0.0</v>
      </c>
      <c r="T84" s="11">
        <v>0.0</v>
      </c>
      <c r="U84" s="10">
        <v>0.0</v>
      </c>
      <c r="V84" s="11">
        <v>0.0</v>
      </c>
    </row>
    <row r="85">
      <c r="A85" s="7" t="str">
        <f t="shared" si="1"/>
        <v>Josh Downs</v>
      </c>
      <c r="B85" s="7" t="str">
        <f>IFERROR(__xludf.DUMMYFUNCTION("INDEX(IFNA(REGEXEXTRACT(D85, ""([^ ]+)$"")))"),"IND")</f>
        <v>IND</v>
      </c>
      <c r="C85" s="7">
        <f>Pts_PA*G85+Pts_PC*H85+Pts_PY*I85+Pts_PTD*J85+Pts_PI*K85+Pts_P2*L85+Pts_RA*M85+Pts_RY*N85+Pts_RTD*O85+Pts_R2*P85+Pts_Res*Q85+Pts_ReY*R85+Pts_ReTD*S85+Pts_Re2*T85+Pts_FL*U85+Pts_FTD*V85</f>
        <v>14.4</v>
      </c>
      <c r="D85" s="7" t="s">
        <v>435</v>
      </c>
      <c r="E85" s="10" t="s">
        <v>44</v>
      </c>
      <c r="F85" s="9">
        <v>9.0</v>
      </c>
      <c r="G85" s="10">
        <v>0.0</v>
      </c>
      <c r="H85" s="7">
        <v>0.0</v>
      </c>
      <c r="I85" s="7">
        <v>0.0</v>
      </c>
      <c r="J85" s="7">
        <v>0.0</v>
      </c>
      <c r="K85" s="7">
        <v>0.0</v>
      </c>
      <c r="L85" s="11">
        <v>0.0</v>
      </c>
      <c r="M85" s="10">
        <v>0.0</v>
      </c>
      <c r="N85" s="7">
        <v>0.0</v>
      </c>
      <c r="O85" s="7">
        <v>0.0</v>
      </c>
      <c r="P85" s="11">
        <v>0.0</v>
      </c>
      <c r="Q85" s="10">
        <v>10.0</v>
      </c>
      <c r="R85" s="7">
        <v>94.0</v>
      </c>
      <c r="S85" s="7">
        <v>0.0</v>
      </c>
      <c r="T85" s="11">
        <v>0.0</v>
      </c>
      <c r="U85" s="10">
        <v>0.0</v>
      </c>
      <c r="V85" s="11">
        <v>0.0</v>
      </c>
    </row>
    <row r="86">
      <c r="A86" s="7" t="str">
        <f t="shared" si="1"/>
        <v>Audric Estime</v>
      </c>
      <c r="B86" s="7" t="str">
        <f>IFERROR(__xludf.DUMMYFUNCTION("INDEX(IFNA(REGEXEXTRACT(D86, ""([^ ]+)$"")))"),"DEN")</f>
        <v>DEN</v>
      </c>
      <c r="C86" s="7">
        <f>Pts_PA*G86+Pts_PC*H86+Pts_PY*I86+Pts_PTD*J86+Pts_PI*K86+Pts_P2*L86+Pts_RA*M86+Pts_RY*N86+Pts_RTD*O86+Pts_R2*P86+Pts_Res*Q86+Pts_ReY*R86+Pts_ReTD*S86+Pts_Re2*T86+Pts_FL*U86+Pts_FTD*V86</f>
        <v>9.4</v>
      </c>
      <c r="D86" s="7" t="s">
        <v>238</v>
      </c>
      <c r="E86" s="10" t="s">
        <v>424</v>
      </c>
      <c r="F86" s="9">
        <v>9.0</v>
      </c>
      <c r="G86" s="10">
        <v>0.0</v>
      </c>
      <c r="H86" s="7">
        <v>0.0</v>
      </c>
      <c r="I86" s="7">
        <v>0.0</v>
      </c>
      <c r="J86" s="7">
        <v>0.0</v>
      </c>
      <c r="K86" s="7">
        <v>0.0</v>
      </c>
      <c r="L86" s="11">
        <v>0.0</v>
      </c>
      <c r="M86" s="10">
        <v>12.0</v>
      </c>
      <c r="N86" s="7">
        <v>34.0</v>
      </c>
      <c r="O86" s="7">
        <v>1.0</v>
      </c>
      <c r="P86" s="11">
        <v>0.0</v>
      </c>
      <c r="Q86" s="10">
        <v>0.0</v>
      </c>
      <c r="R86" s="7">
        <v>0.0</v>
      </c>
      <c r="S86" s="7">
        <v>0.0</v>
      </c>
      <c r="T86" s="11">
        <v>0.0</v>
      </c>
      <c r="U86" s="10">
        <v>0.0</v>
      </c>
      <c r="V86" s="11">
        <v>0.0</v>
      </c>
    </row>
    <row r="87">
      <c r="A87" s="7" t="str">
        <f t="shared" si="1"/>
        <v>Hassan Haskins</v>
      </c>
      <c r="B87" s="7" t="str">
        <f>IFERROR(__xludf.DUMMYFUNCTION("INDEX(IFNA(REGEXEXTRACT(D87, ""([^ ]+)$"")))"),"LAC")</f>
        <v>LAC</v>
      </c>
      <c r="C87" s="7">
        <f>Pts_PA*G87+Pts_PC*H87+Pts_PY*I87+Pts_PTD*J87+Pts_PI*K87+Pts_P2*L87+Pts_RA*M87+Pts_RY*N87+Pts_RTD*O87+Pts_R2*P87+Pts_Res*Q87+Pts_ReY*R87+Pts_ReTD*S87+Pts_Re2*T87+Pts_FL*U87+Pts_FTD*V87</f>
        <v>9.3</v>
      </c>
      <c r="D87" s="7" t="s">
        <v>387</v>
      </c>
      <c r="E87" s="10" t="s">
        <v>420</v>
      </c>
      <c r="F87" s="9">
        <v>9.0</v>
      </c>
      <c r="G87" s="10">
        <v>0.0</v>
      </c>
      <c r="H87" s="7">
        <v>0.0</v>
      </c>
      <c r="I87" s="7">
        <v>0.0</v>
      </c>
      <c r="J87" s="7">
        <v>0.0</v>
      </c>
      <c r="K87" s="7">
        <v>0.0</v>
      </c>
      <c r="L87" s="11">
        <v>0.0</v>
      </c>
      <c r="M87" s="10">
        <v>12.0</v>
      </c>
      <c r="N87" s="7">
        <v>33.0</v>
      </c>
      <c r="O87" s="7">
        <v>1.0</v>
      </c>
      <c r="P87" s="11">
        <v>0.0</v>
      </c>
      <c r="Q87" s="10">
        <v>0.0</v>
      </c>
      <c r="R87" s="7">
        <v>0.0</v>
      </c>
      <c r="S87" s="7">
        <v>0.0</v>
      </c>
      <c r="T87" s="11">
        <v>0.0</v>
      </c>
      <c r="U87" s="10">
        <v>0.0</v>
      </c>
      <c r="V87" s="11">
        <v>0.0</v>
      </c>
    </row>
    <row r="88">
      <c r="A88" s="7" t="str">
        <f t="shared" si="1"/>
        <v>Tyler Johnson</v>
      </c>
      <c r="B88" s="7" t="str">
        <f>IFERROR(__xludf.DUMMYFUNCTION("INDEX(IFNA(REGEXEXTRACT(D88, ""([^ ]+)$"")))"),"LA")</f>
        <v>LA</v>
      </c>
      <c r="C88" s="7">
        <f>Pts_PA*G88+Pts_PC*H88+Pts_PY*I88+Pts_PTD*J88+Pts_PI*K88+Pts_P2*L88+Pts_RA*M88+Pts_RY*N88+Pts_RTD*O88+Pts_R2*P88+Pts_Res*Q88+Pts_ReY*R88+Pts_ReTD*S88+Pts_Re2*T88+Pts_FL*U88+Pts_FTD*V88</f>
        <v>11.5</v>
      </c>
      <c r="D88" s="7" t="s">
        <v>144</v>
      </c>
      <c r="E88" s="10" t="s">
        <v>353</v>
      </c>
      <c r="F88" s="9">
        <v>9.0</v>
      </c>
      <c r="G88" s="10">
        <v>0.0</v>
      </c>
      <c r="H88" s="7">
        <v>0.0</v>
      </c>
      <c r="I88" s="7">
        <v>0.0</v>
      </c>
      <c r="J88" s="7">
        <v>0.0</v>
      </c>
      <c r="K88" s="7">
        <v>0.0</v>
      </c>
      <c r="L88" s="11">
        <v>0.0</v>
      </c>
      <c r="M88" s="10">
        <v>0.0</v>
      </c>
      <c r="N88" s="7">
        <v>0.0</v>
      </c>
      <c r="O88" s="7">
        <v>0.0</v>
      </c>
      <c r="P88" s="11">
        <v>0.0</v>
      </c>
      <c r="Q88" s="10">
        <v>4.0</v>
      </c>
      <c r="R88" s="7">
        <v>35.0</v>
      </c>
      <c r="S88" s="7">
        <v>1.0</v>
      </c>
      <c r="T88" s="11">
        <v>0.0</v>
      </c>
      <c r="U88" s="10">
        <v>0.0</v>
      </c>
      <c r="V88" s="11">
        <v>0.0</v>
      </c>
    </row>
    <row r="89">
      <c r="A89" s="7" t="str">
        <f t="shared" si="1"/>
        <v>Drew Lock</v>
      </c>
      <c r="B89" s="7" t="str">
        <f>IFERROR(__xludf.DUMMYFUNCTION("INDEX(IFNA(REGEXEXTRACT(D89, ""([^ ]+)$"")))"),"NYG")</f>
        <v>NYG</v>
      </c>
      <c r="C89" s="7">
        <f>Pts_PA*G89+Pts_PC*H89+Pts_PY*I89+Pts_PTD*J89+Pts_PI*K89+Pts_P2*L89+Pts_RA*M89+Pts_RY*N89+Pts_RTD*O89+Pts_R2*P89+Pts_Res*Q89+Pts_ReY*R89+Pts_ReTD*S89+Pts_Re2*T89+Pts_FL*U89+Pts_FTD*V89</f>
        <v>7.82</v>
      </c>
      <c r="D89" s="7" t="s">
        <v>529</v>
      </c>
      <c r="E89" s="10" t="s">
        <v>27</v>
      </c>
      <c r="F89" s="9">
        <v>9.0</v>
      </c>
      <c r="G89" s="10">
        <v>29.0</v>
      </c>
      <c r="H89" s="7">
        <v>22.0</v>
      </c>
      <c r="I89" s="7">
        <v>138.0</v>
      </c>
      <c r="J89" s="7">
        <v>1.0</v>
      </c>
      <c r="K89" s="7">
        <v>1.0</v>
      </c>
      <c r="L89" s="11">
        <v>0.0</v>
      </c>
      <c r="M89" s="10">
        <v>2.0</v>
      </c>
      <c r="N89" s="7">
        <v>3.0</v>
      </c>
      <c r="O89" s="7">
        <v>0.0</v>
      </c>
      <c r="P89" s="11">
        <v>0.0</v>
      </c>
      <c r="Q89" s="10">
        <v>0.0</v>
      </c>
      <c r="R89" s="7">
        <v>0.0</v>
      </c>
      <c r="S89" s="7">
        <v>0.0</v>
      </c>
      <c r="T89" s="11">
        <v>0.0</v>
      </c>
      <c r="U89" s="10">
        <v>0.0</v>
      </c>
      <c r="V89" s="11">
        <v>0.0</v>
      </c>
    </row>
    <row r="90">
      <c r="A90" s="7" t="str">
        <f t="shared" si="1"/>
        <v>Ainias Smith</v>
      </c>
      <c r="B90" s="7" t="str">
        <f>IFERROR(__xludf.DUMMYFUNCTION("INDEX(IFNA(REGEXEXTRACT(D90, ""([^ ]+)$"")))"),"PHI")</f>
        <v>PHI</v>
      </c>
      <c r="C90" s="7">
        <f>Pts_PA*G90+Pts_PC*H90+Pts_PY*I90+Pts_PTD*J90+Pts_PI*K90+Pts_P2*L90+Pts_RA*M90+Pts_RY*N90+Pts_RTD*O90+Pts_R2*P90+Pts_Res*Q90+Pts_ReY*R90+Pts_ReTD*S90+Pts_Re2*T90+Pts_FL*U90+Pts_FTD*V90</f>
        <v>11.9</v>
      </c>
      <c r="D90" s="7" t="s">
        <v>604</v>
      </c>
      <c r="E90" s="10" t="s">
        <v>354</v>
      </c>
      <c r="F90" s="9">
        <v>9.0</v>
      </c>
      <c r="G90" s="10">
        <v>0.0</v>
      </c>
      <c r="H90" s="7">
        <v>0.0</v>
      </c>
      <c r="I90" s="7">
        <v>0.0</v>
      </c>
      <c r="J90" s="7">
        <v>0.0</v>
      </c>
      <c r="K90" s="7">
        <v>0.0</v>
      </c>
      <c r="L90" s="11">
        <v>0.0</v>
      </c>
      <c r="M90" s="10">
        <v>1.0</v>
      </c>
      <c r="N90" s="7">
        <v>4.0</v>
      </c>
      <c r="O90" s="7">
        <v>0.0</v>
      </c>
      <c r="P90" s="11">
        <v>0.0</v>
      </c>
      <c r="Q90" s="10">
        <v>4.0</v>
      </c>
      <c r="R90" s="7">
        <v>35.0</v>
      </c>
      <c r="S90" s="7">
        <v>1.0</v>
      </c>
      <c r="T90" s="11">
        <v>0.0</v>
      </c>
      <c r="U90" s="10">
        <v>0.0</v>
      </c>
      <c r="V90" s="11">
        <v>0.0</v>
      </c>
    </row>
    <row r="91">
      <c r="A91" s="7" t="str">
        <f t="shared" si="1"/>
        <v>Jalen Tolbert</v>
      </c>
      <c r="B91" s="7" t="str">
        <f>IFERROR(__xludf.DUMMYFUNCTION("INDEX(IFNA(REGEXEXTRACT(D91, ""([^ ]+)$"")))"),"DAL")</f>
        <v>DAL</v>
      </c>
      <c r="C91" s="7">
        <f>Pts_PA*G91+Pts_PC*H91+Pts_PY*I91+Pts_PTD*J91+Pts_PI*K91+Pts_P2*L91+Pts_RA*M91+Pts_RY*N91+Pts_RTD*O91+Pts_R2*P91+Pts_Res*Q91+Pts_ReY*R91+Pts_ReTD*S91+Pts_Re2*T91+Pts_FL*U91+Pts_FTD*V91</f>
        <v>11.8</v>
      </c>
      <c r="D91" s="7" t="s">
        <v>274</v>
      </c>
      <c r="E91" s="10" t="s">
        <v>19</v>
      </c>
      <c r="F91" s="9">
        <v>9.0</v>
      </c>
      <c r="G91" s="10">
        <v>0.0</v>
      </c>
      <c r="H91" s="7">
        <v>0.0</v>
      </c>
      <c r="I91" s="7">
        <v>0.0</v>
      </c>
      <c r="J91" s="7">
        <v>0.0</v>
      </c>
      <c r="K91" s="7">
        <v>0.0</v>
      </c>
      <c r="L91" s="11">
        <v>0.0</v>
      </c>
      <c r="M91" s="10">
        <v>0.0</v>
      </c>
      <c r="N91" s="7">
        <v>0.0</v>
      </c>
      <c r="O91" s="7">
        <v>0.0</v>
      </c>
      <c r="P91" s="11">
        <v>0.0</v>
      </c>
      <c r="Q91" s="10">
        <v>4.0</v>
      </c>
      <c r="R91" s="7">
        <v>98.0</v>
      </c>
      <c r="S91" s="7">
        <v>0.0</v>
      </c>
      <c r="T91" s="11">
        <v>0.0</v>
      </c>
      <c r="U91" s="10">
        <v>0.0</v>
      </c>
      <c r="V91" s="11">
        <v>0.0</v>
      </c>
    </row>
    <row r="92">
      <c r="A92" s="7" t="str">
        <f t="shared" si="1"/>
        <v>Tommy Tremble</v>
      </c>
      <c r="B92" s="7" t="str">
        <f>IFERROR(__xludf.DUMMYFUNCTION("INDEX(IFNA(REGEXEXTRACT(D92, ""([^ ]+)$"")))"),"CAR")</f>
        <v>CAR</v>
      </c>
      <c r="C92" s="7">
        <f>Pts_PA*G92+Pts_PC*H92+Pts_PY*I92+Pts_PTD*J92+Pts_PI*K92+Pts_P2*L92+Pts_RA*M92+Pts_RY*N92+Pts_RTD*O92+Pts_R2*P92+Pts_Res*Q92+Pts_ReY*R92+Pts_ReTD*S92+Pts_Re2*T92+Pts_FL*U92+Pts_FTD*V92</f>
        <v>10</v>
      </c>
      <c r="D92" s="7" t="s">
        <v>380</v>
      </c>
      <c r="E92" s="10" t="s">
        <v>96</v>
      </c>
      <c r="F92" s="9">
        <v>9.0</v>
      </c>
      <c r="G92" s="10">
        <v>0.0</v>
      </c>
      <c r="H92" s="7">
        <v>0.0</v>
      </c>
      <c r="I92" s="7">
        <v>0.0</v>
      </c>
      <c r="J92" s="7">
        <v>0.0</v>
      </c>
      <c r="K92" s="7">
        <v>0.0</v>
      </c>
      <c r="L92" s="11">
        <v>0.0</v>
      </c>
      <c r="M92" s="10">
        <v>0.0</v>
      </c>
      <c r="N92" s="7">
        <v>0.0</v>
      </c>
      <c r="O92" s="7">
        <v>0.0</v>
      </c>
      <c r="P92" s="11">
        <v>0.0</v>
      </c>
      <c r="Q92" s="10">
        <v>2.0</v>
      </c>
      <c r="R92" s="7">
        <v>30.0</v>
      </c>
      <c r="S92" s="7">
        <v>1.0</v>
      </c>
      <c r="T92" s="11">
        <v>0.0</v>
      </c>
      <c r="U92" s="10">
        <v>0.0</v>
      </c>
      <c r="V92" s="11">
        <v>0.0</v>
      </c>
    </row>
    <row r="93">
      <c r="A93" s="7" t="str">
        <f t="shared" si="1"/>
        <v>Jordan Whittington</v>
      </c>
      <c r="B93" s="7" t="str">
        <f>IFERROR(__xludf.DUMMYFUNCTION("INDEX(IFNA(REGEXEXTRACT(D93, ""([^ ]+)$"")))"),"LA")</f>
        <v>LA</v>
      </c>
      <c r="C93" s="7">
        <f>Pts_PA*G93+Pts_PC*H93+Pts_PY*I93+Pts_PTD*J93+Pts_PI*K93+Pts_P2*L93+Pts_RA*M93+Pts_RY*N93+Pts_RTD*O93+Pts_R2*P93+Pts_Res*Q93+Pts_ReY*R93+Pts_ReTD*S93+Pts_Re2*T93+Pts_FL*U93+Pts_FTD*V93</f>
        <v>11.3</v>
      </c>
      <c r="D93" s="7" t="s">
        <v>381</v>
      </c>
      <c r="E93" s="10" t="s">
        <v>353</v>
      </c>
      <c r="F93" s="9">
        <v>9.0</v>
      </c>
      <c r="G93" s="10">
        <v>0.0</v>
      </c>
      <c r="H93" s="7">
        <v>0.0</v>
      </c>
      <c r="I93" s="7">
        <v>0.0</v>
      </c>
      <c r="J93" s="7">
        <v>0.0</v>
      </c>
      <c r="K93" s="7">
        <v>0.0</v>
      </c>
      <c r="L93" s="11">
        <v>0.0</v>
      </c>
      <c r="M93" s="10">
        <v>2.0</v>
      </c>
      <c r="N93" s="7">
        <v>12.0</v>
      </c>
      <c r="O93" s="7">
        <v>0.0</v>
      </c>
      <c r="P93" s="11">
        <v>0.0</v>
      </c>
      <c r="Q93" s="10">
        <v>3.0</v>
      </c>
      <c r="R93" s="7">
        <v>86.0</v>
      </c>
      <c r="S93" s="7">
        <v>0.0</v>
      </c>
      <c r="T93" s="11">
        <v>0.0</v>
      </c>
      <c r="U93" s="10">
        <v>0.0</v>
      </c>
      <c r="V93" s="11">
        <v>0.0</v>
      </c>
    </row>
    <row r="94">
      <c r="A94" s="7" t="str">
        <f t="shared" si="1"/>
        <v>Zach Charbonnet</v>
      </c>
      <c r="B94" s="7" t="str">
        <f>IFERROR(__xludf.DUMMYFUNCTION("INDEX(IFNA(REGEXEXTRACT(D94, ""([^ ]+)$"")))"),"SEA")</f>
        <v>SEA</v>
      </c>
      <c r="C94" s="7">
        <f>Pts_PA*G94+Pts_PC*H94+Pts_PY*I94+Pts_PTD*J94+Pts_PI*K94+Pts_P2*L94+Pts_RA*M94+Pts_RY*N94+Pts_RTD*O94+Pts_R2*P94+Pts_Res*Q94+Pts_ReY*R94+Pts_ReTD*S94+Pts_Re2*T94+Pts_FL*U94+Pts_FTD*V94</f>
        <v>9.1</v>
      </c>
      <c r="D94" s="7" t="s">
        <v>124</v>
      </c>
      <c r="E94" s="10" t="s">
        <v>419</v>
      </c>
      <c r="F94" s="9">
        <v>8.0</v>
      </c>
      <c r="G94" s="10">
        <v>0.0</v>
      </c>
      <c r="H94" s="7">
        <v>0.0</v>
      </c>
      <c r="I94" s="7">
        <v>0.0</v>
      </c>
      <c r="J94" s="7">
        <v>0.0</v>
      </c>
      <c r="K94" s="7">
        <v>0.0</v>
      </c>
      <c r="L94" s="11">
        <v>0.0</v>
      </c>
      <c r="M94" s="10">
        <v>14.0</v>
      </c>
      <c r="N94" s="7">
        <v>59.0</v>
      </c>
      <c r="O94" s="7">
        <v>0.0</v>
      </c>
      <c r="P94" s="11">
        <v>0.0</v>
      </c>
      <c r="Q94" s="10">
        <v>0.0</v>
      </c>
      <c r="R94" s="7">
        <v>32.0</v>
      </c>
      <c r="S94" s="7">
        <v>0.0</v>
      </c>
      <c r="T94" s="11">
        <v>0.0</v>
      </c>
      <c r="U94" s="10">
        <v>0.0</v>
      </c>
      <c r="V94" s="11">
        <v>0.0</v>
      </c>
    </row>
    <row r="95">
      <c r="A95" s="7" t="str">
        <f t="shared" si="1"/>
        <v>James Cook</v>
      </c>
      <c r="B95" s="7" t="str">
        <f>IFERROR(__xludf.DUMMYFUNCTION("INDEX(IFNA(REGEXEXTRACT(D95, ""([^ ]+)$"")))"),"BUF")</f>
        <v>BUF</v>
      </c>
      <c r="C95" s="7">
        <f>Pts_PA*G95+Pts_PC*H95+Pts_PY*I95+Pts_PTD*J95+Pts_PI*K95+Pts_P2*L95+Pts_RA*M95+Pts_RY*N95+Pts_RTD*O95+Pts_R2*P95+Pts_Res*Q95+Pts_ReY*R95+Pts_ReTD*S95+Pts_Re2*T95+Pts_FL*U95+Pts_FTD*V95</f>
        <v>8.8</v>
      </c>
      <c r="D95" s="7" t="s">
        <v>104</v>
      </c>
      <c r="E95" s="10" t="s">
        <v>346</v>
      </c>
      <c r="F95" s="9">
        <v>8.0</v>
      </c>
      <c r="G95" s="10">
        <v>0.0</v>
      </c>
      <c r="H95" s="7">
        <v>0.0</v>
      </c>
      <c r="I95" s="7">
        <v>0.0</v>
      </c>
      <c r="J95" s="7">
        <v>0.0</v>
      </c>
      <c r="K95" s="7">
        <v>0.0</v>
      </c>
      <c r="L95" s="11">
        <v>0.0</v>
      </c>
      <c r="M95" s="10">
        <v>10.0</v>
      </c>
      <c r="N95" s="7">
        <v>28.0</v>
      </c>
      <c r="O95" s="7">
        <v>1.0</v>
      </c>
      <c r="P95" s="11">
        <v>0.0</v>
      </c>
      <c r="Q95" s="10">
        <v>0.0</v>
      </c>
      <c r="R95" s="7">
        <v>0.0</v>
      </c>
      <c r="S95" s="7">
        <v>0.0</v>
      </c>
      <c r="T95" s="11">
        <v>0.0</v>
      </c>
      <c r="U95" s="10">
        <v>0.0</v>
      </c>
      <c r="V95" s="11">
        <v>0.0</v>
      </c>
    </row>
    <row r="96">
      <c r="A96" s="7" t="str">
        <f t="shared" si="1"/>
        <v>Mike Evans</v>
      </c>
      <c r="B96" s="7" t="str">
        <f>IFERROR(__xludf.DUMMYFUNCTION("INDEX(IFNA(REGEXEXTRACT(D96, ""([^ ]+)$"")))"),"TB")</f>
        <v>TB</v>
      </c>
      <c r="C96" s="7">
        <f>Pts_PA*G96+Pts_PC*H96+Pts_PY*I96+Pts_PTD*J96+Pts_PI*K96+Pts_P2*L96+Pts_RA*M96+Pts_RY*N96+Pts_RTD*O96+Pts_R2*P96+Pts_Res*Q96+Pts_ReY*R96+Pts_ReTD*S96+Pts_Re2*T96+Pts_FL*U96+Pts_FTD*V96</f>
        <v>13.4</v>
      </c>
      <c r="D96" s="7" t="s">
        <v>54</v>
      </c>
      <c r="E96" s="10" t="s">
        <v>350</v>
      </c>
      <c r="F96" s="9">
        <v>8.0</v>
      </c>
      <c r="G96" s="10">
        <v>0.0</v>
      </c>
      <c r="H96" s="7">
        <v>0.0</v>
      </c>
      <c r="I96" s="7">
        <v>0.0</v>
      </c>
      <c r="J96" s="7">
        <v>0.0</v>
      </c>
      <c r="K96" s="7">
        <v>0.0</v>
      </c>
      <c r="L96" s="11">
        <v>0.0</v>
      </c>
      <c r="M96" s="10">
        <v>0.0</v>
      </c>
      <c r="N96" s="7">
        <v>0.0</v>
      </c>
      <c r="O96" s="7">
        <v>0.0</v>
      </c>
      <c r="P96" s="11">
        <v>0.0</v>
      </c>
      <c r="Q96" s="10">
        <v>9.0</v>
      </c>
      <c r="R96" s="7">
        <v>89.0</v>
      </c>
      <c r="S96" s="7">
        <v>0.0</v>
      </c>
      <c r="T96" s="11">
        <v>0.0</v>
      </c>
      <c r="U96" s="10">
        <v>0.0</v>
      </c>
      <c r="V96" s="11">
        <v>0.0</v>
      </c>
    </row>
    <row r="97">
      <c r="A97" s="7" t="str">
        <f t="shared" si="1"/>
        <v>Juwan Johnson</v>
      </c>
      <c r="B97" s="7" t="str">
        <f>IFERROR(__xludf.DUMMYFUNCTION("INDEX(IFNA(REGEXEXTRACT(D97, ""([^ ]+)$"")))"),"NO")</f>
        <v>NO</v>
      </c>
      <c r="C97" s="7">
        <f>Pts_PA*G97+Pts_PC*H97+Pts_PY*I97+Pts_PTD*J97+Pts_PI*K97+Pts_P2*L97+Pts_RA*M97+Pts_RY*N97+Pts_RTD*O97+Pts_R2*P97+Pts_Res*Q97+Pts_ReY*R97+Pts_ReTD*S97+Pts_Re2*T97+Pts_FL*U97+Pts_FTD*V97</f>
        <v>11</v>
      </c>
      <c r="D97" s="7" t="s">
        <v>133</v>
      </c>
      <c r="E97" s="10" t="s">
        <v>31</v>
      </c>
      <c r="F97" s="9">
        <v>8.0</v>
      </c>
      <c r="G97" s="10">
        <v>0.0</v>
      </c>
      <c r="H97" s="7">
        <v>0.0</v>
      </c>
      <c r="I97" s="7">
        <v>0.0</v>
      </c>
      <c r="J97" s="7">
        <v>0.0</v>
      </c>
      <c r="K97" s="7">
        <v>0.0</v>
      </c>
      <c r="L97" s="11">
        <v>0.0</v>
      </c>
      <c r="M97" s="10">
        <v>0.0</v>
      </c>
      <c r="N97" s="7">
        <v>0.0</v>
      </c>
      <c r="O97" s="7">
        <v>0.0</v>
      </c>
      <c r="P97" s="11">
        <v>0.0</v>
      </c>
      <c r="Q97" s="10">
        <v>6.0</v>
      </c>
      <c r="R97" s="7">
        <v>80.0</v>
      </c>
      <c r="S97" s="7">
        <v>0.0</v>
      </c>
      <c r="T97" s="11">
        <v>0.0</v>
      </c>
      <c r="U97" s="10">
        <v>0.0</v>
      </c>
      <c r="V97" s="11">
        <v>0.0</v>
      </c>
    </row>
    <row r="98">
      <c r="A98" s="7" t="str">
        <f t="shared" si="1"/>
        <v>C.J. Stroud</v>
      </c>
      <c r="B98" s="7" t="str">
        <f>IFERROR(__xludf.DUMMYFUNCTION("INDEX(IFNA(REGEXEXTRACT(D98, ""([^ ]+)$"")))"),"HOU")</f>
        <v>HOU</v>
      </c>
      <c r="C98" s="7">
        <f>Pts_PA*G98+Pts_PC*H98+Pts_PY*I98+Pts_PTD*J98+Pts_PI*K98+Pts_P2*L98+Pts_RA*M98+Pts_RY*N98+Pts_RTD*O98+Pts_R2*P98+Pts_Res*Q98+Pts_ReY*R98+Pts_ReTD*S98+Pts_Re2*T98+Pts_FL*U98+Pts_FTD*V98</f>
        <v>6</v>
      </c>
      <c r="D98" s="7" t="s">
        <v>36</v>
      </c>
      <c r="E98" s="10" t="s">
        <v>345</v>
      </c>
      <c r="F98" s="9">
        <v>8.0</v>
      </c>
      <c r="G98" s="10">
        <v>6.0</v>
      </c>
      <c r="H98" s="7">
        <v>6.0</v>
      </c>
      <c r="I98" s="7">
        <v>50.0</v>
      </c>
      <c r="J98" s="7">
        <v>1.0</v>
      </c>
      <c r="K98" s="7">
        <v>0.0</v>
      </c>
      <c r="L98" s="11">
        <v>0.0</v>
      </c>
      <c r="M98" s="10">
        <v>0.0</v>
      </c>
      <c r="N98" s="7">
        <v>0.0</v>
      </c>
      <c r="O98" s="7">
        <v>0.0</v>
      </c>
      <c r="P98" s="11">
        <v>0.0</v>
      </c>
      <c r="Q98" s="10">
        <v>0.0</v>
      </c>
      <c r="R98" s="7">
        <v>0.0</v>
      </c>
      <c r="S98" s="7">
        <v>0.0</v>
      </c>
      <c r="T98" s="11">
        <v>0.0</v>
      </c>
      <c r="U98" s="10">
        <v>0.0</v>
      </c>
      <c r="V98" s="11">
        <v>0.0</v>
      </c>
    </row>
    <row r="99">
      <c r="A99" s="7" t="str">
        <f t="shared" si="1"/>
        <v>Bailey Zappe</v>
      </c>
      <c r="B99" s="7" t="str">
        <f>IFERROR(__xludf.DUMMYFUNCTION("INDEX(IFNA(REGEXEXTRACT(D99, ""([^ ]+)$"")))"),"CLE")</f>
        <v>CLE</v>
      </c>
      <c r="C99" s="7">
        <f>Pts_PA*G99+Pts_PC*H99+Pts_PY*I99+Pts_PTD*J99+Pts_PI*K99+Pts_P2*L99+Pts_RA*M99+Pts_RY*N99+Pts_RTD*O99+Pts_R2*P99+Pts_Res*Q99+Pts_ReY*R99+Pts_ReTD*S99+Pts_Re2*T99+Pts_FL*U99+Pts_FTD*V99</f>
        <v>7</v>
      </c>
      <c r="D99" s="7" t="s">
        <v>1203</v>
      </c>
      <c r="E99" s="10" t="s">
        <v>347</v>
      </c>
      <c r="F99" s="9">
        <v>8.0</v>
      </c>
      <c r="G99" s="10">
        <v>31.0</v>
      </c>
      <c r="H99" s="7">
        <v>16.0</v>
      </c>
      <c r="I99" s="7">
        <v>170.0</v>
      </c>
      <c r="J99" s="7">
        <v>1.0</v>
      </c>
      <c r="K99" s="7">
        <v>2.0</v>
      </c>
      <c r="L99" s="11">
        <v>0.0</v>
      </c>
      <c r="M99" s="10">
        <v>2.0</v>
      </c>
      <c r="N99" s="7">
        <v>2.0</v>
      </c>
      <c r="O99" s="7">
        <v>0.0</v>
      </c>
      <c r="P99" s="11">
        <v>0.0</v>
      </c>
      <c r="Q99" s="10">
        <v>0.0</v>
      </c>
      <c r="R99" s="7">
        <v>0.0</v>
      </c>
      <c r="S99" s="7">
        <v>0.0</v>
      </c>
      <c r="T99" s="11">
        <v>0.0</v>
      </c>
      <c r="U99" s="10">
        <v>0.0</v>
      </c>
      <c r="V99" s="11">
        <v>0.0</v>
      </c>
    </row>
    <row r="100">
      <c r="A100" s="7" t="str">
        <f t="shared" si="1"/>
        <v>Tyler Conklin</v>
      </c>
      <c r="B100" s="7" t="str">
        <f>IFERROR(__xludf.DUMMYFUNCTION("INDEX(IFNA(REGEXEXTRACT(D100, ""([^ ]+)$"")))"),"NYJ")</f>
        <v>NYJ</v>
      </c>
      <c r="C100" s="7">
        <f>Pts_PA*G100+Pts_PC*H100+Pts_PY*I100+Pts_PTD*J100+Pts_PI*K100+Pts_P2*L100+Pts_RA*M100+Pts_RY*N100+Pts_RTD*O100+Pts_R2*P100+Pts_Res*Q100+Pts_ReY*R100+Pts_ReTD*S100+Pts_Re2*T100+Pts_FL*U100+Pts_FTD*V100</f>
        <v>8.6</v>
      </c>
      <c r="D100" s="7" t="s">
        <v>288</v>
      </c>
      <c r="E100" s="10" t="s">
        <v>421</v>
      </c>
      <c r="F100" s="9">
        <v>7.0</v>
      </c>
      <c r="G100" s="10">
        <v>0.0</v>
      </c>
      <c r="H100" s="7">
        <v>0.0</v>
      </c>
      <c r="I100" s="7">
        <v>0.0</v>
      </c>
      <c r="J100" s="7">
        <v>0.0</v>
      </c>
      <c r="K100" s="7">
        <v>0.0</v>
      </c>
      <c r="L100" s="11">
        <v>0.0</v>
      </c>
      <c r="M100" s="10">
        <v>0.0</v>
      </c>
      <c r="N100" s="7">
        <v>0.0</v>
      </c>
      <c r="O100" s="7">
        <v>0.0</v>
      </c>
      <c r="P100" s="11">
        <v>0.0</v>
      </c>
      <c r="Q100" s="10">
        <v>2.0</v>
      </c>
      <c r="R100" s="7">
        <v>16.0</v>
      </c>
      <c r="S100" s="7">
        <v>1.0</v>
      </c>
      <c r="T100" s="11">
        <v>0.0</v>
      </c>
      <c r="U100" s="10">
        <v>0.0</v>
      </c>
      <c r="V100" s="11">
        <v>0.0</v>
      </c>
    </row>
    <row r="101">
      <c r="A101" s="7" t="str">
        <f t="shared" si="1"/>
        <v>Sam Darnold</v>
      </c>
      <c r="B101" s="7" t="str">
        <f>IFERROR(__xludf.DUMMYFUNCTION("INDEX(IFNA(REGEXEXTRACT(D101, ""([^ ]+)$"")))"),"MIN")</f>
        <v>MIN</v>
      </c>
      <c r="C101" s="7">
        <f>Pts_PA*G101+Pts_PC*H101+Pts_PY*I101+Pts_PTD*J101+Pts_PI*K101+Pts_P2*L101+Pts_RA*M101+Pts_RY*N101+Pts_RTD*O101+Pts_R2*P101+Pts_Res*Q101+Pts_ReY*R101+Pts_ReTD*S101+Pts_Re2*T101+Pts_FL*U101+Pts_FTD*V101</f>
        <v>7.64</v>
      </c>
      <c r="D101" s="7" t="s">
        <v>52</v>
      </c>
      <c r="E101" s="10" t="s">
        <v>56</v>
      </c>
      <c r="F101" s="9">
        <v>7.0</v>
      </c>
      <c r="G101" s="10">
        <v>41.0</v>
      </c>
      <c r="H101" s="7">
        <v>18.0</v>
      </c>
      <c r="I101" s="7">
        <v>166.0</v>
      </c>
      <c r="J101" s="7">
        <v>0.0</v>
      </c>
      <c r="K101" s="7">
        <v>0.0</v>
      </c>
      <c r="L101" s="11">
        <v>0.0</v>
      </c>
      <c r="M101" s="10">
        <v>3.0</v>
      </c>
      <c r="N101" s="7">
        <v>10.0</v>
      </c>
      <c r="O101" s="7">
        <v>0.0</v>
      </c>
      <c r="P101" s="11">
        <v>0.0</v>
      </c>
      <c r="Q101" s="10">
        <v>0.0</v>
      </c>
      <c r="R101" s="7">
        <v>0.0</v>
      </c>
      <c r="S101" s="7">
        <v>0.0</v>
      </c>
      <c r="T101" s="11">
        <v>0.0</v>
      </c>
      <c r="U101" s="10">
        <v>0.0</v>
      </c>
      <c r="V101" s="11">
        <v>0.0</v>
      </c>
    </row>
    <row r="102">
      <c r="A102" s="7" t="str">
        <f t="shared" si="1"/>
        <v>J.K. Dobbins</v>
      </c>
      <c r="B102" s="7" t="str">
        <f>IFERROR(__xludf.DUMMYFUNCTION("INDEX(IFNA(REGEXEXTRACT(D102, ""([^ ]+)$"")))"),"LAC")</f>
        <v>LAC</v>
      </c>
      <c r="C102" s="7">
        <f>Pts_PA*G102+Pts_PC*H102+Pts_PY*I102+Pts_PTD*J102+Pts_PI*K102+Pts_P2*L102+Pts_RA*M102+Pts_RY*N102+Pts_RTD*O102+Pts_R2*P102+Pts_Res*Q102+Pts_ReY*R102+Pts_ReTD*S102+Pts_Re2*T102+Pts_FL*U102+Pts_FTD*V102</f>
        <v>9</v>
      </c>
      <c r="D102" s="7" t="s">
        <v>45</v>
      </c>
      <c r="E102" s="10" t="s">
        <v>420</v>
      </c>
      <c r="F102" s="9">
        <v>7.0</v>
      </c>
      <c r="G102" s="10">
        <v>0.0</v>
      </c>
      <c r="H102" s="7">
        <v>0.0</v>
      </c>
      <c r="I102" s="7">
        <v>0.0</v>
      </c>
      <c r="J102" s="7">
        <v>0.0</v>
      </c>
      <c r="K102" s="7">
        <v>0.0</v>
      </c>
      <c r="L102" s="11">
        <v>0.0</v>
      </c>
      <c r="M102" s="10">
        <v>18.0</v>
      </c>
      <c r="N102" s="7">
        <v>63.0</v>
      </c>
      <c r="O102" s="7">
        <v>0.0</v>
      </c>
      <c r="P102" s="11">
        <v>0.0</v>
      </c>
      <c r="Q102" s="10">
        <v>3.0</v>
      </c>
      <c r="R102" s="7">
        <v>12.0</v>
      </c>
      <c r="S102" s="7">
        <v>0.0</v>
      </c>
      <c r="T102" s="11">
        <v>0.0</v>
      </c>
      <c r="U102" s="10">
        <v>0.0</v>
      </c>
      <c r="V102" s="11">
        <v>0.0</v>
      </c>
    </row>
    <row r="103">
      <c r="A103" s="7" t="str">
        <f t="shared" si="1"/>
        <v>Payne Durham</v>
      </c>
      <c r="B103" s="7" t="str">
        <f>IFERROR(__xludf.DUMMYFUNCTION("INDEX(IFNA(REGEXEXTRACT(D103, ""([^ ]+)$"")))"),"TB")</f>
        <v>TB</v>
      </c>
      <c r="C103" s="7">
        <f>Pts_PA*G103+Pts_PC*H103+Pts_PY*I103+Pts_PTD*J103+Pts_PI*K103+Pts_P2*L103+Pts_RA*M103+Pts_RY*N103+Pts_RTD*O103+Pts_R2*P103+Pts_Res*Q103+Pts_ReY*R103+Pts_ReTD*S103+Pts_Re2*T103+Pts_FL*U103+Pts_FTD*V103</f>
        <v>8.6</v>
      </c>
      <c r="D103" s="7" t="s">
        <v>455</v>
      </c>
      <c r="E103" s="10" t="s">
        <v>350</v>
      </c>
      <c r="F103" s="9">
        <v>7.0</v>
      </c>
      <c r="G103" s="10">
        <v>0.0</v>
      </c>
      <c r="H103" s="7">
        <v>0.0</v>
      </c>
      <c r="I103" s="7">
        <v>0.0</v>
      </c>
      <c r="J103" s="7">
        <v>0.0</v>
      </c>
      <c r="K103" s="7">
        <v>0.0</v>
      </c>
      <c r="L103" s="11">
        <v>0.0</v>
      </c>
      <c r="M103" s="10">
        <v>0.0</v>
      </c>
      <c r="N103" s="7">
        <v>0.0</v>
      </c>
      <c r="O103" s="7">
        <v>0.0</v>
      </c>
      <c r="P103" s="11">
        <v>0.0</v>
      </c>
      <c r="Q103" s="10">
        <v>2.0</v>
      </c>
      <c r="R103" s="7">
        <v>16.0</v>
      </c>
      <c r="S103" s="7">
        <v>1.0</v>
      </c>
      <c r="T103" s="11">
        <v>0.0</v>
      </c>
      <c r="U103" s="10">
        <v>0.0</v>
      </c>
      <c r="V103" s="11">
        <v>0.0</v>
      </c>
    </row>
    <row r="104">
      <c r="A104" s="7" t="str">
        <f t="shared" si="1"/>
        <v>Khalil Herbert</v>
      </c>
      <c r="B104" s="7" t="str">
        <f>IFERROR(__xludf.DUMMYFUNCTION("INDEX(IFNA(REGEXEXTRACT(D104, ""([^ ]+)$"")))"),"CIN")</f>
        <v>CIN</v>
      </c>
      <c r="C104" s="7">
        <f>Pts_PA*G104+Pts_PC*H104+Pts_PY*I104+Pts_PTD*J104+Pts_PI*K104+Pts_P2*L104+Pts_RA*M104+Pts_RY*N104+Pts_RTD*O104+Pts_R2*P104+Pts_Res*Q104+Pts_ReY*R104+Pts_ReTD*S104+Pts_Re2*T104+Pts_FL*U104+Pts_FTD*V104</f>
        <v>11.8</v>
      </c>
      <c r="D104" s="7" t="s">
        <v>300</v>
      </c>
      <c r="E104" s="10" t="s">
        <v>425</v>
      </c>
      <c r="F104" s="9">
        <v>7.0</v>
      </c>
      <c r="G104" s="10">
        <v>0.0</v>
      </c>
      <c r="H104" s="7">
        <v>0.0</v>
      </c>
      <c r="I104" s="7">
        <v>0.0</v>
      </c>
      <c r="J104" s="7">
        <v>0.0</v>
      </c>
      <c r="K104" s="7">
        <v>0.0</v>
      </c>
      <c r="L104" s="11">
        <v>0.0</v>
      </c>
      <c r="M104" s="10">
        <v>20.0</v>
      </c>
      <c r="N104" s="7">
        <v>69.0</v>
      </c>
      <c r="O104" s="7">
        <v>0.0</v>
      </c>
      <c r="P104" s="11">
        <v>0.0</v>
      </c>
      <c r="Q104" s="10">
        <v>7.0</v>
      </c>
      <c r="R104" s="7">
        <v>14.0</v>
      </c>
      <c r="S104" s="7">
        <v>0.0</v>
      </c>
      <c r="T104" s="11">
        <v>0.0</v>
      </c>
      <c r="U104" s="10">
        <v>0.0</v>
      </c>
      <c r="V104" s="11">
        <v>0.0</v>
      </c>
    </row>
    <row r="105">
      <c r="A105" s="7" t="str">
        <f t="shared" si="1"/>
        <v>Aaron Jones</v>
      </c>
      <c r="B105" s="7" t="str">
        <f>IFERROR(__xludf.DUMMYFUNCTION("INDEX(IFNA(REGEXEXTRACT(D105, ""([^ ]+)$"")))"),"MIN")</f>
        <v>MIN</v>
      </c>
      <c r="C105" s="7">
        <f>Pts_PA*G105+Pts_PC*H105+Pts_PY*I105+Pts_PTD*J105+Pts_PI*K105+Pts_P2*L105+Pts_RA*M105+Pts_RY*N105+Pts_RTD*O105+Pts_R2*P105+Pts_Res*Q105+Pts_ReY*R105+Pts_ReTD*S105+Pts_Re2*T105+Pts_FL*U105+Pts_FTD*V105</f>
        <v>10</v>
      </c>
      <c r="D105" s="7" t="s">
        <v>66</v>
      </c>
      <c r="E105" s="10" t="s">
        <v>56</v>
      </c>
      <c r="F105" s="9">
        <v>7.0</v>
      </c>
      <c r="G105" s="10">
        <v>0.0</v>
      </c>
      <c r="H105" s="7">
        <v>0.0</v>
      </c>
      <c r="I105" s="7">
        <v>0.0</v>
      </c>
      <c r="J105" s="7">
        <v>0.0</v>
      </c>
      <c r="K105" s="7">
        <v>0.0</v>
      </c>
      <c r="L105" s="11">
        <v>0.0</v>
      </c>
      <c r="M105" s="10">
        <v>10.0</v>
      </c>
      <c r="N105" s="7">
        <v>45.0</v>
      </c>
      <c r="O105" s="7">
        <v>0.0</v>
      </c>
      <c r="P105" s="11">
        <v>0.0</v>
      </c>
      <c r="Q105" s="10">
        <v>5.0</v>
      </c>
      <c r="R105" s="7">
        <v>30.0</v>
      </c>
      <c r="S105" s="7">
        <v>0.0</v>
      </c>
      <c r="T105" s="11">
        <v>0.0</v>
      </c>
      <c r="U105" s="10">
        <v>0.0</v>
      </c>
      <c r="V105" s="11">
        <v>0.0</v>
      </c>
    </row>
    <row r="106">
      <c r="A106" s="7" t="str">
        <f t="shared" si="1"/>
        <v>Dante Pettis</v>
      </c>
      <c r="B106" s="7" t="str">
        <f>IFERROR(__xludf.DUMMYFUNCTION("INDEX(IFNA(REGEXEXTRACT(D106, ""([^ ]+)$"")))"),"NO")</f>
        <v>NO</v>
      </c>
      <c r="C106" s="7">
        <f>Pts_PA*G106+Pts_PC*H106+Pts_PY*I106+Pts_PTD*J106+Pts_PI*K106+Pts_P2*L106+Pts_RA*M106+Pts_RY*N106+Pts_RTD*O106+Pts_R2*P106+Pts_Res*Q106+Pts_ReY*R106+Pts_ReTD*S106+Pts_Re2*T106+Pts_FL*U106+Pts_FTD*V106</f>
        <v>8.6</v>
      </c>
      <c r="D106" s="7" t="s">
        <v>545</v>
      </c>
      <c r="E106" s="10" t="s">
        <v>31</v>
      </c>
      <c r="F106" s="9">
        <v>7.0</v>
      </c>
      <c r="G106" s="10">
        <v>0.0</v>
      </c>
      <c r="H106" s="7">
        <v>0.0</v>
      </c>
      <c r="I106" s="7">
        <v>0.0</v>
      </c>
      <c r="J106" s="7">
        <v>0.0</v>
      </c>
      <c r="K106" s="7">
        <v>0.0</v>
      </c>
      <c r="L106" s="11">
        <v>0.0</v>
      </c>
      <c r="M106" s="10">
        <v>0.0</v>
      </c>
      <c r="N106" s="7">
        <v>0.0</v>
      </c>
      <c r="O106" s="7">
        <v>0.0</v>
      </c>
      <c r="P106" s="11">
        <v>0.0</v>
      </c>
      <c r="Q106" s="10">
        <v>2.0</v>
      </c>
      <c r="R106" s="7">
        <v>16.0</v>
      </c>
      <c r="S106" s="7">
        <v>1.0</v>
      </c>
      <c r="T106" s="11">
        <v>0.0</v>
      </c>
      <c r="U106" s="10">
        <v>0.0</v>
      </c>
      <c r="V106" s="11">
        <v>0.0</v>
      </c>
    </row>
    <row r="107">
      <c r="A107" s="7" t="str">
        <f t="shared" si="1"/>
        <v>Michael Pittman</v>
      </c>
      <c r="B107" s="7" t="str">
        <f>IFERROR(__xludf.DUMMYFUNCTION("INDEX(IFNA(REGEXEXTRACT(D107, ""([^ ]+)$"")))"),"IND")</f>
        <v>IND</v>
      </c>
      <c r="C107" s="7">
        <f>Pts_PA*G107+Pts_PC*H107+Pts_PY*I107+Pts_PTD*J107+Pts_PI*K107+Pts_P2*L107+Pts_RA*M107+Pts_RY*N107+Pts_RTD*O107+Pts_R2*P107+Pts_Res*Q107+Pts_ReY*R107+Pts_ReTD*S107+Pts_Re2*T107+Pts_FL*U107+Pts_FTD*V107</f>
        <v>10.2</v>
      </c>
      <c r="D107" s="7" t="s">
        <v>200</v>
      </c>
      <c r="E107" s="10" t="s">
        <v>44</v>
      </c>
      <c r="F107" s="9">
        <v>7.0</v>
      </c>
      <c r="G107" s="10">
        <v>0.0</v>
      </c>
      <c r="H107" s="7">
        <v>0.0</v>
      </c>
      <c r="I107" s="7">
        <v>0.0</v>
      </c>
      <c r="J107" s="7">
        <v>0.0</v>
      </c>
      <c r="K107" s="7">
        <v>0.0</v>
      </c>
      <c r="L107" s="11">
        <v>0.0</v>
      </c>
      <c r="M107" s="10">
        <v>0.0</v>
      </c>
      <c r="N107" s="7">
        <v>0.0</v>
      </c>
      <c r="O107" s="7">
        <v>0.0</v>
      </c>
      <c r="P107" s="11">
        <v>0.0</v>
      </c>
      <c r="Q107" s="10">
        <v>6.0</v>
      </c>
      <c r="R107" s="7">
        <v>72.0</v>
      </c>
      <c r="S107" s="7">
        <v>0.0</v>
      </c>
      <c r="T107" s="11">
        <v>0.0</v>
      </c>
      <c r="U107" s="10">
        <v>0.0</v>
      </c>
      <c r="V107" s="11">
        <v>0.0</v>
      </c>
    </row>
    <row r="108">
      <c r="A108" s="7" t="str">
        <f t="shared" si="1"/>
        <v>Calvin Ridley</v>
      </c>
      <c r="B108" s="7" t="str">
        <f>IFERROR(__xludf.DUMMYFUNCTION("INDEX(IFNA(REGEXEXTRACT(D108, ""([^ ]+)$"")))"),"TEN")</f>
        <v>TEN</v>
      </c>
      <c r="C108" s="7">
        <f>Pts_PA*G108+Pts_PC*H108+Pts_PY*I108+Pts_PTD*J108+Pts_PI*K108+Pts_P2*L108+Pts_RA*M108+Pts_RY*N108+Pts_RTD*O108+Pts_R2*P108+Pts_Res*Q108+Pts_ReY*R108+Pts_ReTD*S108+Pts_Re2*T108+Pts_FL*U108+Pts_FTD*V108</f>
        <v>8.8</v>
      </c>
      <c r="D108" s="7" t="s">
        <v>168</v>
      </c>
      <c r="E108" s="10" t="s">
        <v>25</v>
      </c>
      <c r="F108" s="9">
        <v>7.0</v>
      </c>
      <c r="G108" s="10">
        <v>0.0</v>
      </c>
      <c r="H108" s="7">
        <v>0.0</v>
      </c>
      <c r="I108" s="7">
        <v>0.0</v>
      </c>
      <c r="J108" s="7">
        <v>0.0</v>
      </c>
      <c r="K108" s="7">
        <v>0.0</v>
      </c>
      <c r="L108" s="11">
        <v>0.0</v>
      </c>
      <c r="M108" s="10">
        <v>2.0</v>
      </c>
      <c r="N108" s="7">
        <v>-3.0</v>
      </c>
      <c r="O108" s="7">
        <v>0.0</v>
      </c>
      <c r="P108" s="11">
        <v>0.0</v>
      </c>
      <c r="Q108" s="10">
        <v>3.0</v>
      </c>
      <c r="R108" s="7">
        <v>76.0</v>
      </c>
      <c r="S108" s="7">
        <v>0.0</v>
      </c>
      <c r="T108" s="11">
        <v>0.0</v>
      </c>
      <c r="U108" s="10">
        <v>0.0</v>
      </c>
      <c r="V108" s="11">
        <v>0.0</v>
      </c>
    </row>
    <row r="109">
      <c r="A109" s="7" t="str">
        <f t="shared" si="1"/>
        <v>Ronnie Rivers</v>
      </c>
      <c r="B109" s="7" t="str">
        <f>IFERROR(__xludf.DUMMYFUNCTION("INDEX(IFNA(REGEXEXTRACT(D109, ""([^ ]+)$"")))"),"LA")</f>
        <v>LA</v>
      </c>
      <c r="C109" s="7">
        <f>Pts_PA*G109+Pts_PC*H109+Pts_PY*I109+Pts_PTD*J109+Pts_PI*K109+Pts_P2*L109+Pts_RA*M109+Pts_RY*N109+Pts_RTD*O109+Pts_R2*P109+Pts_Res*Q109+Pts_ReY*R109+Pts_ReTD*S109+Pts_Re2*T109+Pts_FL*U109+Pts_FTD*V109</f>
        <v>10.2</v>
      </c>
      <c r="D109" s="7" t="s">
        <v>269</v>
      </c>
      <c r="E109" s="10" t="s">
        <v>353</v>
      </c>
      <c r="F109" s="9">
        <v>7.0</v>
      </c>
      <c r="G109" s="10">
        <v>0.0</v>
      </c>
      <c r="H109" s="7">
        <v>0.0</v>
      </c>
      <c r="I109" s="7">
        <v>0.0</v>
      </c>
      <c r="J109" s="7">
        <v>0.0</v>
      </c>
      <c r="K109" s="7">
        <v>0.0</v>
      </c>
      <c r="L109" s="11">
        <v>0.0</v>
      </c>
      <c r="M109" s="10">
        <v>12.0</v>
      </c>
      <c r="N109" s="7">
        <v>48.0</v>
      </c>
      <c r="O109" s="7">
        <v>0.0</v>
      </c>
      <c r="P109" s="11">
        <v>0.0</v>
      </c>
      <c r="Q109" s="10">
        <v>4.0</v>
      </c>
      <c r="R109" s="7">
        <v>34.0</v>
      </c>
      <c r="S109" s="7">
        <v>0.0</v>
      </c>
      <c r="T109" s="11">
        <v>0.0</v>
      </c>
      <c r="U109" s="10">
        <v>0.0</v>
      </c>
      <c r="V109" s="11">
        <v>0.0</v>
      </c>
    </row>
    <row r="110">
      <c r="A110" s="7" t="str">
        <f t="shared" si="1"/>
        <v>Demarcus Robinson</v>
      </c>
      <c r="B110" s="7" t="str">
        <f>IFERROR(__xludf.DUMMYFUNCTION("INDEX(IFNA(REGEXEXTRACT(D110, ""([^ ]+)$"")))"),"LA")</f>
        <v>LA</v>
      </c>
      <c r="C110" s="7">
        <f>Pts_PA*G110+Pts_PC*H110+Pts_PY*I110+Pts_PTD*J110+Pts_PI*K110+Pts_P2*L110+Pts_RA*M110+Pts_RY*N110+Pts_RTD*O110+Pts_R2*P110+Pts_Res*Q110+Pts_ReY*R110+Pts_ReTD*S110+Pts_Re2*T110+Pts_FL*U110+Pts_FTD*V110</f>
        <v>8.7</v>
      </c>
      <c r="D110" s="7" t="s">
        <v>181</v>
      </c>
      <c r="E110" s="10" t="s">
        <v>353</v>
      </c>
      <c r="F110" s="9">
        <v>7.0</v>
      </c>
      <c r="G110" s="10">
        <v>0.0</v>
      </c>
      <c r="H110" s="7">
        <v>0.0</v>
      </c>
      <c r="I110" s="7">
        <v>0.0</v>
      </c>
      <c r="J110" s="7">
        <v>0.0</v>
      </c>
      <c r="K110" s="7">
        <v>0.0</v>
      </c>
      <c r="L110" s="11">
        <v>0.0</v>
      </c>
      <c r="M110" s="10">
        <v>0.0</v>
      </c>
      <c r="N110" s="7">
        <v>0.0</v>
      </c>
      <c r="O110" s="7">
        <v>0.0</v>
      </c>
      <c r="P110" s="11">
        <v>0.0</v>
      </c>
      <c r="Q110" s="10">
        <v>3.0</v>
      </c>
      <c r="R110" s="7">
        <v>72.0</v>
      </c>
      <c r="S110" s="7">
        <v>0.0</v>
      </c>
      <c r="T110" s="11">
        <v>0.0</v>
      </c>
      <c r="U110" s="10">
        <v>0.0</v>
      </c>
      <c r="V110" s="11">
        <v>0.0</v>
      </c>
    </row>
    <row r="111">
      <c r="A111" s="7" t="str">
        <f t="shared" si="1"/>
        <v>Amon-Ra St. Brown</v>
      </c>
      <c r="B111" s="7" t="str">
        <f>IFERROR(__xludf.DUMMYFUNCTION("INDEX(IFNA(REGEXEXTRACT(D111, ""([^ ]+)$"")))"),"DET")</f>
        <v>DET</v>
      </c>
      <c r="C111" s="7">
        <f>Pts_PA*G111+Pts_PC*H111+Pts_PY*I111+Pts_PTD*J111+Pts_PI*K111+Pts_P2*L111+Pts_RA*M111+Pts_RY*N111+Pts_RTD*O111+Pts_R2*P111+Pts_Res*Q111+Pts_ReY*R111+Pts_ReTD*S111+Pts_Re2*T111+Pts_FL*U111+Pts_FTD*V111</f>
        <v>10.7</v>
      </c>
      <c r="D111" s="7" t="s">
        <v>273</v>
      </c>
      <c r="E111" s="10" t="s">
        <v>155</v>
      </c>
      <c r="F111" s="9">
        <v>7.0</v>
      </c>
      <c r="G111" s="10">
        <v>0.0</v>
      </c>
      <c r="H111" s="7">
        <v>0.0</v>
      </c>
      <c r="I111" s="7">
        <v>0.0</v>
      </c>
      <c r="J111" s="7">
        <v>0.0</v>
      </c>
      <c r="K111" s="7">
        <v>0.0</v>
      </c>
      <c r="L111" s="11">
        <v>0.0</v>
      </c>
      <c r="M111" s="10">
        <v>0.0</v>
      </c>
      <c r="N111" s="7">
        <v>0.0</v>
      </c>
      <c r="O111" s="7">
        <v>0.0</v>
      </c>
      <c r="P111" s="11">
        <v>0.0</v>
      </c>
      <c r="Q111" s="10">
        <v>6.0</v>
      </c>
      <c r="R111" s="7">
        <v>77.0</v>
      </c>
      <c r="S111" s="7">
        <v>0.0</v>
      </c>
      <c r="T111" s="11">
        <v>0.0</v>
      </c>
      <c r="U111" s="10">
        <v>0.0</v>
      </c>
      <c r="V111" s="11">
        <v>0.0</v>
      </c>
    </row>
    <row r="112">
      <c r="A112" s="7" t="str">
        <f t="shared" si="1"/>
        <v>Parker Washington</v>
      </c>
      <c r="B112" s="7" t="str">
        <f>IFERROR(__xludf.DUMMYFUNCTION("INDEX(IFNA(REGEXEXTRACT(D112, ""([^ ]+)$"")))"),"JAX")</f>
        <v>JAX</v>
      </c>
      <c r="C112" s="7">
        <f>Pts_PA*G112+Pts_PC*H112+Pts_PY*I112+Pts_PTD*J112+Pts_PI*K112+Pts_P2*L112+Pts_RA*M112+Pts_RY*N112+Pts_RTD*O112+Pts_R2*P112+Pts_Res*Q112+Pts_ReY*R112+Pts_ReTD*S112+Pts_Re2*T112+Pts_FL*U112+Pts_FTD*V112</f>
        <v>8.5</v>
      </c>
      <c r="D112" s="7" t="s">
        <v>332</v>
      </c>
      <c r="E112" s="10" t="s">
        <v>35</v>
      </c>
      <c r="F112" s="9">
        <v>7.0</v>
      </c>
      <c r="G112" s="10">
        <v>0.0</v>
      </c>
      <c r="H112" s="7">
        <v>0.0</v>
      </c>
      <c r="I112" s="7">
        <v>0.0</v>
      </c>
      <c r="J112" s="7">
        <v>0.0</v>
      </c>
      <c r="K112" s="7">
        <v>0.0</v>
      </c>
      <c r="L112" s="11">
        <v>0.0</v>
      </c>
      <c r="M112" s="10">
        <v>0.0</v>
      </c>
      <c r="N112" s="7">
        <v>0.0</v>
      </c>
      <c r="O112" s="7">
        <v>0.0</v>
      </c>
      <c r="P112" s="11">
        <v>0.0</v>
      </c>
      <c r="Q112" s="10">
        <v>2.0</v>
      </c>
      <c r="R112" s="7">
        <v>15.0</v>
      </c>
      <c r="S112" s="7">
        <v>1.0</v>
      </c>
      <c r="T112" s="11">
        <v>0.0</v>
      </c>
      <c r="U112" s="10">
        <v>0.0</v>
      </c>
      <c r="V112" s="11">
        <v>0.0</v>
      </c>
    </row>
    <row r="113">
      <c r="A113" s="7" t="str">
        <f t="shared" si="1"/>
        <v>Javonte Williams</v>
      </c>
      <c r="B113" s="7" t="str">
        <f>IFERROR(__xludf.DUMMYFUNCTION("INDEX(IFNA(REGEXEXTRACT(D113, ""([^ ]+)$"")))"),"DEN")</f>
        <v>DEN</v>
      </c>
      <c r="C113" s="7">
        <f>Pts_PA*G113+Pts_PC*H113+Pts_PY*I113+Pts_PTD*J113+Pts_PI*K113+Pts_P2*L113+Pts_RA*M113+Pts_RY*N113+Pts_RTD*O113+Pts_R2*P113+Pts_Res*Q113+Pts_ReY*R113+Pts_ReTD*S113+Pts_Re2*T113+Pts_FL*U113+Pts_FTD*V113</f>
        <v>9.3</v>
      </c>
      <c r="D113" s="7" t="s">
        <v>227</v>
      </c>
      <c r="E113" s="10" t="s">
        <v>424</v>
      </c>
      <c r="F113" s="9">
        <v>7.0</v>
      </c>
      <c r="G113" s="10">
        <v>0.0</v>
      </c>
      <c r="H113" s="7">
        <v>0.0</v>
      </c>
      <c r="I113" s="7">
        <v>0.0</v>
      </c>
      <c r="J113" s="7">
        <v>0.0</v>
      </c>
      <c r="K113" s="7">
        <v>0.0</v>
      </c>
      <c r="L113" s="11">
        <v>0.0</v>
      </c>
      <c r="M113" s="10">
        <v>5.0</v>
      </c>
      <c r="N113" s="7">
        <v>28.0</v>
      </c>
      <c r="O113" s="7">
        <v>0.0</v>
      </c>
      <c r="P113" s="11">
        <v>0.0</v>
      </c>
      <c r="Q113" s="10">
        <v>3.0</v>
      </c>
      <c r="R113" s="7">
        <v>50.0</v>
      </c>
      <c r="S113" s="7">
        <v>0.0</v>
      </c>
      <c r="T113" s="11">
        <v>0.0</v>
      </c>
      <c r="U113" s="10">
        <v>0.0</v>
      </c>
      <c r="V113" s="11">
        <v>0.0</v>
      </c>
    </row>
    <row r="114">
      <c r="A114" s="7" t="str">
        <f t="shared" si="1"/>
        <v>Cam Akers</v>
      </c>
      <c r="B114" s="7" t="str">
        <f>IFERROR(__xludf.DUMMYFUNCTION("INDEX(IFNA(REGEXEXTRACT(D114, ""([^ ]+)$"")))"),"MIN")</f>
        <v>MIN</v>
      </c>
      <c r="C114" s="7">
        <f>Pts_PA*G114+Pts_PC*H114+Pts_PY*I114+Pts_PTD*J114+Pts_PI*K114+Pts_P2*L114+Pts_RA*M114+Pts_RY*N114+Pts_RTD*O114+Pts_R2*P114+Pts_Res*Q114+Pts_ReY*R114+Pts_ReTD*S114+Pts_Re2*T114+Pts_FL*U114+Pts_FTD*V114</f>
        <v>7.9</v>
      </c>
      <c r="D114" s="7" t="s">
        <v>372</v>
      </c>
      <c r="E114" s="10" t="s">
        <v>56</v>
      </c>
      <c r="F114" s="9">
        <v>6.0</v>
      </c>
      <c r="G114" s="10">
        <v>0.0</v>
      </c>
      <c r="H114" s="7">
        <v>0.0</v>
      </c>
      <c r="I114" s="7">
        <v>0.0</v>
      </c>
      <c r="J114" s="7">
        <v>0.0</v>
      </c>
      <c r="K114" s="7">
        <v>0.0</v>
      </c>
      <c r="L114" s="11">
        <v>0.0</v>
      </c>
      <c r="M114" s="10">
        <v>6.0</v>
      </c>
      <c r="N114" s="7">
        <v>65.0</v>
      </c>
      <c r="O114" s="7">
        <v>0.0</v>
      </c>
      <c r="P114" s="11">
        <v>0.0</v>
      </c>
      <c r="Q114" s="10">
        <v>2.0</v>
      </c>
      <c r="R114" s="7">
        <v>4.0</v>
      </c>
      <c r="S114" s="7">
        <v>0.0</v>
      </c>
      <c r="T114" s="11">
        <v>0.0</v>
      </c>
      <c r="U114" s="10">
        <v>0.0</v>
      </c>
      <c r="V114" s="11">
        <v>0.0</v>
      </c>
    </row>
    <row r="115">
      <c r="A115" s="7" t="str">
        <f t="shared" si="1"/>
        <v>Tyler Allgeier</v>
      </c>
      <c r="B115" s="7" t="str">
        <f>IFERROR(__xludf.DUMMYFUNCTION("INDEX(IFNA(REGEXEXTRACT(D115, ""([^ ]+)$"")))"),"ATL")</f>
        <v>ATL</v>
      </c>
      <c r="C115" s="7">
        <f>Pts_PA*G115+Pts_PC*H115+Pts_PY*I115+Pts_PTD*J115+Pts_PI*K115+Pts_P2*L115+Pts_RA*M115+Pts_RY*N115+Pts_RTD*O115+Pts_R2*P115+Pts_Res*Q115+Pts_ReY*R115+Pts_ReTD*S115+Pts_Re2*T115+Pts_FL*U115+Pts_FTD*V115</f>
        <v>7.9</v>
      </c>
      <c r="D115" s="7" t="s">
        <v>209</v>
      </c>
      <c r="E115" s="10" t="s">
        <v>29</v>
      </c>
      <c r="F115" s="9">
        <v>6.0</v>
      </c>
      <c r="G115" s="10">
        <v>0.0</v>
      </c>
      <c r="H115" s="7">
        <v>0.0</v>
      </c>
      <c r="I115" s="7">
        <v>0.0</v>
      </c>
      <c r="J115" s="7">
        <v>0.0</v>
      </c>
      <c r="K115" s="7">
        <v>0.0</v>
      </c>
      <c r="L115" s="11">
        <v>0.0</v>
      </c>
      <c r="M115" s="10">
        <v>9.0</v>
      </c>
      <c r="N115" s="7">
        <v>52.0</v>
      </c>
      <c r="O115" s="7">
        <v>0.0</v>
      </c>
      <c r="P115" s="11">
        <v>0.0</v>
      </c>
      <c r="Q115" s="10">
        <v>2.0</v>
      </c>
      <c r="R115" s="7">
        <v>17.0</v>
      </c>
      <c r="S115" s="7">
        <v>0.0</v>
      </c>
      <c r="T115" s="11">
        <v>0.0</v>
      </c>
      <c r="U115" s="10">
        <v>0.0</v>
      </c>
      <c r="V115" s="11">
        <v>0.0</v>
      </c>
    </row>
    <row r="116">
      <c r="A116" s="7" t="str">
        <f t="shared" si="1"/>
        <v>Jake Bobo</v>
      </c>
      <c r="B116" s="7" t="str">
        <f>IFERROR(__xludf.DUMMYFUNCTION("INDEX(IFNA(REGEXEXTRACT(D116, ""([^ ]+)$"")))"),"SEA")</f>
        <v>SEA</v>
      </c>
      <c r="C116" s="7">
        <f>Pts_PA*G116+Pts_PC*H116+Pts_PY*I116+Pts_PTD*J116+Pts_PI*K116+Pts_P2*L116+Pts_RA*M116+Pts_RY*N116+Pts_RTD*O116+Pts_R2*P116+Pts_Res*Q116+Pts_ReY*R116+Pts_ReTD*S116+Pts_Re2*T116+Pts_FL*U116+Pts_FTD*V116</f>
        <v>6.9</v>
      </c>
      <c r="D116" s="7" t="s">
        <v>383</v>
      </c>
      <c r="E116" s="10" t="s">
        <v>419</v>
      </c>
      <c r="F116" s="9">
        <v>6.0</v>
      </c>
      <c r="G116" s="10">
        <v>0.0</v>
      </c>
      <c r="H116" s="7">
        <v>0.0</v>
      </c>
      <c r="I116" s="7">
        <v>0.0</v>
      </c>
      <c r="J116" s="7">
        <v>0.0</v>
      </c>
      <c r="K116" s="7">
        <v>0.0</v>
      </c>
      <c r="L116" s="11">
        <v>0.0</v>
      </c>
      <c r="M116" s="10">
        <v>0.0</v>
      </c>
      <c r="N116" s="7">
        <v>0.0</v>
      </c>
      <c r="O116" s="7">
        <v>0.0</v>
      </c>
      <c r="P116" s="11">
        <v>0.0</v>
      </c>
      <c r="Q116" s="10">
        <v>1.0</v>
      </c>
      <c r="R116" s="7">
        <v>4.0</v>
      </c>
      <c r="S116" s="7">
        <v>1.0</v>
      </c>
      <c r="T116" s="11">
        <v>0.0</v>
      </c>
      <c r="U116" s="10">
        <v>0.0</v>
      </c>
      <c r="V116" s="11">
        <v>0.0</v>
      </c>
    </row>
    <row r="117">
      <c r="A117" s="7" t="str">
        <f t="shared" si="1"/>
        <v>D.J. Chark</v>
      </c>
      <c r="B117" s="7" t="str">
        <f>IFERROR(__xludf.DUMMYFUNCTION("INDEX(IFNA(REGEXEXTRACT(D117, ""([^ ]+)$"")))"),"LAC")</f>
        <v>LAC</v>
      </c>
      <c r="C117" s="7">
        <f>Pts_PA*G117+Pts_PC*H117+Pts_PY*I117+Pts_PTD*J117+Pts_PI*K117+Pts_P2*L117+Pts_RA*M117+Pts_RY*N117+Pts_RTD*O117+Pts_R2*P117+Pts_Res*Q117+Pts_ReY*R117+Pts_ReTD*S117+Pts_Re2*T117+Pts_FL*U117+Pts_FTD*V117</f>
        <v>7.1</v>
      </c>
      <c r="D117" s="7" t="s">
        <v>546</v>
      </c>
      <c r="E117" s="10" t="s">
        <v>420</v>
      </c>
      <c r="F117" s="9">
        <v>6.0</v>
      </c>
      <c r="G117" s="10">
        <v>0.0</v>
      </c>
      <c r="H117" s="7">
        <v>0.0</v>
      </c>
      <c r="I117" s="7">
        <v>0.0</v>
      </c>
      <c r="J117" s="7">
        <v>0.0</v>
      </c>
      <c r="K117" s="7">
        <v>0.0</v>
      </c>
      <c r="L117" s="11">
        <v>0.0</v>
      </c>
      <c r="M117" s="10">
        <v>0.0</v>
      </c>
      <c r="N117" s="7">
        <v>0.0</v>
      </c>
      <c r="O117" s="7">
        <v>0.0</v>
      </c>
      <c r="P117" s="11">
        <v>0.0</v>
      </c>
      <c r="Q117" s="10">
        <v>1.0</v>
      </c>
      <c r="R117" s="7">
        <v>6.0</v>
      </c>
      <c r="S117" s="7">
        <v>1.0</v>
      </c>
      <c r="T117" s="11">
        <v>0.0</v>
      </c>
      <c r="U117" s="10">
        <v>0.0</v>
      </c>
      <c r="V117" s="11">
        <v>0.0</v>
      </c>
    </row>
    <row r="118">
      <c r="A118" s="7" t="str">
        <f t="shared" si="1"/>
        <v>Jalen Coker</v>
      </c>
      <c r="B118" s="7" t="str">
        <f>IFERROR(__xludf.DUMMYFUNCTION("INDEX(IFNA(REGEXEXTRACT(D118, ""([^ ]+)$"")))"),"CAR")</f>
        <v>CAR</v>
      </c>
      <c r="C118" s="7">
        <f>Pts_PA*G118+Pts_PC*H118+Pts_PY*I118+Pts_PTD*J118+Pts_PI*K118+Pts_P2*L118+Pts_RA*M118+Pts_RY*N118+Pts_RTD*O118+Pts_R2*P118+Pts_Res*Q118+Pts_ReY*R118+Pts_ReTD*S118+Pts_Re2*T118+Pts_FL*U118+Pts_FTD*V118</f>
        <v>10.46</v>
      </c>
      <c r="D118" s="7" t="s">
        <v>484</v>
      </c>
      <c r="E118" s="10" t="s">
        <v>96</v>
      </c>
      <c r="F118" s="9">
        <v>6.0</v>
      </c>
      <c r="G118" s="10">
        <v>1.0</v>
      </c>
      <c r="H118" s="7">
        <v>1.0</v>
      </c>
      <c r="I118" s="7">
        <v>19.0</v>
      </c>
      <c r="J118" s="7">
        <v>0.0</v>
      </c>
      <c r="K118" s="7">
        <v>0.0</v>
      </c>
      <c r="L118" s="11">
        <v>0.0</v>
      </c>
      <c r="M118" s="10">
        <v>0.0</v>
      </c>
      <c r="N118" s="7">
        <v>0.0</v>
      </c>
      <c r="O118" s="7">
        <v>0.0</v>
      </c>
      <c r="P118" s="11">
        <v>0.0</v>
      </c>
      <c r="Q118" s="10">
        <v>7.0</v>
      </c>
      <c r="R118" s="7">
        <v>62.0</v>
      </c>
      <c r="S118" s="7">
        <v>0.0</v>
      </c>
      <c r="T118" s="11">
        <v>0.0</v>
      </c>
      <c r="U118" s="10">
        <v>0.0</v>
      </c>
      <c r="V118" s="11">
        <v>0.0</v>
      </c>
    </row>
    <row r="119">
      <c r="A119" s="7" t="str">
        <f t="shared" si="1"/>
        <v>Mike Gesicki</v>
      </c>
      <c r="B119" s="7" t="str">
        <f>IFERROR(__xludf.DUMMYFUNCTION("INDEX(IFNA(REGEXEXTRACT(D119, ""([^ ]+)$"")))"),"CIN")</f>
        <v>CIN</v>
      </c>
      <c r="C119" s="7">
        <f>Pts_PA*G119+Pts_PC*H119+Pts_PY*I119+Pts_PTD*J119+Pts_PI*K119+Pts_P2*L119+Pts_RA*M119+Pts_RY*N119+Pts_RTD*O119+Pts_R2*P119+Pts_Res*Q119+Pts_ReY*R119+Pts_ReTD*S119+Pts_Re2*T119+Pts_FL*U119+Pts_FTD*V119</f>
        <v>10.8</v>
      </c>
      <c r="D119" s="7" t="s">
        <v>242</v>
      </c>
      <c r="E119" s="10" t="s">
        <v>425</v>
      </c>
      <c r="F119" s="9">
        <v>6.0</v>
      </c>
      <c r="G119" s="10">
        <v>0.0</v>
      </c>
      <c r="H119" s="7">
        <v>0.0</v>
      </c>
      <c r="I119" s="7">
        <v>0.0</v>
      </c>
      <c r="J119" s="7">
        <v>0.0</v>
      </c>
      <c r="K119" s="7">
        <v>0.0</v>
      </c>
      <c r="L119" s="11">
        <v>0.0</v>
      </c>
      <c r="M119" s="10">
        <v>0.0</v>
      </c>
      <c r="N119" s="7">
        <v>0.0</v>
      </c>
      <c r="O119" s="7">
        <v>0.0</v>
      </c>
      <c r="P119" s="11">
        <v>0.0</v>
      </c>
      <c r="Q119" s="10">
        <v>8.0</v>
      </c>
      <c r="R119" s="7">
        <v>68.0</v>
      </c>
      <c r="S119" s="7">
        <v>0.0</v>
      </c>
      <c r="T119" s="11">
        <v>0.0</v>
      </c>
      <c r="U119" s="10">
        <v>0.0</v>
      </c>
      <c r="V119" s="11">
        <v>0.0</v>
      </c>
    </row>
    <row r="120">
      <c r="A120" s="7" t="str">
        <f t="shared" si="1"/>
        <v>Antonio Gibson</v>
      </c>
      <c r="B120" s="7" t="str">
        <f>IFERROR(__xludf.DUMMYFUNCTION("INDEX(IFNA(REGEXEXTRACT(D120, ""([^ ]+)$"")))"),"NE")</f>
        <v>NE</v>
      </c>
      <c r="C120" s="7">
        <f>Pts_PA*G120+Pts_PC*H120+Pts_PY*I120+Pts_PTD*J120+Pts_PI*K120+Pts_P2*L120+Pts_RA*M120+Pts_RY*N120+Pts_RTD*O120+Pts_R2*P120+Pts_Res*Q120+Pts_ReY*R120+Pts_ReTD*S120+Pts_Re2*T120+Pts_FL*U120+Pts_FTD*V120</f>
        <v>8.1</v>
      </c>
      <c r="D120" s="7" t="s">
        <v>243</v>
      </c>
      <c r="E120" s="10" t="s">
        <v>342</v>
      </c>
      <c r="F120" s="9">
        <v>6.0</v>
      </c>
      <c r="G120" s="10">
        <v>0.0</v>
      </c>
      <c r="H120" s="7">
        <v>0.0</v>
      </c>
      <c r="I120" s="7">
        <v>0.0</v>
      </c>
      <c r="J120" s="7">
        <v>0.0</v>
      </c>
      <c r="K120" s="7">
        <v>0.0</v>
      </c>
      <c r="L120" s="11">
        <v>0.0</v>
      </c>
      <c r="M120" s="10">
        <v>12.0</v>
      </c>
      <c r="N120" s="7">
        <v>41.0</v>
      </c>
      <c r="O120" s="7">
        <v>0.0</v>
      </c>
      <c r="P120" s="11">
        <v>0.0</v>
      </c>
      <c r="Q120" s="10">
        <v>4.0</v>
      </c>
      <c r="R120" s="7">
        <v>20.0</v>
      </c>
      <c r="S120" s="7">
        <v>0.0</v>
      </c>
      <c r="T120" s="11">
        <v>0.0</v>
      </c>
      <c r="U120" s="10">
        <v>0.0</v>
      </c>
      <c r="V120" s="11">
        <v>0.0</v>
      </c>
    </row>
    <row r="121">
      <c r="A121" s="7" t="str">
        <f t="shared" si="1"/>
        <v>E.J. Jenkins</v>
      </c>
      <c r="B121" s="7" t="str">
        <f>IFERROR(__xludf.DUMMYFUNCTION("INDEX(IFNA(REGEXEXTRACT(D121, ""([^ ]+)$"")))"),"PHI")</f>
        <v>PHI</v>
      </c>
      <c r="C121" s="7">
        <f>Pts_PA*G121+Pts_PC*H121+Pts_PY*I121+Pts_PTD*J121+Pts_PI*K121+Pts_P2*L121+Pts_RA*M121+Pts_RY*N121+Pts_RTD*O121+Pts_R2*P121+Pts_Res*Q121+Pts_ReY*R121+Pts_ReTD*S121+Pts_Re2*T121+Pts_FL*U121+Pts_FTD*V121</f>
        <v>7.2</v>
      </c>
      <c r="D121" s="7" t="s">
        <v>1204</v>
      </c>
      <c r="E121" s="10" t="s">
        <v>354</v>
      </c>
      <c r="F121" s="9">
        <v>6.0</v>
      </c>
      <c r="G121" s="10">
        <v>0.0</v>
      </c>
      <c r="H121" s="7">
        <v>0.0</v>
      </c>
      <c r="I121" s="7">
        <v>0.0</v>
      </c>
      <c r="J121" s="7">
        <v>0.0</v>
      </c>
      <c r="K121" s="7">
        <v>0.0</v>
      </c>
      <c r="L121" s="11">
        <v>0.0</v>
      </c>
      <c r="M121" s="10">
        <v>0.0</v>
      </c>
      <c r="N121" s="7">
        <v>0.0</v>
      </c>
      <c r="O121" s="7">
        <v>0.0</v>
      </c>
      <c r="P121" s="11">
        <v>0.0</v>
      </c>
      <c r="Q121" s="10">
        <v>1.0</v>
      </c>
      <c r="R121" s="7">
        <v>7.0</v>
      </c>
      <c r="S121" s="7">
        <v>1.0</v>
      </c>
      <c r="T121" s="11">
        <v>0.0</v>
      </c>
      <c r="U121" s="10">
        <v>0.0</v>
      </c>
      <c r="V121" s="11">
        <v>0.0</v>
      </c>
    </row>
    <row r="122">
      <c r="A122" s="7" t="str">
        <f t="shared" si="1"/>
        <v>Jerry Jeudy</v>
      </c>
      <c r="B122" s="7" t="str">
        <f>IFERROR(__xludf.DUMMYFUNCTION("INDEX(IFNA(REGEXEXTRACT(D122, ""([^ ]+)$"")))"),"CLE")</f>
        <v>CLE</v>
      </c>
      <c r="C122" s="7">
        <f>Pts_PA*G122+Pts_PC*H122+Pts_PY*I122+Pts_PTD*J122+Pts_PI*K122+Pts_P2*L122+Pts_RA*M122+Pts_RY*N122+Pts_RTD*O122+Pts_R2*P122+Pts_Res*Q122+Pts_ReY*R122+Pts_ReTD*S122+Pts_Re2*T122+Pts_FL*U122+Pts_FTD*V122</f>
        <v>9.3</v>
      </c>
      <c r="D122" s="7" t="s">
        <v>132</v>
      </c>
      <c r="E122" s="10" t="s">
        <v>347</v>
      </c>
      <c r="F122" s="9">
        <v>6.0</v>
      </c>
      <c r="G122" s="10">
        <v>0.0</v>
      </c>
      <c r="H122" s="7">
        <v>0.0</v>
      </c>
      <c r="I122" s="7">
        <v>0.0</v>
      </c>
      <c r="J122" s="7">
        <v>0.0</v>
      </c>
      <c r="K122" s="7">
        <v>0.0</v>
      </c>
      <c r="L122" s="11">
        <v>0.0</v>
      </c>
      <c r="M122" s="10">
        <v>0.0</v>
      </c>
      <c r="N122" s="7">
        <v>0.0</v>
      </c>
      <c r="O122" s="7">
        <v>0.0</v>
      </c>
      <c r="P122" s="11">
        <v>0.0</v>
      </c>
      <c r="Q122" s="10">
        <v>6.0</v>
      </c>
      <c r="R122" s="7">
        <v>63.0</v>
      </c>
      <c r="S122" s="7">
        <v>0.0</v>
      </c>
      <c r="T122" s="11">
        <v>0.0</v>
      </c>
      <c r="U122" s="10">
        <v>0.0</v>
      </c>
      <c r="V122" s="11">
        <v>0.0</v>
      </c>
    </row>
    <row r="123">
      <c r="A123" s="7" t="str">
        <f t="shared" si="1"/>
        <v>Sam LaPorta</v>
      </c>
      <c r="B123" s="7" t="str">
        <f>IFERROR(__xludf.DUMMYFUNCTION("INDEX(IFNA(REGEXEXTRACT(D123, ""([^ ]+)$"")))"),"DET")</f>
        <v>DET</v>
      </c>
      <c r="C123" s="7">
        <f>Pts_PA*G123+Pts_PC*H123+Pts_PY*I123+Pts_PTD*J123+Pts_PI*K123+Pts_P2*L123+Pts_RA*M123+Pts_RY*N123+Pts_RTD*O123+Pts_R2*P123+Pts_Res*Q123+Pts_ReY*R123+Pts_ReTD*S123+Pts_Re2*T123+Pts_FL*U123+Pts_FTD*V123</f>
        <v>9.8</v>
      </c>
      <c r="D123" s="7" t="s">
        <v>176</v>
      </c>
      <c r="E123" s="10" t="s">
        <v>155</v>
      </c>
      <c r="F123" s="9">
        <v>6.0</v>
      </c>
      <c r="G123" s="10">
        <v>0.0</v>
      </c>
      <c r="H123" s="7">
        <v>0.0</v>
      </c>
      <c r="I123" s="7">
        <v>0.0</v>
      </c>
      <c r="J123" s="7">
        <v>0.0</v>
      </c>
      <c r="K123" s="7">
        <v>0.0</v>
      </c>
      <c r="L123" s="11">
        <v>0.0</v>
      </c>
      <c r="M123" s="10">
        <v>0.0</v>
      </c>
      <c r="N123" s="7">
        <v>0.0</v>
      </c>
      <c r="O123" s="7">
        <v>0.0</v>
      </c>
      <c r="P123" s="11">
        <v>0.0</v>
      </c>
      <c r="Q123" s="10">
        <v>7.0</v>
      </c>
      <c r="R123" s="7">
        <v>63.0</v>
      </c>
      <c r="S123" s="7">
        <v>0.0</v>
      </c>
      <c r="T123" s="11">
        <v>0.0</v>
      </c>
      <c r="U123" s="10">
        <v>0.0</v>
      </c>
      <c r="V123" s="11">
        <v>0.0</v>
      </c>
    </row>
    <row r="124">
      <c r="A124" s="7" t="str">
        <f t="shared" si="1"/>
        <v>Ray Ray McCloud</v>
      </c>
      <c r="B124" s="7" t="str">
        <f>IFERROR(__xludf.DUMMYFUNCTION("INDEX(IFNA(REGEXEXTRACT(D124, ""([^ ]+)$"")))"),"ATL")</f>
        <v>ATL</v>
      </c>
      <c r="C124" s="7">
        <f>Pts_PA*G124+Pts_PC*H124+Pts_PY*I124+Pts_PTD*J124+Pts_PI*K124+Pts_P2*L124+Pts_RA*M124+Pts_RY*N124+Pts_RTD*O124+Pts_R2*P124+Pts_Res*Q124+Pts_ReY*R124+Pts_ReTD*S124+Pts_Re2*T124+Pts_FL*U124+Pts_FTD*V124</f>
        <v>8.6</v>
      </c>
      <c r="D124" s="7" t="s">
        <v>167</v>
      </c>
      <c r="E124" s="10" t="s">
        <v>29</v>
      </c>
      <c r="F124" s="9">
        <v>6.0</v>
      </c>
      <c r="G124" s="10">
        <v>0.0</v>
      </c>
      <c r="H124" s="7">
        <v>0.0</v>
      </c>
      <c r="I124" s="7">
        <v>0.0</v>
      </c>
      <c r="J124" s="7">
        <v>0.0</v>
      </c>
      <c r="K124" s="7">
        <v>0.0</v>
      </c>
      <c r="L124" s="11">
        <v>0.0</v>
      </c>
      <c r="M124" s="10">
        <v>0.0</v>
      </c>
      <c r="N124" s="7">
        <v>0.0</v>
      </c>
      <c r="O124" s="7">
        <v>0.0</v>
      </c>
      <c r="P124" s="11">
        <v>0.0</v>
      </c>
      <c r="Q124" s="10">
        <v>4.0</v>
      </c>
      <c r="R124" s="7">
        <v>66.0</v>
      </c>
      <c r="S124" s="7">
        <v>0.0</v>
      </c>
      <c r="T124" s="11">
        <v>0.0</v>
      </c>
      <c r="U124" s="10">
        <v>0.0</v>
      </c>
      <c r="V124" s="11">
        <v>0.0</v>
      </c>
    </row>
    <row r="125">
      <c r="A125" s="7" t="str">
        <f t="shared" si="1"/>
        <v>Davis Mills</v>
      </c>
      <c r="B125" s="7" t="str">
        <f>IFERROR(__xludf.DUMMYFUNCTION("INDEX(IFNA(REGEXEXTRACT(D125, ""([^ ]+)$"")))"),"HOU")</f>
        <v>HOU</v>
      </c>
      <c r="C125" s="7">
        <f>Pts_PA*G125+Pts_PC*H125+Pts_PY*I125+Pts_PTD*J125+Pts_PI*K125+Pts_P2*L125+Pts_RA*M125+Pts_RY*N125+Pts_RTD*O125+Pts_R2*P125+Pts_Res*Q125+Pts_ReY*R125+Pts_ReTD*S125+Pts_Re2*T125+Pts_FL*U125+Pts_FTD*V125</f>
        <v>6.22</v>
      </c>
      <c r="D125" s="7" t="s">
        <v>434</v>
      </c>
      <c r="E125" s="10" t="s">
        <v>345</v>
      </c>
      <c r="F125" s="9">
        <v>6.0</v>
      </c>
      <c r="G125" s="10">
        <v>22.0</v>
      </c>
      <c r="H125" s="7">
        <v>12.0</v>
      </c>
      <c r="I125" s="7">
        <v>128.0</v>
      </c>
      <c r="J125" s="7">
        <v>0.0</v>
      </c>
      <c r="K125" s="7">
        <v>0.0</v>
      </c>
      <c r="L125" s="11">
        <v>0.0</v>
      </c>
      <c r="M125" s="10">
        <v>3.0</v>
      </c>
      <c r="N125" s="7">
        <v>11.0</v>
      </c>
      <c r="O125" s="7">
        <v>0.0</v>
      </c>
      <c r="P125" s="11">
        <v>0.0</v>
      </c>
      <c r="Q125" s="10">
        <v>0.0</v>
      </c>
      <c r="R125" s="7">
        <v>0.0</v>
      </c>
      <c r="S125" s="7">
        <v>0.0</v>
      </c>
      <c r="T125" s="11">
        <v>0.0</v>
      </c>
      <c r="U125" s="10">
        <v>0.0</v>
      </c>
      <c r="V125" s="11">
        <v>0.0</v>
      </c>
    </row>
    <row r="126">
      <c r="A126" s="7" t="str">
        <f t="shared" si="1"/>
        <v>David Moore</v>
      </c>
      <c r="B126" s="7" t="str">
        <f>IFERROR(__xludf.DUMMYFUNCTION("INDEX(IFNA(REGEXEXTRACT(D126, ""([^ ]+)$"")))"),"CAR")</f>
        <v>CAR</v>
      </c>
      <c r="C126" s="7">
        <f>Pts_PA*G126+Pts_PC*H126+Pts_PY*I126+Pts_PTD*J126+Pts_PI*K126+Pts_P2*L126+Pts_RA*M126+Pts_RY*N126+Pts_RTD*O126+Pts_R2*P126+Pts_Res*Q126+Pts_ReY*R126+Pts_ReTD*S126+Pts_Re2*T126+Pts_FL*U126+Pts_FTD*V126</f>
        <v>7.4</v>
      </c>
      <c r="D126" s="7" t="s">
        <v>258</v>
      </c>
      <c r="E126" s="10" t="s">
        <v>96</v>
      </c>
      <c r="F126" s="9">
        <v>6.0</v>
      </c>
      <c r="G126" s="10">
        <v>0.0</v>
      </c>
      <c r="H126" s="7">
        <v>0.0</v>
      </c>
      <c r="I126" s="7">
        <v>0.0</v>
      </c>
      <c r="J126" s="7">
        <v>0.0</v>
      </c>
      <c r="K126" s="7">
        <v>0.0</v>
      </c>
      <c r="L126" s="11">
        <v>0.0</v>
      </c>
      <c r="M126" s="10">
        <v>0.0</v>
      </c>
      <c r="N126" s="7">
        <v>0.0</v>
      </c>
      <c r="O126" s="7">
        <v>0.0</v>
      </c>
      <c r="P126" s="11">
        <v>0.0</v>
      </c>
      <c r="Q126" s="10">
        <v>1.0</v>
      </c>
      <c r="R126" s="7">
        <v>9.0</v>
      </c>
      <c r="S126" s="7">
        <v>1.0</v>
      </c>
      <c r="T126" s="11">
        <v>0.0</v>
      </c>
      <c r="U126" s="10">
        <v>0.0</v>
      </c>
      <c r="V126" s="11">
        <v>0.0</v>
      </c>
    </row>
    <row r="127">
      <c r="A127" s="7" t="str">
        <f t="shared" si="1"/>
        <v>Tony Pollard</v>
      </c>
      <c r="B127" s="7" t="str">
        <f>IFERROR(__xludf.DUMMYFUNCTION("INDEX(IFNA(REGEXEXTRACT(D127, ""([^ ]+)$"")))"),"TEN")</f>
        <v>TEN</v>
      </c>
      <c r="C127" s="7">
        <f>Pts_PA*G127+Pts_PC*H127+Pts_PY*I127+Pts_PTD*J127+Pts_PI*K127+Pts_P2*L127+Pts_RA*M127+Pts_RY*N127+Pts_RTD*O127+Pts_R2*P127+Pts_Res*Q127+Pts_ReY*R127+Pts_ReTD*S127+Pts_Re2*T127+Pts_FL*U127+Pts_FTD*V127</f>
        <v>6.2</v>
      </c>
      <c r="D127" s="7" t="s">
        <v>75</v>
      </c>
      <c r="E127" s="10" t="s">
        <v>25</v>
      </c>
      <c r="F127" s="9">
        <v>6.0</v>
      </c>
      <c r="G127" s="10">
        <v>0.0</v>
      </c>
      <c r="H127" s="7">
        <v>0.0</v>
      </c>
      <c r="I127" s="7">
        <v>0.0</v>
      </c>
      <c r="J127" s="7">
        <v>0.0</v>
      </c>
      <c r="K127" s="7">
        <v>0.0</v>
      </c>
      <c r="L127" s="11">
        <v>0.0</v>
      </c>
      <c r="M127" s="10">
        <v>22.0</v>
      </c>
      <c r="N127" s="7">
        <v>62.0</v>
      </c>
      <c r="O127" s="7">
        <v>0.0</v>
      </c>
      <c r="P127" s="11">
        <v>0.0</v>
      </c>
      <c r="Q127" s="10">
        <v>0.0</v>
      </c>
      <c r="R127" s="7">
        <v>0.0</v>
      </c>
      <c r="S127" s="7">
        <v>0.0</v>
      </c>
      <c r="T127" s="11">
        <v>0.0</v>
      </c>
      <c r="U127" s="10">
        <v>0.0</v>
      </c>
      <c r="V127" s="11">
        <v>0.0</v>
      </c>
    </row>
    <row r="128">
      <c r="A128" s="7" t="str">
        <f t="shared" si="1"/>
        <v>Will Shipley</v>
      </c>
      <c r="B128" s="7" t="str">
        <f>IFERROR(__xludf.DUMMYFUNCTION("INDEX(IFNA(REGEXEXTRACT(D128, ""([^ ]+)$"")))"),"PHI")</f>
        <v>PHI</v>
      </c>
      <c r="C128" s="7">
        <f>Pts_PA*G128+Pts_PC*H128+Pts_PY*I128+Pts_PTD*J128+Pts_PI*K128+Pts_P2*L128+Pts_RA*M128+Pts_RY*N128+Pts_RTD*O128+Pts_R2*P128+Pts_Res*Q128+Pts_ReY*R128+Pts_ReTD*S128+Pts_Re2*T128+Pts_FL*U128+Pts_FTD*V128</f>
        <v>8.7</v>
      </c>
      <c r="D128" s="7" t="s">
        <v>531</v>
      </c>
      <c r="E128" s="10" t="s">
        <v>354</v>
      </c>
      <c r="F128" s="9">
        <v>6.0</v>
      </c>
      <c r="G128" s="10">
        <v>0.0</v>
      </c>
      <c r="H128" s="7">
        <v>0.0</v>
      </c>
      <c r="I128" s="7">
        <v>0.0</v>
      </c>
      <c r="J128" s="7">
        <v>0.0</v>
      </c>
      <c r="K128" s="7">
        <v>0.0</v>
      </c>
      <c r="L128" s="11">
        <v>0.0</v>
      </c>
      <c r="M128" s="10">
        <v>10.0</v>
      </c>
      <c r="N128" s="7">
        <v>32.0</v>
      </c>
      <c r="O128" s="7">
        <v>0.0</v>
      </c>
      <c r="P128" s="11">
        <v>0.0</v>
      </c>
      <c r="Q128" s="10">
        <v>4.0</v>
      </c>
      <c r="R128" s="7">
        <v>35.0</v>
      </c>
      <c r="S128" s="7">
        <v>0.0</v>
      </c>
      <c r="T128" s="11">
        <v>0.0</v>
      </c>
      <c r="U128" s="10">
        <v>0.0</v>
      </c>
      <c r="V128" s="11">
        <v>0.0</v>
      </c>
    </row>
    <row r="129">
      <c r="A129" s="7" t="str">
        <f t="shared" si="1"/>
        <v>Brenton Strange</v>
      </c>
      <c r="B129" s="7" t="str">
        <f>IFERROR(__xludf.DUMMYFUNCTION("INDEX(IFNA(REGEXEXTRACT(D129, ""([^ ]+)$"")))"),"JAX")</f>
        <v>JAX</v>
      </c>
      <c r="C129" s="7">
        <f>Pts_PA*G129+Pts_PC*H129+Pts_PY*I129+Pts_PTD*J129+Pts_PI*K129+Pts_P2*L129+Pts_RA*M129+Pts_RY*N129+Pts_RTD*O129+Pts_R2*P129+Pts_Res*Q129+Pts_ReY*R129+Pts_ReTD*S129+Pts_Re2*T129+Pts_FL*U129+Pts_FTD*V129</f>
        <v>8</v>
      </c>
      <c r="D129" s="7" t="s">
        <v>363</v>
      </c>
      <c r="E129" s="10" t="s">
        <v>35</v>
      </c>
      <c r="F129" s="9">
        <v>6.0</v>
      </c>
      <c r="G129" s="10">
        <v>0.0</v>
      </c>
      <c r="H129" s="7">
        <v>0.0</v>
      </c>
      <c r="I129" s="7">
        <v>0.0</v>
      </c>
      <c r="J129" s="7">
        <v>0.0</v>
      </c>
      <c r="K129" s="7">
        <v>0.0</v>
      </c>
      <c r="L129" s="11">
        <v>0.0</v>
      </c>
      <c r="M129" s="10">
        <v>0.0</v>
      </c>
      <c r="N129" s="7">
        <v>0.0</v>
      </c>
      <c r="O129" s="7">
        <v>0.0</v>
      </c>
      <c r="P129" s="11">
        <v>0.0</v>
      </c>
      <c r="Q129" s="10">
        <v>4.0</v>
      </c>
      <c r="R129" s="7">
        <v>60.0</v>
      </c>
      <c r="S129" s="7">
        <v>0.0</v>
      </c>
      <c r="T129" s="11">
        <v>0.0</v>
      </c>
      <c r="U129" s="10">
        <v>0.0</v>
      </c>
      <c r="V129" s="11">
        <v>0.0</v>
      </c>
    </row>
    <row r="130">
      <c r="A130" s="7" t="str">
        <f t="shared" si="1"/>
        <v>Christopher Brooks</v>
      </c>
      <c r="B130" s="7" t="str">
        <f>IFERROR(__xludf.DUMMYFUNCTION("INDEX(IFNA(REGEXEXTRACT(D130, ""([^ ]+)$"")))"),"GB")</f>
        <v>GB</v>
      </c>
      <c r="C130" s="7">
        <f>Pts_PA*G130+Pts_PC*H130+Pts_PY*I130+Pts_PTD*J130+Pts_PI*K130+Pts_P2*L130+Pts_RA*M130+Pts_RY*N130+Pts_RTD*O130+Pts_R2*P130+Pts_Res*Q130+Pts_ReY*R130+Pts_ReTD*S130+Pts_Re2*T130+Pts_FL*U130+Pts_FTD*V130</f>
        <v>5.9</v>
      </c>
      <c r="D130" s="7" t="s">
        <v>450</v>
      </c>
      <c r="E130" s="10" t="s">
        <v>343</v>
      </c>
      <c r="F130" s="9">
        <v>5.0</v>
      </c>
      <c r="G130" s="10">
        <v>0.0</v>
      </c>
      <c r="H130" s="7">
        <v>0.0</v>
      </c>
      <c r="I130" s="7">
        <v>0.0</v>
      </c>
      <c r="J130" s="7">
        <v>0.0</v>
      </c>
      <c r="K130" s="7">
        <v>0.0</v>
      </c>
      <c r="L130" s="11">
        <v>0.0</v>
      </c>
      <c r="M130" s="10">
        <v>8.0</v>
      </c>
      <c r="N130" s="7">
        <v>59.0</v>
      </c>
      <c r="O130" s="7">
        <v>0.0</v>
      </c>
      <c r="P130" s="11">
        <v>0.0</v>
      </c>
      <c r="Q130" s="10">
        <v>0.0</v>
      </c>
      <c r="R130" s="7">
        <v>0.0</v>
      </c>
      <c r="S130" s="7">
        <v>0.0</v>
      </c>
      <c r="T130" s="11">
        <v>0.0</v>
      </c>
      <c r="U130" s="10">
        <v>0.0</v>
      </c>
      <c r="V130" s="11">
        <v>0.0</v>
      </c>
    </row>
    <row r="131">
      <c r="A131" s="7" t="str">
        <f t="shared" si="1"/>
        <v>Chris Conley</v>
      </c>
      <c r="B131" s="7" t="str">
        <f>IFERROR(__xludf.DUMMYFUNCTION("INDEX(IFNA(REGEXEXTRACT(D131, ""([^ ]+)$"")))"),"SF")</f>
        <v>SF</v>
      </c>
      <c r="C131" s="7">
        <f>Pts_PA*G131+Pts_PC*H131+Pts_PY*I131+Pts_PTD*J131+Pts_PI*K131+Pts_P2*L131+Pts_RA*M131+Pts_RY*N131+Pts_RTD*O131+Pts_R2*P131+Pts_Res*Q131+Pts_ReY*R131+Pts_ReTD*S131+Pts_Re2*T131+Pts_FL*U131+Pts_FTD*V131</f>
        <v>7.9</v>
      </c>
      <c r="D131" s="7" t="s">
        <v>401</v>
      </c>
      <c r="E131" s="10" t="s">
        <v>359</v>
      </c>
      <c r="F131" s="9">
        <v>5.0</v>
      </c>
      <c r="G131" s="10">
        <v>0.0</v>
      </c>
      <c r="H131" s="7">
        <v>0.0</v>
      </c>
      <c r="I131" s="7">
        <v>0.0</v>
      </c>
      <c r="J131" s="7">
        <v>0.0</v>
      </c>
      <c r="K131" s="7">
        <v>0.0</v>
      </c>
      <c r="L131" s="11">
        <v>0.0</v>
      </c>
      <c r="M131" s="10">
        <v>0.0</v>
      </c>
      <c r="N131" s="7">
        <v>0.0</v>
      </c>
      <c r="O131" s="7">
        <v>0.0</v>
      </c>
      <c r="P131" s="11">
        <v>0.0</v>
      </c>
      <c r="Q131" s="10">
        <v>4.0</v>
      </c>
      <c r="R131" s="7">
        <v>59.0</v>
      </c>
      <c r="S131" s="7">
        <v>0.0</v>
      </c>
      <c r="T131" s="11">
        <v>0.0</v>
      </c>
      <c r="U131" s="10">
        <v>0.0</v>
      </c>
      <c r="V131" s="11">
        <v>0.0</v>
      </c>
    </row>
    <row r="132">
      <c r="A132" s="7" t="str">
        <f t="shared" si="1"/>
        <v>Travis Etienne</v>
      </c>
      <c r="B132" s="7" t="str">
        <f>IFERROR(__xludf.DUMMYFUNCTION("INDEX(IFNA(REGEXEXTRACT(D132, ""([^ ]+)$"")))"),"JAX")</f>
        <v>JAX</v>
      </c>
      <c r="C132" s="7">
        <f>Pts_PA*G132+Pts_PC*H132+Pts_PY*I132+Pts_PTD*J132+Pts_PI*K132+Pts_P2*L132+Pts_RA*M132+Pts_RY*N132+Pts_RTD*O132+Pts_R2*P132+Pts_Res*Q132+Pts_ReY*R132+Pts_ReTD*S132+Pts_Re2*T132+Pts_FL*U132+Pts_FTD*V132</f>
        <v>7.5</v>
      </c>
      <c r="D132" s="7" t="s">
        <v>107</v>
      </c>
      <c r="E132" s="10" t="s">
        <v>35</v>
      </c>
      <c r="F132" s="9">
        <v>5.0</v>
      </c>
      <c r="G132" s="10">
        <v>0.0</v>
      </c>
      <c r="H132" s="7">
        <v>0.0</v>
      </c>
      <c r="I132" s="7">
        <v>0.0</v>
      </c>
      <c r="J132" s="7">
        <v>0.0</v>
      </c>
      <c r="K132" s="7">
        <v>0.0</v>
      </c>
      <c r="L132" s="11">
        <v>0.0</v>
      </c>
      <c r="M132" s="10">
        <v>13.0</v>
      </c>
      <c r="N132" s="7">
        <v>31.0</v>
      </c>
      <c r="O132" s="7">
        <v>0.0</v>
      </c>
      <c r="P132" s="11">
        <v>0.0</v>
      </c>
      <c r="Q132" s="10">
        <v>3.0</v>
      </c>
      <c r="R132" s="7">
        <v>29.0</v>
      </c>
      <c r="S132" s="7">
        <v>0.0</v>
      </c>
      <c r="T132" s="11">
        <v>0.0</v>
      </c>
      <c r="U132" s="10">
        <v>0.0</v>
      </c>
      <c r="V132" s="11">
        <v>0.0</v>
      </c>
    </row>
    <row r="133">
      <c r="A133" s="7" t="str">
        <f t="shared" si="1"/>
        <v>Dallas Goedert</v>
      </c>
      <c r="B133" s="7" t="str">
        <f>IFERROR(__xludf.DUMMYFUNCTION("INDEX(IFNA(REGEXEXTRACT(D133, ""([^ ]+)$"")))"),"PHI")</f>
        <v>PHI</v>
      </c>
      <c r="C133" s="7">
        <f>Pts_PA*G133+Pts_PC*H133+Pts_PY*I133+Pts_PTD*J133+Pts_PI*K133+Pts_P2*L133+Pts_RA*M133+Pts_RY*N133+Pts_RTD*O133+Pts_R2*P133+Pts_Res*Q133+Pts_ReY*R133+Pts_ReTD*S133+Pts_Re2*T133+Pts_FL*U133+Pts_FTD*V133</f>
        <v>7.5</v>
      </c>
      <c r="D133" s="7" t="s">
        <v>187</v>
      </c>
      <c r="E133" s="10" t="s">
        <v>354</v>
      </c>
      <c r="F133" s="9">
        <v>5.0</v>
      </c>
      <c r="G133" s="10">
        <v>0.0</v>
      </c>
      <c r="H133" s="7">
        <v>0.0</v>
      </c>
      <c r="I133" s="7">
        <v>0.0</v>
      </c>
      <c r="J133" s="7">
        <v>0.0</v>
      </c>
      <c r="K133" s="7">
        <v>0.0</v>
      </c>
      <c r="L133" s="11">
        <v>0.0</v>
      </c>
      <c r="M133" s="10">
        <v>0.0</v>
      </c>
      <c r="N133" s="7">
        <v>0.0</v>
      </c>
      <c r="O133" s="7">
        <v>0.0</v>
      </c>
      <c r="P133" s="11">
        <v>0.0</v>
      </c>
      <c r="Q133" s="10">
        <v>4.0</v>
      </c>
      <c r="R133" s="7">
        <v>55.0</v>
      </c>
      <c r="S133" s="7">
        <v>0.0</v>
      </c>
      <c r="T133" s="11">
        <v>0.0</v>
      </c>
      <c r="U133" s="10">
        <v>0.0</v>
      </c>
      <c r="V133" s="11">
        <v>0.0</v>
      </c>
    </row>
    <row r="134">
      <c r="A134" s="7" t="str">
        <f t="shared" si="1"/>
        <v>Malik Heath</v>
      </c>
      <c r="B134" s="7" t="str">
        <f>IFERROR(__xludf.DUMMYFUNCTION("INDEX(IFNA(REGEXEXTRACT(D134, ""([^ ]+)$"")))"),"GB")</f>
        <v>GB</v>
      </c>
      <c r="C134" s="7">
        <f>Pts_PA*G134+Pts_PC*H134+Pts_PY*I134+Pts_PTD*J134+Pts_PI*K134+Pts_P2*L134+Pts_RA*M134+Pts_RY*N134+Pts_RTD*O134+Pts_R2*P134+Pts_Res*Q134+Pts_ReY*R134+Pts_ReTD*S134+Pts_Re2*T134+Pts_FL*U134+Pts_FTD*V134</f>
        <v>6.8</v>
      </c>
      <c r="D134" s="7" t="s">
        <v>472</v>
      </c>
      <c r="E134" s="10" t="s">
        <v>343</v>
      </c>
      <c r="F134" s="9">
        <v>5.0</v>
      </c>
      <c r="G134" s="10">
        <v>0.0</v>
      </c>
      <c r="H134" s="7">
        <v>0.0</v>
      </c>
      <c r="I134" s="7">
        <v>0.0</v>
      </c>
      <c r="J134" s="7">
        <v>0.0</v>
      </c>
      <c r="K134" s="7">
        <v>0.0</v>
      </c>
      <c r="L134" s="11">
        <v>0.0</v>
      </c>
      <c r="M134" s="10">
        <v>0.0</v>
      </c>
      <c r="N134" s="7">
        <v>0.0</v>
      </c>
      <c r="O134" s="7">
        <v>0.0</v>
      </c>
      <c r="P134" s="11">
        <v>0.0</v>
      </c>
      <c r="Q134" s="10">
        <v>3.0</v>
      </c>
      <c r="R134" s="7">
        <v>53.0</v>
      </c>
      <c r="S134" s="7">
        <v>0.0</v>
      </c>
      <c r="T134" s="11">
        <v>0.0</v>
      </c>
      <c r="U134" s="10">
        <v>0.0</v>
      </c>
      <c r="V134" s="11">
        <v>0.0</v>
      </c>
    </row>
    <row r="135">
      <c r="A135" s="7" t="str">
        <f t="shared" si="1"/>
        <v>Tee Higgins</v>
      </c>
      <c r="B135" s="7" t="str">
        <f>IFERROR(__xludf.DUMMYFUNCTION("INDEX(IFNA(REGEXEXTRACT(D135, ""([^ ]+)$"")))"),"CIN")</f>
        <v>CIN</v>
      </c>
      <c r="C135" s="7">
        <f>Pts_PA*G135+Pts_PC*H135+Pts_PY*I135+Pts_PTD*J135+Pts_PI*K135+Pts_P2*L135+Pts_RA*M135+Pts_RY*N135+Pts_RTD*O135+Pts_R2*P135+Pts_Res*Q135+Pts_ReY*R135+Pts_ReTD*S135+Pts_Re2*T135+Pts_FL*U135+Pts_FTD*V135</f>
        <v>7.3</v>
      </c>
      <c r="D135" s="7" t="s">
        <v>432</v>
      </c>
      <c r="E135" s="10" t="s">
        <v>425</v>
      </c>
      <c r="F135" s="9">
        <v>5.0</v>
      </c>
      <c r="G135" s="10">
        <v>0.0</v>
      </c>
      <c r="H135" s="7">
        <v>0.0</v>
      </c>
      <c r="I135" s="7">
        <v>0.0</v>
      </c>
      <c r="J135" s="7">
        <v>0.0</v>
      </c>
      <c r="K135" s="7">
        <v>0.0</v>
      </c>
      <c r="L135" s="11">
        <v>0.0</v>
      </c>
      <c r="M135" s="10">
        <v>0.0</v>
      </c>
      <c r="N135" s="7">
        <v>0.0</v>
      </c>
      <c r="O135" s="7">
        <v>0.0</v>
      </c>
      <c r="P135" s="11">
        <v>0.0</v>
      </c>
      <c r="Q135" s="10">
        <v>4.0</v>
      </c>
      <c r="R135" s="7">
        <v>53.0</v>
      </c>
      <c r="S135" s="7">
        <v>0.0</v>
      </c>
      <c r="T135" s="11">
        <v>0.0</v>
      </c>
      <c r="U135" s="10">
        <v>0.0</v>
      </c>
      <c r="V135" s="11">
        <v>0.0</v>
      </c>
    </row>
    <row r="136">
      <c r="A136" s="7" t="str">
        <f t="shared" si="1"/>
        <v>Justin Jefferson</v>
      </c>
      <c r="B136" s="7" t="str">
        <f>IFERROR(__xludf.DUMMYFUNCTION("INDEX(IFNA(REGEXEXTRACT(D136, ""([^ ]+)$"")))"),"MIN")</f>
        <v>MIN</v>
      </c>
      <c r="C136" s="7">
        <f>Pts_PA*G136+Pts_PC*H136+Pts_PY*I136+Pts_PTD*J136+Pts_PI*K136+Pts_P2*L136+Pts_RA*M136+Pts_RY*N136+Pts_RTD*O136+Pts_R2*P136+Pts_Res*Q136+Pts_ReY*R136+Pts_ReTD*S136+Pts_Re2*T136+Pts_FL*U136+Pts_FTD*V136</f>
        <v>6.9</v>
      </c>
      <c r="D136" s="7" t="s">
        <v>98</v>
      </c>
      <c r="E136" s="10" t="s">
        <v>56</v>
      </c>
      <c r="F136" s="9">
        <v>5.0</v>
      </c>
      <c r="G136" s="10">
        <v>0.0</v>
      </c>
      <c r="H136" s="7">
        <v>0.0</v>
      </c>
      <c r="I136" s="7">
        <v>0.0</v>
      </c>
      <c r="J136" s="7">
        <v>0.0</v>
      </c>
      <c r="K136" s="7">
        <v>0.0</v>
      </c>
      <c r="L136" s="11">
        <v>0.0</v>
      </c>
      <c r="M136" s="10">
        <v>0.0</v>
      </c>
      <c r="N136" s="7">
        <v>0.0</v>
      </c>
      <c r="O136" s="7">
        <v>0.0</v>
      </c>
      <c r="P136" s="11">
        <v>0.0</v>
      </c>
      <c r="Q136" s="10">
        <v>3.0</v>
      </c>
      <c r="R136" s="7">
        <v>54.0</v>
      </c>
      <c r="S136" s="7">
        <v>0.0</v>
      </c>
      <c r="T136" s="11">
        <v>0.0</v>
      </c>
      <c r="U136" s="10">
        <v>0.0</v>
      </c>
      <c r="V136" s="11">
        <v>0.0</v>
      </c>
    </row>
    <row r="137">
      <c r="A137" s="7" t="str">
        <f t="shared" si="1"/>
        <v>Jauan Jennings</v>
      </c>
      <c r="B137" s="7" t="str">
        <f>IFERROR(__xludf.DUMMYFUNCTION("INDEX(IFNA(REGEXEXTRACT(D137, ""([^ ]+)$"")))"),"SF")</f>
        <v>SF</v>
      </c>
      <c r="C137" s="7">
        <f>Pts_PA*G137+Pts_PC*H137+Pts_PY*I137+Pts_PTD*J137+Pts_PI*K137+Pts_P2*L137+Pts_RA*M137+Pts_RY*N137+Pts_RTD*O137+Pts_R2*P137+Pts_Res*Q137+Pts_ReY*R137+Pts_ReTD*S137+Pts_Re2*T137+Pts_FL*U137+Pts_FTD*V137</f>
        <v>8.7</v>
      </c>
      <c r="D137" s="7" t="s">
        <v>152</v>
      </c>
      <c r="E137" s="10" t="s">
        <v>359</v>
      </c>
      <c r="F137" s="9">
        <v>5.0</v>
      </c>
      <c r="G137" s="10">
        <v>0.0</v>
      </c>
      <c r="H137" s="7">
        <v>0.0</v>
      </c>
      <c r="I137" s="7">
        <v>0.0</v>
      </c>
      <c r="J137" s="7">
        <v>0.0</v>
      </c>
      <c r="K137" s="7">
        <v>0.0</v>
      </c>
      <c r="L137" s="11">
        <v>0.0</v>
      </c>
      <c r="M137" s="10">
        <v>0.0</v>
      </c>
      <c r="N137" s="7">
        <v>0.0</v>
      </c>
      <c r="O137" s="7">
        <v>0.0</v>
      </c>
      <c r="P137" s="11">
        <v>0.0</v>
      </c>
      <c r="Q137" s="10">
        <v>7.0</v>
      </c>
      <c r="R137" s="7">
        <v>52.0</v>
      </c>
      <c r="S137" s="7">
        <v>0.0</v>
      </c>
      <c r="T137" s="11">
        <v>0.0</v>
      </c>
      <c r="U137" s="10">
        <v>0.0</v>
      </c>
      <c r="V137" s="11">
        <v>0.0</v>
      </c>
    </row>
    <row r="138">
      <c r="A138" s="7" t="str">
        <f t="shared" si="1"/>
        <v>Jalen Nailor</v>
      </c>
      <c r="B138" s="7" t="str">
        <f>IFERROR(__xludf.DUMMYFUNCTION("INDEX(IFNA(REGEXEXTRACT(D138, ""([^ ]+)$"")))"),"MIN")</f>
        <v>MIN</v>
      </c>
      <c r="C138" s="7">
        <f>Pts_PA*G138+Pts_PC*H138+Pts_PY*I138+Pts_PTD*J138+Pts_PI*K138+Pts_P2*L138+Pts_RA*M138+Pts_RY*N138+Pts_RTD*O138+Pts_R2*P138+Pts_Res*Q138+Pts_ReY*R138+Pts_ReTD*S138+Pts_Re2*T138+Pts_FL*U138+Pts_FTD*V138</f>
        <v>6.8</v>
      </c>
      <c r="D138" s="7" t="s">
        <v>135</v>
      </c>
      <c r="E138" s="10" t="s">
        <v>56</v>
      </c>
      <c r="F138" s="9">
        <v>5.0</v>
      </c>
      <c r="G138" s="10">
        <v>0.0</v>
      </c>
      <c r="H138" s="7">
        <v>0.0</v>
      </c>
      <c r="I138" s="7">
        <v>0.0</v>
      </c>
      <c r="J138" s="7">
        <v>0.0</v>
      </c>
      <c r="K138" s="7">
        <v>0.0</v>
      </c>
      <c r="L138" s="11">
        <v>0.0</v>
      </c>
      <c r="M138" s="10">
        <v>0.0</v>
      </c>
      <c r="N138" s="7">
        <v>0.0</v>
      </c>
      <c r="O138" s="7">
        <v>0.0</v>
      </c>
      <c r="P138" s="11">
        <v>0.0</v>
      </c>
      <c r="Q138" s="10">
        <v>3.0</v>
      </c>
      <c r="R138" s="7">
        <v>53.0</v>
      </c>
      <c r="S138" s="7">
        <v>0.0</v>
      </c>
      <c r="T138" s="11">
        <v>0.0</v>
      </c>
      <c r="U138" s="10">
        <v>0.0</v>
      </c>
      <c r="V138" s="11">
        <v>0.0</v>
      </c>
    </row>
    <row r="139">
      <c r="A139" s="7" t="str">
        <f t="shared" si="1"/>
        <v>Curtis Samuel</v>
      </c>
      <c r="B139" s="7" t="str">
        <f>IFERROR(__xludf.DUMMYFUNCTION("INDEX(IFNA(REGEXEXTRACT(D139, ""([^ ]+)$"")))"),"BUF")</f>
        <v>BUF</v>
      </c>
      <c r="C139" s="7">
        <f>Pts_PA*G139+Pts_PC*H139+Pts_PY*I139+Pts_PTD*J139+Pts_PI*K139+Pts_P2*L139+Pts_RA*M139+Pts_RY*N139+Pts_RTD*O139+Pts_R2*P139+Pts_Res*Q139+Pts_ReY*R139+Pts_ReTD*S139+Pts_Re2*T139+Pts_FL*U139+Pts_FTD*V139</f>
        <v>8.7</v>
      </c>
      <c r="D139" s="7" t="s">
        <v>270</v>
      </c>
      <c r="E139" s="10" t="s">
        <v>346</v>
      </c>
      <c r="F139" s="9">
        <v>5.0</v>
      </c>
      <c r="G139" s="10">
        <v>0.0</v>
      </c>
      <c r="H139" s="7">
        <v>0.0</v>
      </c>
      <c r="I139" s="7">
        <v>0.0</v>
      </c>
      <c r="J139" s="7">
        <v>0.0</v>
      </c>
      <c r="K139" s="7">
        <v>0.0</v>
      </c>
      <c r="L139" s="11">
        <v>0.0</v>
      </c>
      <c r="M139" s="10">
        <v>0.0</v>
      </c>
      <c r="N139" s="7">
        <v>0.0</v>
      </c>
      <c r="O139" s="7">
        <v>0.0</v>
      </c>
      <c r="P139" s="11">
        <v>0.0</v>
      </c>
      <c r="Q139" s="10">
        <v>7.0</v>
      </c>
      <c r="R139" s="7">
        <v>52.0</v>
      </c>
      <c r="S139" s="7">
        <v>0.0</v>
      </c>
      <c r="T139" s="11">
        <v>0.0</v>
      </c>
      <c r="U139" s="10">
        <v>0.0</v>
      </c>
      <c r="V139" s="11">
        <v>0.0</v>
      </c>
    </row>
    <row r="140">
      <c r="A140" s="7" t="str">
        <f t="shared" si="1"/>
        <v>Tyrone Tracy</v>
      </c>
      <c r="B140" s="7" t="str">
        <f>IFERROR(__xludf.DUMMYFUNCTION("INDEX(IFNA(REGEXEXTRACT(D140, ""([^ ]+)$"")))"),"NYG")</f>
        <v>NYG</v>
      </c>
      <c r="C140" s="7">
        <f>Pts_PA*G140+Pts_PC*H140+Pts_PY*I140+Pts_PTD*J140+Pts_PI*K140+Pts_P2*L140+Pts_RA*M140+Pts_RY*N140+Pts_RTD*O140+Pts_R2*P140+Pts_Res*Q140+Pts_ReY*R140+Pts_ReTD*S140+Pts_Re2*T140+Pts_FL*U140+Pts_FTD*V140</f>
        <v>7.6</v>
      </c>
      <c r="D140" s="7" t="s">
        <v>327</v>
      </c>
      <c r="E140" s="10" t="s">
        <v>27</v>
      </c>
      <c r="F140" s="9">
        <v>5.0</v>
      </c>
      <c r="G140" s="10">
        <v>0.0</v>
      </c>
      <c r="H140" s="7">
        <v>0.0</v>
      </c>
      <c r="I140" s="7">
        <v>0.0</v>
      </c>
      <c r="J140" s="7">
        <v>0.0</v>
      </c>
      <c r="K140" s="7">
        <v>0.0</v>
      </c>
      <c r="L140" s="11">
        <v>0.0</v>
      </c>
      <c r="M140" s="10">
        <v>14.0</v>
      </c>
      <c r="N140" s="7">
        <v>59.0</v>
      </c>
      <c r="O140" s="7">
        <v>0.0</v>
      </c>
      <c r="P140" s="11">
        <v>0.0</v>
      </c>
      <c r="Q140" s="10">
        <v>2.0</v>
      </c>
      <c r="R140" s="7">
        <v>7.0</v>
      </c>
      <c r="S140" s="7">
        <v>0.0</v>
      </c>
      <c r="T140" s="11">
        <v>0.0</v>
      </c>
      <c r="U140" s="10">
        <v>0.0</v>
      </c>
      <c r="V140" s="11">
        <v>0.0</v>
      </c>
    </row>
    <row r="141">
      <c r="A141" s="7" t="str">
        <f t="shared" si="1"/>
        <v>KaVontae Turpin</v>
      </c>
      <c r="B141" s="7" t="str">
        <f>IFERROR(__xludf.DUMMYFUNCTION("INDEX(IFNA(REGEXEXTRACT(D141, ""([^ ]+)$"")))"),"DAL")</f>
        <v>DAL</v>
      </c>
      <c r="C141" s="7">
        <f>Pts_PA*G141+Pts_PC*H141+Pts_PY*I141+Pts_PTD*J141+Pts_PI*K141+Pts_P2*L141+Pts_RA*M141+Pts_RY*N141+Pts_RTD*O141+Pts_R2*P141+Pts_Res*Q141+Pts_ReY*R141+Pts_ReTD*S141+Pts_Re2*T141+Pts_FL*U141+Pts_FTD*V141</f>
        <v>7.3</v>
      </c>
      <c r="D141" s="7" t="s">
        <v>414</v>
      </c>
      <c r="E141" s="10" t="s">
        <v>19</v>
      </c>
      <c r="F141" s="9">
        <v>5.0</v>
      </c>
      <c r="G141" s="10">
        <v>0.0</v>
      </c>
      <c r="H141" s="7">
        <v>0.0</v>
      </c>
      <c r="I141" s="7">
        <v>0.0</v>
      </c>
      <c r="J141" s="7">
        <v>0.0</v>
      </c>
      <c r="K141" s="7">
        <v>0.0</v>
      </c>
      <c r="L141" s="11">
        <v>0.0</v>
      </c>
      <c r="M141" s="10">
        <v>1.0</v>
      </c>
      <c r="N141" s="7">
        <v>5.0</v>
      </c>
      <c r="O141" s="7">
        <v>0.0</v>
      </c>
      <c r="P141" s="11">
        <v>0.0</v>
      </c>
      <c r="Q141" s="10">
        <v>3.0</v>
      </c>
      <c r="R141" s="7">
        <v>53.0</v>
      </c>
      <c r="S141" s="7">
        <v>0.0</v>
      </c>
      <c r="T141" s="11">
        <v>0.0</v>
      </c>
      <c r="U141" s="10">
        <v>0.0</v>
      </c>
      <c r="V141" s="11">
        <v>0.0</v>
      </c>
    </row>
    <row r="142">
      <c r="A142" s="7" t="str">
        <f t="shared" si="1"/>
        <v>Nick Westbrook</v>
      </c>
      <c r="B142" s="7" t="str">
        <f>IFERROR(__xludf.DUMMYFUNCTION("INDEX(IFNA(REGEXEXTRACT(D142, ""([^ ]+)$"")))"),"TEN")</f>
        <v>TEN</v>
      </c>
      <c r="C142" s="7">
        <f>Pts_PA*G142+Pts_PC*H142+Pts_PY*I142+Pts_PTD*J142+Pts_PI*K142+Pts_P2*L142+Pts_RA*M142+Pts_RY*N142+Pts_RTD*O142+Pts_R2*P142+Pts_Res*Q142+Pts_ReY*R142+Pts_ReTD*S142+Pts_Re2*T142+Pts_FL*U142+Pts_FTD*V142</f>
        <v>7</v>
      </c>
      <c r="D142" s="7" t="s">
        <v>505</v>
      </c>
      <c r="E142" s="10" t="s">
        <v>25</v>
      </c>
      <c r="F142" s="9">
        <v>5.0</v>
      </c>
      <c r="G142" s="10">
        <v>0.0</v>
      </c>
      <c r="H142" s="7">
        <v>0.0</v>
      </c>
      <c r="I142" s="7">
        <v>0.0</v>
      </c>
      <c r="J142" s="7">
        <v>0.0</v>
      </c>
      <c r="K142" s="7">
        <v>0.0</v>
      </c>
      <c r="L142" s="11">
        <v>0.0</v>
      </c>
      <c r="M142" s="10">
        <v>0.0</v>
      </c>
      <c r="N142" s="7">
        <v>0.0</v>
      </c>
      <c r="O142" s="7">
        <v>0.0</v>
      </c>
      <c r="P142" s="11">
        <v>0.0</v>
      </c>
      <c r="Q142" s="10">
        <v>4.0</v>
      </c>
      <c r="R142" s="7">
        <v>50.0</v>
      </c>
      <c r="S142" s="7">
        <v>0.0</v>
      </c>
      <c r="T142" s="11">
        <v>0.0</v>
      </c>
      <c r="U142" s="10">
        <v>0.0</v>
      </c>
      <c r="V142" s="11">
        <v>0.0</v>
      </c>
    </row>
    <row r="143">
      <c r="A143" s="7" t="str">
        <f t="shared" si="1"/>
        <v>Garrett Wilson</v>
      </c>
      <c r="B143" s="7" t="str">
        <f>IFERROR(__xludf.DUMMYFUNCTION("INDEX(IFNA(REGEXEXTRACT(D143, ""([^ ]+)$"")))"),"NYJ")</f>
        <v>NYJ</v>
      </c>
      <c r="C143" s="7">
        <f>Pts_PA*G143+Pts_PC*H143+Pts_PY*I143+Pts_PTD*J143+Pts_PI*K143+Pts_P2*L143+Pts_RA*M143+Pts_RY*N143+Pts_RTD*O143+Pts_R2*P143+Pts_Res*Q143+Pts_ReY*R143+Pts_ReTD*S143+Pts_Re2*T143+Pts_FL*U143+Pts_FTD*V143</f>
        <v>7.1</v>
      </c>
      <c r="D143" s="7" t="s">
        <v>158</v>
      </c>
      <c r="E143" s="10" t="s">
        <v>421</v>
      </c>
      <c r="F143" s="9">
        <v>5.0</v>
      </c>
      <c r="G143" s="10">
        <v>0.0</v>
      </c>
      <c r="H143" s="7">
        <v>0.0</v>
      </c>
      <c r="I143" s="7">
        <v>0.0</v>
      </c>
      <c r="J143" s="7">
        <v>0.0</v>
      </c>
      <c r="K143" s="7">
        <v>0.0</v>
      </c>
      <c r="L143" s="11">
        <v>0.0</v>
      </c>
      <c r="M143" s="10">
        <v>1.0</v>
      </c>
      <c r="N143" s="7">
        <v>0.0</v>
      </c>
      <c r="O143" s="7">
        <v>0.0</v>
      </c>
      <c r="P143" s="11">
        <v>0.0</v>
      </c>
      <c r="Q143" s="10">
        <v>4.0</v>
      </c>
      <c r="R143" s="7">
        <v>51.0</v>
      </c>
      <c r="S143" s="7">
        <v>0.0</v>
      </c>
      <c r="T143" s="11">
        <v>0.0</v>
      </c>
      <c r="U143" s="10">
        <v>0.0</v>
      </c>
      <c r="V143" s="11">
        <v>0.0</v>
      </c>
    </row>
    <row r="144">
      <c r="A144" s="7" t="str">
        <f t="shared" si="1"/>
        <v>Olamide Zaccheaus</v>
      </c>
      <c r="B144" s="7" t="str">
        <f>IFERROR(__xludf.DUMMYFUNCTION("INDEX(IFNA(REGEXEXTRACT(D144, ""([^ ]+)$"")))"),"WAS")</f>
        <v>WAS</v>
      </c>
      <c r="C144" s="7">
        <f>Pts_PA*G144+Pts_PC*H144+Pts_PY*I144+Pts_PTD*J144+Pts_PI*K144+Pts_P2*L144+Pts_RA*M144+Pts_RY*N144+Pts_RTD*O144+Pts_R2*P144+Pts_Res*Q144+Pts_ReY*R144+Pts_ReTD*S144+Pts_Re2*T144+Pts_FL*U144+Pts_FTD*V144</f>
        <v>6.1</v>
      </c>
      <c r="D144" s="7" t="s">
        <v>278</v>
      </c>
      <c r="E144" s="10" t="s">
        <v>338</v>
      </c>
      <c r="F144" s="9">
        <v>5.0</v>
      </c>
      <c r="G144" s="10">
        <v>0.0</v>
      </c>
      <c r="H144" s="7">
        <v>0.0</v>
      </c>
      <c r="I144" s="7">
        <v>0.0</v>
      </c>
      <c r="J144" s="7">
        <v>0.0</v>
      </c>
      <c r="K144" s="7">
        <v>0.0</v>
      </c>
      <c r="L144" s="11">
        <v>0.0</v>
      </c>
      <c r="M144" s="10">
        <v>0.0</v>
      </c>
      <c r="N144" s="7">
        <v>0.0</v>
      </c>
      <c r="O144" s="7">
        <v>0.0</v>
      </c>
      <c r="P144" s="11">
        <v>0.0</v>
      </c>
      <c r="Q144" s="10">
        <v>2.0</v>
      </c>
      <c r="R144" s="7">
        <v>51.0</v>
      </c>
      <c r="S144" s="7">
        <v>0.0</v>
      </c>
      <c r="T144" s="11">
        <v>0.0</v>
      </c>
      <c r="U144" s="10">
        <v>0.0</v>
      </c>
      <c r="V144" s="11">
        <v>0.0</v>
      </c>
    </row>
    <row r="145">
      <c r="A145" s="7" t="str">
        <f t="shared" si="1"/>
        <v>Raheem Blackshear</v>
      </c>
      <c r="B145" s="7" t="str">
        <f>IFERROR(__xludf.DUMMYFUNCTION("INDEX(IFNA(REGEXEXTRACT(D145, ""([^ ]+)$"")))"),"CAR")</f>
        <v>CAR</v>
      </c>
      <c r="C145" s="7">
        <f>Pts_PA*G145+Pts_PC*H145+Pts_PY*I145+Pts_PTD*J145+Pts_PI*K145+Pts_P2*L145+Pts_RA*M145+Pts_RY*N145+Pts_RTD*O145+Pts_R2*P145+Pts_Res*Q145+Pts_ReY*R145+Pts_ReTD*S145+Pts_Re2*T145+Pts_FL*U145+Pts_FTD*V145</f>
        <v>4.7</v>
      </c>
      <c r="D145" s="7" t="s">
        <v>570</v>
      </c>
      <c r="E145" s="10" t="s">
        <v>96</v>
      </c>
      <c r="F145" s="9">
        <v>4.0</v>
      </c>
      <c r="G145" s="10">
        <v>0.0</v>
      </c>
      <c r="H145" s="7">
        <v>0.0</v>
      </c>
      <c r="I145" s="7">
        <v>0.0</v>
      </c>
      <c r="J145" s="7">
        <v>0.0</v>
      </c>
      <c r="K145" s="7">
        <v>0.0</v>
      </c>
      <c r="L145" s="11">
        <v>0.0</v>
      </c>
      <c r="M145" s="10">
        <v>4.0</v>
      </c>
      <c r="N145" s="7">
        <v>47.0</v>
      </c>
      <c r="O145" s="7">
        <v>0.0</v>
      </c>
      <c r="P145" s="11">
        <v>0.0</v>
      </c>
      <c r="Q145" s="10">
        <v>0.0</v>
      </c>
      <c r="R145" s="7">
        <v>0.0</v>
      </c>
      <c r="S145" s="7">
        <v>0.0</v>
      </c>
      <c r="T145" s="11">
        <v>0.0</v>
      </c>
      <c r="U145" s="10">
        <v>0.0</v>
      </c>
      <c r="V145" s="11">
        <v>0.0</v>
      </c>
    </row>
    <row r="146">
      <c r="A146" s="7" t="str">
        <f t="shared" si="1"/>
        <v>Isaiah Davis</v>
      </c>
      <c r="B146" s="7" t="str">
        <f>IFERROR(__xludf.DUMMYFUNCTION("INDEX(IFNA(REGEXEXTRACT(D146, ""([^ ]+)$"")))"),"NYJ")</f>
        <v>NYJ</v>
      </c>
      <c r="C146" s="7">
        <f>Pts_PA*G146+Pts_PC*H146+Pts_PY*I146+Pts_PTD*J146+Pts_PI*K146+Pts_P2*L146+Pts_RA*M146+Pts_RY*N146+Pts_RTD*O146+Pts_R2*P146+Pts_Res*Q146+Pts_ReY*R146+Pts_ReTD*S146+Pts_Re2*T146+Pts_FL*U146+Pts_FTD*V146</f>
        <v>4.1</v>
      </c>
      <c r="D146" s="7" t="s">
        <v>453</v>
      </c>
      <c r="E146" s="10" t="s">
        <v>421</v>
      </c>
      <c r="F146" s="9">
        <v>4.0</v>
      </c>
      <c r="G146" s="10">
        <v>0.0</v>
      </c>
      <c r="H146" s="7">
        <v>0.0</v>
      </c>
      <c r="I146" s="7">
        <v>0.0</v>
      </c>
      <c r="J146" s="7">
        <v>0.0</v>
      </c>
      <c r="K146" s="7">
        <v>0.0</v>
      </c>
      <c r="L146" s="11">
        <v>0.0</v>
      </c>
      <c r="M146" s="10">
        <v>4.0</v>
      </c>
      <c r="N146" s="7">
        <v>41.0</v>
      </c>
      <c r="O146" s="7">
        <v>0.0</v>
      </c>
      <c r="P146" s="11">
        <v>0.0</v>
      </c>
      <c r="Q146" s="10">
        <v>0.0</v>
      </c>
      <c r="R146" s="7">
        <v>0.0</v>
      </c>
      <c r="S146" s="7">
        <v>0.0</v>
      </c>
      <c r="T146" s="11">
        <v>0.0</v>
      </c>
      <c r="U146" s="10">
        <v>0.0</v>
      </c>
      <c r="V146" s="11">
        <v>0.0</v>
      </c>
    </row>
    <row r="147">
      <c r="A147" s="7" t="str">
        <f t="shared" si="1"/>
        <v>Zay Jones</v>
      </c>
      <c r="B147" s="7" t="str">
        <f>IFERROR(__xludf.DUMMYFUNCTION("INDEX(IFNA(REGEXEXTRACT(D147, ""([^ ]+)$"")))"),"ARI")</f>
        <v>ARI</v>
      </c>
      <c r="C147" s="7">
        <f>Pts_PA*G147+Pts_PC*H147+Pts_PY*I147+Pts_PTD*J147+Pts_PI*K147+Pts_P2*L147+Pts_RA*M147+Pts_RY*N147+Pts_RTD*O147+Pts_R2*P147+Pts_Res*Q147+Pts_ReY*R147+Pts_ReTD*S147+Pts_Re2*T147+Pts_FL*U147+Pts_FTD*V147</f>
        <v>6.6</v>
      </c>
      <c r="D147" s="7" t="s">
        <v>556</v>
      </c>
      <c r="E147" s="10" t="s">
        <v>340</v>
      </c>
      <c r="F147" s="9">
        <v>4.0</v>
      </c>
      <c r="G147" s="10">
        <v>0.0</v>
      </c>
      <c r="H147" s="7">
        <v>0.0</v>
      </c>
      <c r="I147" s="7">
        <v>0.0</v>
      </c>
      <c r="J147" s="7">
        <v>0.0</v>
      </c>
      <c r="K147" s="7">
        <v>0.0</v>
      </c>
      <c r="L147" s="11">
        <v>0.0</v>
      </c>
      <c r="M147" s="10">
        <v>0.0</v>
      </c>
      <c r="N147" s="7">
        <v>0.0</v>
      </c>
      <c r="O147" s="7">
        <v>0.0</v>
      </c>
      <c r="P147" s="11">
        <v>0.0</v>
      </c>
      <c r="Q147" s="10">
        <v>4.0</v>
      </c>
      <c r="R147" s="7">
        <v>46.0</v>
      </c>
      <c r="S147" s="7">
        <v>0.0</v>
      </c>
      <c r="T147" s="11">
        <v>0.0</v>
      </c>
      <c r="U147" s="10">
        <v>0.0</v>
      </c>
      <c r="V147" s="11">
        <v>0.0</v>
      </c>
    </row>
    <row r="148">
      <c r="A148" s="7" t="str">
        <f t="shared" si="1"/>
        <v>Kenny McIntosh</v>
      </c>
      <c r="B148" s="7" t="str">
        <f>IFERROR(__xludf.DUMMYFUNCTION("INDEX(IFNA(REGEXEXTRACT(D148, ""([^ ]+)$"")))"),"SEA")</f>
        <v>SEA</v>
      </c>
      <c r="C148" s="7">
        <f>Pts_PA*G148+Pts_PC*H148+Pts_PY*I148+Pts_PTD*J148+Pts_PI*K148+Pts_P2*L148+Pts_RA*M148+Pts_RY*N148+Pts_RTD*O148+Pts_R2*P148+Pts_Res*Q148+Pts_ReY*R148+Pts_ReTD*S148+Pts_Re2*T148+Pts_FL*U148+Pts_FTD*V148</f>
        <v>4.9</v>
      </c>
      <c r="D148" s="7" t="s">
        <v>443</v>
      </c>
      <c r="E148" s="10" t="s">
        <v>419</v>
      </c>
      <c r="F148" s="9">
        <v>4.0</v>
      </c>
      <c r="G148" s="10">
        <v>0.0</v>
      </c>
      <c r="H148" s="7">
        <v>0.0</v>
      </c>
      <c r="I148" s="7">
        <v>0.0</v>
      </c>
      <c r="J148" s="7">
        <v>0.0</v>
      </c>
      <c r="K148" s="7">
        <v>0.0</v>
      </c>
      <c r="L148" s="11">
        <v>0.0</v>
      </c>
      <c r="M148" s="10">
        <v>7.0</v>
      </c>
      <c r="N148" s="7">
        <v>49.0</v>
      </c>
      <c r="O148" s="7">
        <v>0.0</v>
      </c>
      <c r="P148" s="11">
        <v>0.0</v>
      </c>
      <c r="Q148" s="10">
        <v>0.0</v>
      </c>
      <c r="R148" s="7">
        <v>0.0</v>
      </c>
      <c r="S148" s="7">
        <v>0.0</v>
      </c>
      <c r="T148" s="11">
        <v>0.0</v>
      </c>
      <c r="U148" s="10">
        <v>0.0</v>
      </c>
      <c r="V148" s="11">
        <v>0.0</v>
      </c>
    </row>
    <row r="149">
      <c r="A149" s="7" t="str">
        <f t="shared" si="1"/>
        <v>Nikko Remigio</v>
      </c>
      <c r="B149" s="7" t="str">
        <f>IFERROR(__xludf.DUMMYFUNCTION("INDEX(IFNA(REGEXEXTRACT(D149, ""([^ ]+)$"")))"),"KC")</f>
        <v>KC</v>
      </c>
      <c r="C149" s="7">
        <f>Pts_PA*G149+Pts_PC*H149+Pts_PY*I149+Pts_PTD*J149+Pts_PI*K149+Pts_P2*L149+Pts_RA*M149+Pts_RY*N149+Pts_RTD*O149+Pts_R2*P149+Pts_Res*Q149+Pts_ReY*R149+Pts_ReTD*S149+Pts_Re2*T149+Pts_FL*U149+Pts_FTD*V149</f>
        <v>5.8</v>
      </c>
      <c r="D149" s="7" t="s">
        <v>1205</v>
      </c>
      <c r="E149" s="10" t="s">
        <v>356</v>
      </c>
      <c r="F149" s="9">
        <v>4.0</v>
      </c>
      <c r="G149" s="10">
        <v>0.0</v>
      </c>
      <c r="H149" s="7">
        <v>0.0</v>
      </c>
      <c r="I149" s="7">
        <v>0.0</v>
      </c>
      <c r="J149" s="7">
        <v>0.0</v>
      </c>
      <c r="K149" s="7">
        <v>0.0</v>
      </c>
      <c r="L149" s="11">
        <v>0.0</v>
      </c>
      <c r="M149" s="10">
        <v>0.0</v>
      </c>
      <c r="N149" s="7">
        <v>0.0</v>
      </c>
      <c r="O149" s="7">
        <v>0.0</v>
      </c>
      <c r="P149" s="11">
        <v>0.0</v>
      </c>
      <c r="Q149" s="10">
        <v>2.0</v>
      </c>
      <c r="R149" s="7">
        <v>48.0</v>
      </c>
      <c r="S149" s="7">
        <v>0.0</v>
      </c>
      <c r="T149" s="11">
        <v>0.0</v>
      </c>
      <c r="U149" s="10">
        <v>0.0</v>
      </c>
      <c r="V149" s="11">
        <v>0.0</v>
      </c>
    </row>
    <row r="150">
      <c r="A150" s="7" t="str">
        <f t="shared" si="1"/>
        <v>Wan'Dale Robinson</v>
      </c>
      <c r="B150" s="7" t="str">
        <f>IFERROR(__xludf.DUMMYFUNCTION("INDEX(IFNA(REGEXEXTRACT(D150, ""([^ ]+)$"")))"),"NYG")</f>
        <v>NYG</v>
      </c>
      <c r="C150" s="7">
        <f>Pts_PA*G150+Pts_PC*H150+Pts_PY*I150+Pts_PTD*J150+Pts_PI*K150+Pts_P2*L150+Pts_RA*M150+Pts_RY*N150+Pts_RTD*O150+Pts_R2*P150+Pts_Res*Q150+Pts_ReY*R150+Pts_ReTD*S150+Pts_Re2*T150+Pts_FL*U150+Pts_FTD*V150</f>
        <v>9.3</v>
      </c>
      <c r="D150" s="7" t="s">
        <v>169</v>
      </c>
      <c r="E150" s="10" t="s">
        <v>27</v>
      </c>
      <c r="F150" s="9">
        <v>4.0</v>
      </c>
      <c r="G150" s="10">
        <v>0.0</v>
      </c>
      <c r="H150" s="7">
        <v>0.0</v>
      </c>
      <c r="I150" s="7">
        <v>0.0</v>
      </c>
      <c r="J150" s="7">
        <v>0.0</v>
      </c>
      <c r="K150" s="7">
        <v>0.0</v>
      </c>
      <c r="L150" s="11">
        <v>0.0</v>
      </c>
      <c r="M150" s="10">
        <v>0.0</v>
      </c>
      <c r="N150" s="7">
        <v>0.0</v>
      </c>
      <c r="O150" s="7">
        <v>0.0</v>
      </c>
      <c r="P150" s="11">
        <v>0.0</v>
      </c>
      <c r="Q150" s="10">
        <v>10.0</v>
      </c>
      <c r="R150" s="7">
        <v>43.0</v>
      </c>
      <c r="S150" s="7">
        <v>0.0</v>
      </c>
      <c r="T150" s="11">
        <v>0.0</v>
      </c>
      <c r="U150" s="10">
        <v>0.0</v>
      </c>
      <c r="V150" s="11">
        <v>0.0</v>
      </c>
    </row>
    <row r="151">
      <c r="A151" s="7" t="str">
        <f t="shared" si="1"/>
        <v>Adam Thielen</v>
      </c>
      <c r="B151" s="7" t="str">
        <f>IFERROR(__xludf.DUMMYFUNCTION("INDEX(IFNA(REGEXEXTRACT(D151, ""([^ ]+)$"")))"),"CAR")</f>
        <v>CAR</v>
      </c>
      <c r="C151" s="7">
        <f>Pts_PA*G151+Pts_PC*H151+Pts_PY*I151+Pts_PTD*J151+Pts_PI*K151+Pts_P2*L151+Pts_RA*M151+Pts_RY*N151+Pts_RTD*O151+Pts_R2*P151+Pts_Res*Q151+Pts_ReY*R151+Pts_ReTD*S151+Pts_Re2*T151+Pts_FL*U151+Pts_FTD*V151</f>
        <v>6.9</v>
      </c>
      <c r="D151" s="7" t="s">
        <v>183</v>
      </c>
      <c r="E151" s="10" t="s">
        <v>96</v>
      </c>
      <c r="F151" s="9">
        <v>4.0</v>
      </c>
      <c r="G151" s="10">
        <v>0.0</v>
      </c>
      <c r="H151" s="7">
        <v>0.0</v>
      </c>
      <c r="I151" s="7">
        <v>0.0</v>
      </c>
      <c r="J151" s="7">
        <v>0.0</v>
      </c>
      <c r="K151" s="7">
        <v>0.0</v>
      </c>
      <c r="L151" s="11">
        <v>0.0</v>
      </c>
      <c r="M151" s="10">
        <v>0.0</v>
      </c>
      <c r="N151" s="7">
        <v>0.0</v>
      </c>
      <c r="O151" s="7">
        <v>0.0</v>
      </c>
      <c r="P151" s="11">
        <v>0.0</v>
      </c>
      <c r="Q151" s="10">
        <v>5.0</v>
      </c>
      <c r="R151" s="7">
        <v>44.0</v>
      </c>
      <c r="S151" s="7">
        <v>0.0</v>
      </c>
      <c r="T151" s="11">
        <v>0.0</v>
      </c>
      <c r="U151" s="10">
        <v>0.0</v>
      </c>
      <c r="V151" s="11">
        <v>0.0</v>
      </c>
    </row>
    <row r="152">
      <c r="A152" s="7" t="str">
        <f t="shared" si="1"/>
        <v>Jaylen Waddle</v>
      </c>
      <c r="B152" s="7" t="str">
        <f>IFERROR(__xludf.DUMMYFUNCTION("INDEX(IFNA(REGEXEXTRACT(D152, ""([^ ]+)$"")))"),"MIA")</f>
        <v>MIA</v>
      </c>
      <c r="C152" s="7">
        <f>Pts_PA*G152+Pts_PC*H152+Pts_PY*I152+Pts_PTD*J152+Pts_PI*K152+Pts_P2*L152+Pts_RA*M152+Pts_RY*N152+Pts_RTD*O152+Pts_R2*P152+Pts_Res*Q152+Pts_ReY*R152+Pts_ReTD*S152+Pts_Re2*T152+Pts_FL*U152+Pts_FTD*V152</f>
        <v>7</v>
      </c>
      <c r="D152" s="7" t="s">
        <v>121</v>
      </c>
      <c r="E152" s="10" t="s">
        <v>428</v>
      </c>
      <c r="F152" s="9">
        <v>4.0</v>
      </c>
      <c r="G152" s="10">
        <v>0.0</v>
      </c>
      <c r="H152" s="7">
        <v>0.0</v>
      </c>
      <c r="I152" s="7">
        <v>0.0</v>
      </c>
      <c r="J152" s="7">
        <v>0.0</v>
      </c>
      <c r="K152" s="7">
        <v>0.0</v>
      </c>
      <c r="L152" s="11">
        <v>0.0</v>
      </c>
      <c r="M152" s="10">
        <v>1.0</v>
      </c>
      <c r="N152" s="7">
        <v>6.0</v>
      </c>
      <c r="O152" s="7">
        <v>0.0</v>
      </c>
      <c r="P152" s="11">
        <v>0.0</v>
      </c>
      <c r="Q152" s="10">
        <v>4.0</v>
      </c>
      <c r="R152" s="7">
        <v>44.0</v>
      </c>
      <c r="S152" s="7">
        <v>0.0</v>
      </c>
      <c r="T152" s="11">
        <v>0.0</v>
      </c>
      <c r="U152" s="10">
        <v>0.0</v>
      </c>
      <c r="V152" s="11">
        <v>0.0</v>
      </c>
    </row>
    <row r="153">
      <c r="A153" s="7" t="str">
        <f t="shared" si="1"/>
        <v>Malik Washington</v>
      </c>
      <c r="B153" s="7" t="str">
        <f>IFERROR(__xludf.DUMMYFUNCTION("INDEX(IFNA(REGEXEXTRACT(D153, ""([^ ]+)$"")))"),"MIA")</f>
        <v>MIA</v>
      </c>
      <c r="C153" s="7">
        <f>Pts_PA*G153+Pts_PC*H153+Pts_PY*I153+Pts_PTD*J153+Pts_PI*K153+Pts_P2*L153+Pts_RA*M153+Pts_RY*N153+Pts_RTD*O153+Pts_R2*P153+Pts_Res*Q153+Pts_ReY*R153+Pts_ReTD*S153+Pts_Re2*T153+Pts_FL*U153+Pts_FTD*V153</f>
        <v>6.8</v>
      </c>
      <c r="D153" s="7" t="s">
        <v>481</v>
      </c>
      <c r="E153" s="10" t="s">
        <v>428</v>
      </c>
      <c r="F153" s="9">
        <v>4.0</v>
      </c>
      <c r="G153" s="10">
        <v>0.0</v>
      </c>
      <c r="H153" s="7">
        <v>0.0</v>
      </c>
      <c r="I153" s="7">
        <v>0.0</v>
      </c>
      <c r="J153" s="7">
        <v>0.0</v>
      </c>
      <c r="K153" s="7">
        <v>0.0</v>
      </c>
      <c r="L153" s="11">
        <v>0.0</v>
      </c>
      <c r="M153" s="10">
        <v>0.0</v>
      </c>
      <c r="N153" s="7">
        <v>0.0</v>
      </c>
      <c r="O153" s="7">
        <v>0.0</v>
      </c>
      <c r="P153" s="11">
        <v>0.0</v>
      </c>
      <c r="Q153" s="10">
        <v>4.0</v>
      </c>
      <c r="R153" s="7">
        <v>48.0</v>
      </c>
      <c r="S153" s="7">
        <v>0.0</v>
      </c>
      <c r="T153" s="11">
        <v>0.0</v>
      </c>
      <c r="U153" s="10">
        <v>0.0</v>
      </c>
      <c r="V153" s="11">
        <v>0.0</v>
      </c>
    </row>
    <row r="154">
      <c r="A154" s="7" t="str">
        <f t="shared" si="1"/>
        <v>Josh Whyle</v>
      </c>
      <c r="B154" s="7" t="str">
        <f>IFERROR(__xludf.DUMMYFUNCTION("INDEX(IFNA(REGEXEXTRACT(D154, ""([^ ]+)$"")))"),"TEN")</f>
        <v>TEN</v>
      </c>
      <c r="C154" s="7">
        <f>Pts_PA*G154+Pts_PC*H154+Pts_PY*I154+Pts_PTD*J154+Pts_PI*K154+Pts_P2*L154+Pts_RA*M154+Pts_RY*N154+Pts_RTD*O154+Pts_R2*P154+Pts_Res*Q154+Pts_ReY*R154+Pts_ReTD*S154+Pts_Re2*T154+Pts_FL*U154+Pts_FTD*V154</f>
        <v>7.4</v>
      </c>
      <c r="D154" s="7" t="s">
        <v>396</v>
      </c>
      <c r="E154" s="10" t="s">
        <v>25</v>
      </c>
      <c r="F154" s="9">
        <v>4.0</v>
      </c>
      <c r="G154" s="10">
        <v>0.0</v>
      </c>
      <c r="H154" s="7">
        <v>0.0</v>
      </c>
      <c r="I154" s="7">
        <v>0.0</v>
      </c>
      <c r="J154" s="7">
        <v>0.0</v>
      </c>
      <c r="K154" s="7">
        <v>0.0</v>
      </c>
      <c r="L154" s="11">
        <v>0.0</v>
      </c>
      <c r="M154" s="10">
        <v>0.0</v>
      </c>
      <c r="N154" s="7">
        <v>0.0</v>
      </c>
      <c r="O154" s="7">
        <v>0.0</v>
      </c>
      <c r="P154" s="11">
        <v>0.0</v>
      </c>
      <c r="Q154" s="10">
        <v>5.0</v>
      </c>
      <c r="R154" s="7">
        <v>29.0</v>
      </c>
      <c r="S154" s="7">
        <v>0.0</v>
      </c>
      <c r="T154" s="11">
        <v>1.0</v>
      </c>
      <c r="U154" s="10">
        <v>0.0</v>
      </c>
      <c r="V154" s="11">
        <v>0.0</v>
      </c>
    </row>
    <row r="155">
      <c r="A155" s="7" t="str">
        <f t="shared" si="1"/>
        <v>Dontayvion Wicks</v>
      </c>
      <c r="B155" s="7" t="str">
        <f>IFERROR(__xludf.DUMMYFUNCTION("INDEX(IFNA(REGEXEXTRACT(D155, ""([^ ]+)$"")))"),"GB")</f>
        <v>GB</v>
      </c>
      <c r="C155" s="7">
        <f>Pts_PA*G155+Pts_PC*H155+Pts_PY*I155+Pts_PTD*J155+Pts_PI*K155+Pts_P2*L155+Pts_RA*M155+Pts_RY*N155+Pts_RTD*O155+Pts_R2*P155+Pts_Res*Q155+Pts_ReY*R155+Pts_ReTD*S155+Pts_Re2*T155+Pts_FL*U155+Pts_FTD*V155</f>
        <v>7.4</v>
      </c>
      <c r="D155" s="7" t="s">
        <v>360</v>
      </c>
      <c r="E155" s="10" t="s">
        <v>343</v>
      </c>
      <c r="F155" s="9">
        <v>4.0</v>
      </c>
      <c r="G155" s="10">
        <v>0.0</v>
      </c>
      <c r="H155" s="7">
        <v>0.0</v>
      </c>
      <c r="I155" s="7">
        <v>0.0</v>
      </c>
      <c r="J155" s="7">
        <v>0.0</v>
      </c>
      <c r="K155" s="7">
        <v>0.0</v>
      </c>
      <c r="L155" s="11">
        <v>0.0</v>
      </c>
      <c r="M155" s="10">
        <v>0.0</v>
      </c>
      <c r="N155" s="7">
        <v>0.0</v>
      </c>
      <c r="O155" s="7">
        <v>0.0</v>
      </c>
      <c r="P155" s="11">
        <v>0.0</v>
      </c>
      <c r="Q155" s="10">
        <v>5.0</v>
      </c>
      <c r="R155" s="7">
        <v>49.0</v>
      </c>
      <c r="S155" s="7">
        <v>0.0</v>
      </c>
      <c r="T155" s="11">
        <v>0.0</v>
      </c>
      <c r="U155" s="10">
        <v>0.0</v>
      </c>
      <c r="V155" s="11">
        <v>0.0</v>
      </c>
    </row>
    <row r="156">
      <c r="A156" s="7" t="str">
        <f t="shared" si="1"/>
        <v>Malik Willis</v>
      </c>
      <c r="B156" s="7" t="str">
        <f>IFERROR(__xludf.DUMMYFUNCTION("INDEX(IFNA(REGEXEXTRACT(D156, ""([^ ]+)$"")))"),"GB")</f>
        <v>GB</v>
      </c>
      <c r="C156" s="7">
        <f>Pts_PA*G156+Pts_PC*H156+Pts_PY*I156+Pts_PTD*J156+Pts_PI*K156+Pts_P2*L156+Pts_RA*M156+Pts_RY*N156+Pts_RTD*O156+Pts_R2*P156+Pts_Res*Q156+Pts_ReY*R156+Pts_ReTD*S156+Pts_Re2*T156+Pts_FL*U156+Pts_FTD*V156</f>
        <v>3.74</v>
      </c>
      <c r="D156" s="7" t="s">
        <v>333</v>
      </c>
      <c r="E156" s="10" t="s">
        <v>343</v>
      </c>
      <c r="F156" s="9">
        <v>4.0</v>
      </c>
      <c r="G156" s="10">
        <v>13.0</v>
      </c>
      <c r="H156" s="7">
        <v>10.0</v>
      </c>
      <c r="I156" s="7">
        <v>136.0</v>
      </c>
      <c r="J156" s="7">
        <v>0.0</v>
      </c>
      <c r="K156" s="7">
        <v>0.0</v>
      </c>
      <c r="L156" s="11">
        <v>0.0</v>
      </c>
      <c r="M156" s="10">
        <v>1.0</v>
      </c>
      <c r="N156" s="7">
        <v>3.0</v>
      </c>
      <c r="O156" s="7">
        <v>0.0</v>
      </c>
      <c r="P156" s="11">
        <v>0.0</v>
      </c>
      <c r="Q156" s="10">
        <v>0.0</v>
      </c>
      <c r="R156" s="7">
        <v>0.0</v>
      </c>
      <c r="S156" s="7">
        <v>0.0</v>
      </c>
      <c r="T156" s="11">
        <v>0.0</v>
      </c>
      <c r="U156" s="10">
        <v>1.0</v>
      </c>
      <c r="V156" s="11">
        <v>0.0</v>
      </c>
    </row>
    <row r="157">
      <c r="A157" s="7" t="str">
        <f t="shared" si="1"/>
        <v>Chatarius Atwell</v>
      </c>
      <c r="B157" s="7" t="str">
        <f>IFERROR(__xludf.DUMMYFUNCTION("INDEX(IFNA(REGEXEXTRACT(D157, ""([^ ]+)$"")))"),"LA")</f>
        <v>LA</v>
      </c>
      <c r="C157" s="7">
        <f>Pts_PA*G157+Pts_PC*H157+Pts_PY*I157+Pts_PTD*J157+Pts_PI*K157+Pts_P2*L157+Pts_RA*M157+Pts_RY*N157+Pts_RTD*O157+Pts_R2*P157+Pts_Res*Q157+Pts_ReY*R157+Pts_ReTD*S157+Pts_Re2*T157+Pts_FL*U157+Pts_FTD*V157</f>
        <v>6.2</v>
      </c>
      <c r="D157" s="7" t="s">
        <v>366</v>
      </c>
      <c r="E157" s="10" t="s">
        <v>353</v>
      </c>
      <c r="F157" s="9">
        <v>3.0</v>
      </c>
      <c r="G157" s="10">
        <v>0.0</v>
      </c>
      <c r="H157" s="7">
        <v>0.0</v>
      </c>
      <c r="I157" s="7">
        <v>0.0</v>
      </c>
      <c r="J157" s="7">
        <v>0.0</v>
      </c>
      <c r="K157" s="7">
        <v>0.0</v>
      </c>
      <c r="L157" s="11">
        <v>0.0</v>
      </c>
      <c r="M157" s="10">
        <v>0.0</v>
      </c>
      <c r="N157" s="7">
        <v>0.0</v>
      </c>
      <c r="O157" s="7">
        <v>0.0</v>
      </c>
      <c r="P157" s="11">
        <v>0.0</v>
      </c>
      <c r="Q157" s="10">
        <v>5.0</v>
      </c>
      <c r="R157" s="7">
        <v>37.0</v>
      </c>
      <c r="S157" s="7">
        <v>0.0</v>
      </c>
      <c r="T157" s="11">
        <v>0.0</v>
      </c>
      <c r="U157" s="10">
        <v>0.0</v>
      </c>
      <c r="V157" s="11">
        <v>0.0</v>
      </c>
    </row>
    <row r="158">
      <c r="A158" s="7" t="str">
        <f t="shared" si="1"/>
        <v>Keon Coleman</v>
      </c>
      <c r="B158" s="7" t="str">
        <f>IFERROR(__xludf.DUMMYFUNCTION("INDEX(IFNA(REGEXEXTRACT(D158, ""([^ ]+)$"")))"),"BUF")</f>
        <v>BUF</v>
      </c>
      <c r="C158" s="7">
        <f>Pts_PA*G158+Pts_PC*H158+Pts_PY*I158+Pts_PTD*J158+Pts_PI*K158+Pts_P2*L158+Pts_RA*M158+Pts_RY*N158+Pts_RTD*O158+Pts_R2*P158+Pts_Res*Q158+Pts_ReY*R158+Pts_ReTD*S158+Pts_Re2*T158+Pts_FL*U158+Pts_FTD*V158</f>
        <v>5</v>
      </c>
      <c r="D158" s="7" t="s">
        <v>163</v>
      </c>
      <c r="E158" s="10" t="s">
        <v>346</v>
      </c>
      <c r="F158" s="9">
        <v>3.0</v>
      </c>
      <c r="G158" s="10">
        <v>0.0</v>
      </c>
      <c r="H158" s="7">
        <v>0.0</v>
      </c>
      <c r="I158" s="7">
        <v>0.0</v>
      </c>
      <c r="J158" s="7">
        <v>0.0</v>
      </c>
      <c r="K158" s="7">
        <v>0.0</v>
      </c>
      <c r="L158" s="11">
        <v>0.0</v>
      </c>
      <c r="M158" s="10">
        <v>1.0</v>
      </c>
      <c r="N158" s="7">
        <v>9.0</v>
      </c>
      <c r="O158" s="7">
        <v>0.0</v>
      </c>
      <c r="P158" s="11">
        <v>0.0</v>
      </c>
      <c r="Q158" s="10">
        <v>2.0</v>
      </c>
      <c r="R158" s="7">
        <v>31.0</v>
      </c>
      <c r="S158" s="7">
        <v>0.0</v>
      </c>
      <c r="T158" s="11">
        <v>0.0</v>
      </c>
      <c r="U158" s="10">
        <v>0.0</v>
      </c>
      <c r="V158" s="11">
        <v>0.0</v>
      </c>
    </row>
    <row r="159">
      <c r="A159" s="7" t="str">
        <f t="shared" si="1"/>
        <v>Jacob Cowing</v>
      </c>
      <c r="B159" s="7" t="str">
        <f>IFERROR(__xludf.DUMMYFUNCTION("INDEX(IFNA(REGEXEXTRACT(D159, ""([^ ]+)$"")))"),"SF")</f>
        <v>SF</v>
      </c>
      <c r="C159" s="7">
        <f>Pts_PA*G159+Pts_PC*H159+Pts_PY*I159+Pts_PTD*J159+Pts_PI*K159+Pts_P2*L159+Pts_RA*M159+Pts_RY*N159+Pts_RTD*O159+Pts_R2*P159+Pts_Res*Q159+Pts_ReY*R159+Pts_ReTD*S159+Pts_Re2*T159+Pts_FL*U159+Pts_FTD*V159</f>
        <v>4.7</v>
      </c>
      <c r="D159" s="7" t="s">
        <v>524</v>
      </c>
      <c r="E159" s="10" t="s">
        <v>359</v>
      </c>
      <c r="F159" s="9">
        <v>3.0</v>
      </c>
      <c r="G159" s="10">
        <v>0.0</v>
      </c>
      <c r="H159" s="7">
        <v>0.0</v>
      </c>
      <c r="I159" s="7">
        <v>0.0</v>
      </c>
      <c r="J159" s="7">
        <v>0.0</v>
      </c>
      <c r="K159" s="7">
        <v>0.0</v>
      </c>
      <c r="L159" s="11">
        <v>0.0</v>
      </c>
      <c r="M159" s="10">
        <v>1.0</v>
      </c>
      <c r="N159" s="7">
        <v>7.0</v>
      </c>
      <c r="O159" s="7">
        <v>0.0</v>
      </c>
      <c r="P159" s="11">
        <v>0.0</v>
      </c>
      <c r="Q159" s="10">
        <v>2.0</v>
      </c>
      <c r="R159" s="7">
        <v>30.0</v>
      </c>
      <c r="S159" s="7">
        <v>0.0</v>
      </c>
      <c r="T159" s="11">
        <v>0.0</v>
      </c>
      <c r="U159" s="10">
        <v>0.0</v>
      </c>
      <c r="V159" s="11">
        <v>0.0</v>
      </c>
    </row>
    <row r="160">
      <c r="A160" s="7" t="str">
        <f t="shared" si="1"/>
        <v>River Cracraft</v>
      </c>
      <c r="B160" s="7" t="str">
        <f>IFERROR(__xludf.DUMMYFUNCTION("INDEX(IFNA(REGEXEXTRACT(D160, ""([^ ]+)$"")))"),"MIA")</f>
        <v>MIA</v>
      </c>
      <c r="C160" s="7">
        <f>Pts_PA*G160+Pts_PC*H160+Pts_PY*I160+Pts_PTD*J160+Pts_PI*K160+Pts_P2*L160+Pts_RA*M160+Pts_RY*N160+Pts_RTD*O160+Pts_R2*P160+Pts_Res*Q160+Pts_ReY*R160+Pts_ReTD*S160+Pts_Re2*T160+Pts_FL*U160+Pts_FTD*V160</f>
        <v>5.8</v>
      </c>
      <c r="D160" s="7" t="s">
        <v>554</v>
      </c>
      <c r="E160" s="10" t="s">
        <v>428</v>
      </c>
      <c r="F160" s="9">
        <v>3.0</v>
      </c>
      <c r="G160" s="10">
        <v>0.0</v>
      </c>
      <c r="H160" s="7">
        <v>0.0</v>
      </c>
      <c r="I160" s="7">
        <v>0.0</v>
      </c>
      <c r="J160" s="7">
        <v>0.0</v>
      </c>
      <c r="K160" s="7">
        <v>0.0</v>
      </c>
      <c r="L160" s="11">
        <v>0.0</v>
      </c>
      <c r="M160" s="10">
        <v>0.0</v>
      </c>
      <c r="N160" s="7">
        <v>0.0</v>
      </c>
      <c r="O160" s="7">
        <v>0.0</v>
      </c>
      <c r="P160" s="11">
        <v>0.0</v>
      </c>
      <c r="Q160" s="10">
        <v>4.0</v>
      </c>
      <c r="R160" s="7">
        <v>38.0</v>
      </c>
      <c r="S160" s="7">
        <v>0.0</v>
      </c>
      <c r="T160" s="11">
        <v>0.0</v>
      </c>
      <c r="U160" s="10">
        <v>0.0</v>
      </c>
      <c r="V160" s="11">
        <v>0.0</v>
      </c>
    </row>
    <row r="161">
      <c r="A161" s="7" t="str">
        <f t="shared" si="1"/>
        <v>Devin Culp</v>
      </c>
      <c r="B161" s="7" t="str">
        <f>IFERROR(__xludf.DUMMYFUNCTION("INDEX(IFNA(REGEXEXTRACT(D161, ""([^ ]+)$"")))"),"TB")</f>
        <v>TB</v>
      </c>
      <c r="C161" s="7">
        <f>Pts_PA*G161+Pts_PC*H161+Pts_PY*I161+Pts_PTD*J161+Pts_PI*K161+Pts_P2*L161+Pts_RA*M161+Pts_RY*N161+Pts_RTD*O161+Pts_R2*P161+Pts_Res*Q161+Pts_ReY*R161+Pts_ReTD*S161+Pts_Re2*T161+Pts_FL*U161+Pts_FTD*V161</f>
        <v>4.6</v>
      </c>
      <c r="D161" s="7" t="s">
        <v>579</v>
      </c>
      <c r="E161" s="10" t="s">
        <v>350</v>
      </c>
      <c r="F161" s="9">
        <v>3.0</v>
      </c>
      <c r="G161" s="10">
        <v>0.0</v>
      </c>
      <c r="H161" s="7">
        <v>0.0</v>
      </c>
      <c r="I161" s="7">
        <v>0.0</v>
      </c>
      <c r="J161" s="7">
        <v>0.0</v>
      </c>
      <c r="K161" s="7">
        <v>0.0</v>
      </c>
      <c r="L161" s="11">
        <v>0.0</v>
      </c>
      <c r="M161" s="10">
        <v>0.0</v>
      </c>
      <c r="N161" s="7">
        <v>0.0</v>
      </c>
      <c r="O161" s="7">
        <v>0.0</v>
      </c>
      <c r="P161" s="11">
        <v>0.0</v>
      </c>
      <c r="Q161" s="10">
        <v>2.0</v>
      </c>
      <c r="R161" s="7">
        <v>36.0</v>
      </c>
      <c r="S161" s="7">
        <v>0.0</v>
      </c>
      <c r="T161" s="11">
        <v>0.0</v>
      </c>
      <c r="U161" s="10">
        <v>0.0</v>
      </c>
      <c r="V161" s="11">
        <v>0.0</v>
      </c>
    </row>
    <row r="162">
      <c r="A162" s="7" t="str">
        <f t="shared" si="1"/>
        <v>Jayden Daniels</v>
      </c>
      <c r="B162" s="7" t="str">
        <f>IFERROR(__xludf.DUMMYFUNCTION("INDEX(IFNA(REGEXEXTRACT(D162, ""([^ ]+)$"")))"),"WAS")</f>
        <v>WAS</v>
      </c>
      <c r="C162" s="7">
        <f>Pts_PA*G162+Pts_PC*H162+Pts_PY*I162+Pts_PTD*J162+Pts_PI*K162+Pts_P2*L162+Pts_RA*M162+Pts_RY*N162+Pts_RTD*O162+Pts_R2*P162+Pts_Res*Q162+Pts_ReY*R162+Pts_ReTD*S162+Pts_Re2*T162+Pts_FL*U162+Pts_FTD*V162</f>
        <v>4.22</v>
      </c>
      <c r="D162" s="7" t="s">
        <v>30</v>
      </c>
      <c r="E162" s="10" t="s">
        <v>338</v>
      </c>
      <c r="F162" s="9">
        <v>3.0</v>
      </c>
      <c r="G162" s="10">
        <v>12.0</v>
      </c>
      <c r="H162" s="7">
        <v>6.0</v>
      </c>
      <c r="I162" s="7">
        <v>38.0</v>
      </c>
      <c r="J162" s="7">
        <v>0.0</v>
      </c>
      <c r="K162" s="7">
        <v>0.0</v>
      </c>
      <c r="L162" s="11">
        <v>0.0</v>
      </c>
      <c r="M162" s="10">
        <v>4.0</v>
      </c>
      <c r="N162" s="7">
        <v>27.0</v>
      </c>
      <c r="O162" s="7">
        <v>0.0</v>
      </c>
      <c r="P162" s="11">
        <v>0.0</v>
      </c>
      <c r="Q162" s="10">
        <v>0.0</v>
      </c>
      <c r="R162" s="7">
        <v>0.0</v>
      </c>
      <c r="S162" s="7">
        <v>0.0</v>
      </c>
      <c r="T162" s="11">
        <v>0.0</v>
      </c>
      <c r="U162" s="10">
        <v>0.0</v>
      </c>
      <c r="V162" s="11">
        <v>0.0</v>
      </c>
    </row>
    <row r="163">
      <c r="A163" s="7" t="str">
        <f t="shared" si="1"/>
        <v>Demario Douglas</v>
      </c>
      <c r="B163" s="7" t="str">
        <f>IFERROR(__xludf.DUMMYFUNCTION("INDEX(IFNA(REGEXEXTRACT(D163, ""([^ ]+)$"")))"),"NE")</f>
        <v>NE</v>
      </c>
      <c r="C163" s="7">
        <f>Pts_PA*G163+Pts_PC*H163+Pts_PY*I163+Pts_PTD*J163+Pts_PI*K163+Pts_P2*L163+Pts_RA*M163+Pts_RY*N163+Pts_RTD*O163+Pts_R2*P163+Pts_Res*Q163+Pts_ReY*R163+Pts_ReTD*S163+Pts_Re2*T163+Pts_FL*U163+Pts_FTD*V163</f>
        <v>4.9</v>
      </c>
      <c r="D163" s="7" t="s">
        <v>236</v>
      </c>
      <c r="E163" s="10" t="s">
        <v>342</v>
      </c>
      <c r="F163" s="9">
        <v>3.0</v>
      </c>
      <c r="G163" s="10">
        <v>0.0</v>
      </c>
      <c r="H163" s="7">
        <v>0.0</v>
      </c>
      <c r="I163" s="7">
        <v>0.0</v>
      </c>
      <c r="J163" s="7">
        <v>0.0</v>
      </c>
      <c r="K163" s="7">
        <v>0.0</v>
      </c>
      <c r="L163" s="11">
        <v>0.0</v>
      </c>
      <c r="M163" s="10">
        <v>0.0</v>
      </c>
      <c r="N163" s="7">
        <v>0.0</v>
      </c>
      <c r="O163" s="7">
        <v>0.0</v>
      </c>
      <c r="P163" s="11">
        <v>0.0</v>
      </c>
      <c r="Q163" s="10">
        <v>3.0</v>
      </c>
      <c r="R163" s="7">
        <v>34.0</v>
      </c>
      <c r="S163" s="7">
        <v>0.0</v>
      </c>
      <c r="T163" s="11">
        <v>0.0</v>
      </c>
      <c r="U163" s="10">
        <v>0.0</v>
      </c>
      <c r="V163" s="11">
        <v>0.0</v>
      </c>
    </row>
    <row r="164">
      <c r="A164" s="7" t="str">
        <f t="shared" si="1"/>
        <v>Clyde Edwards-Helaire</v>
      </c>
      <c r="B164" s="7" t="str">
        <f>IFERROR(__xludf.DUMMYFUNCTION("INDEX(IFNA(REGEXEXTRACT(D164, ""([^ ]+)$"")))"),"NO")</f>
        <v>NO</v>
      </c>
      <c r="C164" s="7">
        <f>Pts_PA*G164+Pts_PC*H164+Pts_PY*I164+Pts_PTD*J164+Pts_PI*K164+Pts_P2*L164+Pts_RA*M164+Pts_RY*N164+Pts_RTD*O164+Pts_R2*P164+Pts_Res*Q164+Pts_ReY*R164+Pts_ReTD*S164+Pts_Re2*T164+Pts_FL*U164+Pts_FTD*V164</f>
        <v>4.5</v>
      </c>
      <c r="D164" s="7" t="s">
        <v>581</v>
      </c>
      <c r="E164" s="10" t="s">
        <v>31</v>
      </c>
      <c r="F164" s="9">
        <v>3.0</v>
      </c>
      <c r="G164" s="10">
        <v>0.0</v>
      </c>
      <c r="H164" s="7">
        <v>0.0</v>
      </c>
      <c r="I164" s="7">
        <v>0.0</v>
      </c>
      <c r="J164" s="7">
        <v>0.0</v>
      </c>
      <c r="K164" s="7">
        <v>0.0</v>
      </c>
      <c r="L164" s="11">
        <v>0.0</v>
      </c>
      <c r="M164" s="10">
        <v>8.0</v>
      </c>
      <c r="N164" s="7">
        <v>26.0</v>
      </c>
      <c r="O164" s="7">
        <v>0.0</v>
      </c>
      <c r="P164" s="11">
        <v>0.0</v>
      </c>
      <c r="Q164" s="10">
        <v>1.0</v>
      </c>
      <c r="R164" s="7">
        <v>14.0</v>
      </c>
      <c r="S164" s="7">
        <v>0.0</v>
      </c>
      <c r="T164" s="11">
        <v>0.0</v>
      </c>
      <c r="U164" s="10">
        <v>0.0</v>
      </c>
      <c r="V164" s="11">
        <v>0.0</v>
      </c>
    </row>
    <row r="165">
      <c r="A165" s="7" t="str">
        <f t="shared" si="1"/>
        <v>Austin Ekeler</v>
      </c>
      <c r="B165" s="7" t="str">
        <f>IFERROR(__xludf.DUMMYFUNCTION("INDEX(IFNA(REGEXEXTRACT(D165, ""([^ ]+)$"")))"),"WAS")</f>
        <v>WAS</v>
      </c>
      <c r="C165" s="7">
        <f>Pts_PA*G165+Pts_PC*H165+Pts_PY*I165+Pts_PTD*J165+Pts_PI*K165+Pts_P2*L165+Pts_RA*M165+Pts_RY*N165+Pts_RTD*O165+Pts_R2*P165+Pts_Res*Q165+Pts_ReY*R165+Pts_ReTD*S165+Pts_Re2*T165+Pts_FL*U165+Pts_FTD*V165</f>
        <v>4.2</v>
      </c>
      <c r="D165" s="7" t="s">
        <v>151</v>
      </c>
      <c r="E165" s="10" t="s">
        <v>338</v>
      </c>
      <c r="F165" s="9">
        <v>3.0</v>
      </c>
      <c r="G165" s="10">
        <v>0.0</v>
      </c>
      <c r="H165" s="7">
        <v>0.0</v>
      </c>
      <c r="I165" s="7">
        <v>0.0</v>
      </c>
      <c r="J165" s="7">
        <v>0.0</v>
      </c>
      <c r="K165" s="7">
        <v>0.0</v>
      </c>
      <c r="L165" s="11">
        <v>0.0</v>
      </c>
      <c r="M165" s="10">
        <v>3.0</v>
      </c>
      <c r="N165" s="7">
        <v>12.0</v>
      </c>
      <c r="O165" s="7">
        <v>0.0</v>
      </c>
      <c r="P165" s="11">
        <v>0.0</v>
      </c>
      <c r="Q165" s="10">
        <v>2.0</v>
      </c>
      <c r="R165" s="7">
        <v>20.0</v>
      </c>
      <c r="S165" s="7">
        <v>0.0</v>
      </c>
      <c r="T165" s="11">
        <v>0.0</v>
      </c>
      <c r="U165" s="10">
        <v>0.0</v>
      </c>
      <c r="V165" s="11">
        <v>0.0</v>
      </c>
    </row>
    <row r="166">
      <c r="A166" s="7" t="str">
        <f t="shared" si="1"/>
        <v>Jacob Kibodi</v>
      </c>
      <c r="B166" s="7" t="str">
        <f>IFERROR(__xludf.DUMMYFUNCTION("INDEX(IFNA(REGEXEXTRACT(D166, ""([^ ]+)$"")))"),"CLE")</f>
        <v>CLE</v>
      </c>
      <c r="C166" s="7">
        <f>Pts_PA*G166+Pts_PC*H166+Pts_PY*I166+Pts_PTD*J166+Pts_PI*K166+Pts_P2*L166+Pts_RA*M166+Pts_RY*N166+Pts_RTD*O166+Pts_R2*P166+Pts_Res*Q166+Pts_ReY*R166+Pts_ReTD*S166+Pts_Re2*T166+Pts_FL*U166+Pts_FTD*V166</f>
        <v>4.4</v>
      </c>
      <c r="D166" s="7" t="s">
        <v>1206</v>
      </c>
      <c r="E166" s="10" t="s">
        <v>347</v>
      </c>
      <c r="F166" s="9">
        <v>3.0</v>
      </c>
      <c r="G166" s="10">
        <v>0.0</v>
      </c>
      <c r="H166" s="7">
        <v>0.0</v>
      </c>
      <c r="I166" s="7">
        <v>0.0</v>
      </c>
      <c r="J166" s="7">
        <v>0.0</v>
      </c>
      <c r="K166" s="7">
        <v>0.0</v>
      </c>
      <c r="L166" s="11">
        <v>0.0</v>
      </c>
      <c r="M166" s="10">
        <v>5.0</v>
      </c>
      <c r="N166" s="7">
        <v>24.0</v>
      </c>
      <c r="O166" s="7">
        <v>0.0</v>
      </c>
      <c r="P166" s="11">
        <v>0.0</v>
      </c>
      <c r="Q166" s="10">
        <v>1.0</v>
      </c>
      <c r="R166" s="7">
        <v>15.0</v>
      </c>
      <c r="S166" s="7">
        <v>0.0</v>
      </c>
      <c r="T166" s="11">
        <v>0.0</v>
      </c>
      <c r="U166" s="10">
        <v>0.0</v>
      </c>
      <c r="V166" s="11">
        <v>0.0</v>
      </c>
    </row>
    <row r="167">
      <c r="A167" s="7" t="str">
        <f t="shared" si="1"/>
        <v>Tucker Kraft</v>
      </c>
      <c r="B167" s="7" t="str">
        <f>IFERROR(__xludf.DUMMYFUNCTION("INDEX(IFNA(REGEXEXTRACT(D167, ""([^ ]+)$"")))"),"GB")</f>
        <v>GB</v>
      </c>
      <c r="C167" s="7">
        <f>Pts_PA*G167+Pts_PC*H167+Pts_PY*I167+Pts_PTD*J167+Pts_PI*K167+Pts_P2*L167+Pts_RA*M167+Pts_RY*N167+Pts_RTD*O167+Pts_R2*P167+Pts_Res*Q167+Pts_ReY*R167+Pts_ReTD*S167+Pts_Re2*T167+Pts_FL*U167+Pts_FTD*V167</f>
        <v>5.6</v>
      </c>
      <c r="D167" s="7" t="s">
        <v>195</v>
      </c>
      <c r="E167" s="10" t="s">
        <v>343</v>
      </c>
      <c r="F167" s="9">
        <v>3.0</v>
      </c>
      <c r="G167" s="10">
        <v>0.0</v>
      </c>
      <c r="H167" s="7">
        <v>0.0</v>
      </c>
      <c r="I167" s="7">
        <v>0.0</v>
      </c>
      <c r="J167" s="7">
        <v>0.0</v>
      </c>
      <c r="K167" s="7">
        <v>0.0</v>
      </c>
      <c r="L167" s="11">
        <v>0.0</v>
      </c>
      <c r="M167" s="10">
        <v>0.0</v>
      </c>
      <c r="N167" s="7">
        <v>0.0</v>
      </c>
      <c r="O167" s="7">
        <v>0.0</v>
      </c>
      <c r="P167" s="11">
        <v>0.0</v>
      </c>
      <c r="Q167" s="10">
        <v>4.0</v>
      </c>
      <c r="R167" s="7">
        <v>36.0</v>
      </c>
      <c r="S167" s="7">
        <v>0.0</v>
      </c>
      <c r="T167" s="11">
        <v>0.0</v>
      </c>
      <c r="U167" s="10">
        <v>0.0</v>
      </c>
      <c r="V167" s="11">
        <v>0.0</v>
      </c>
    </row>
    <row r="168">
      <c r="A168" s="7" t="str">
        <f t="shared" si="1"/>
        <v>Xavier Legette</v>
      </c>
      <c r="B168" s="7" t="str">
        <f>IFERROR(__xludf.DUMMYFUNCTION("INDEX(IFNA(REGEXEXTRACT(D168, ""([^ ]+)$"")))"),"CAR")</f>
        <v>CAR</v>
      </c>
      <c r="C168" s="7">
        <f>Pts_PA*G168+Pts_PC*H168+Pts_PY*I168+Pts_PTD*J168+Pts_PI*K168+Pts_P2*L168+Pts_RA*M168+Pts_RY*N168+Pts_RTD*O168+Pts_R2*P168+Pts_Res*Q168+Pts_ReY*R168+Pts_ReTD*S168+Pts_Re2*T168+Pts_FL*U168+Pts_FTD*V168</f>
        <v>4.5</v>
      </c>
      <c r="D168" s="7" t="s">
        <v>196</v>
      </c>
      <c r="E168" s="10" t="s">
        <v>96</v>
      </c>
      <c r="F168" s="9">
        <v>3.0</v>
      </c>
      <c r="G168" s="10">
        <v>0.0</v>
      </c>
      <c r="H168" s="7">
        <v>0.0</v>
      </c>
      <c r="I168" s="7">
        <v>0.0</v>
      </c>
      <c r="J168" s="7">
        <v>0.0</v>
      </c>
      <c r="K168" s="7">
        <v>0.0</v>
      </c>
      <c r="L168" s="11">
        <v>0.0</v>
      </c>
      <c r="M168" s="10">
        <v>0.0</v>
      </c>
      <c r="N168" s="7">
        <v>0.0</v>
      </c>
      <c r="O168" s="7">
        <v>0.0</v>
      </c>
      <c r="P168" s="11">
        <v>0.0</v>
      </c>
      <c r="Q168" s="10">
        <v>3.0</v>
      </c>
      <c r="R168" s="7">
        <v>30.0</v>
      </c>
      <c r="S168" s="7">
        <v>0.0</v>
      </c>
      <c r="T168" s="11">
        <v>0.0</v>
      </c>
      <c r="U168" s="10">
        <v>0.0</v>
      </c>
      <c r="V168" s="11">
        <v>0.0</v>
      </c>
    </row>
    <row r="169">
      <c r="A169" s="7" t="str">
        <f t="shared" si="1"/>
        <v>Isaiah Likely</v>
      </c>
      <c r="B169" s="7" t="str">
        <f>IFERROR(__xludf.DUMMYFUNCTION("INDEX(IFNA(REGEXEXTRACT(D169, ""([^ ]+)$"")))"),"BAL")</f>
        <v>BAL</v>
      </c>
      <c r="C169" s="7">
        <f>Pts_PA*G169+Pts_PC*H169+Pts_PY*I169+Pts_PTD*J169+Pts_PI*K169+Pts_P2*L169+Pts_RA*M169+Pts_RY*N169+Pts_RTD*O169+Pts_R2*P169+Pts_Res*Q169+Pts_ReY*R169+Pts_ReTD*S169+Pts_Re2*T169+Pts_FL*U169+Pts_FTD*V169</f>
        <v>5.3</v>
      </c>
      <c r="D169" s="7" t="s">
        <v>63</v>
      </c>
      <c r="E169" s="10" t="s">
        <v>357</v>
      </c>
      <c r="F169" s="9">
        <v>3.0</v>
      </c>
      <c r="G169" s="10">
        <v>0.0</v>
      </c>
      <c r="H169" s="7">
        <v>0.0</v>
      </c>
      <c r="I169" s="7">
        <v>0.0</v>
      </c>
      <c r="J169" s="7">
        <v>0.0</v>
      </c>
      <c r="K169" s="7">
        <v>0.0</v>
      </c>
      <c r="L169" s="11">
        <v>0.0</v>
      </c>
      <c r="M169" s="10">
        <v>0.0</v>
      </c>
      <c r="N169" s="7">
        <v>0.0</v>
      </c>
      <c r="O169" s="7">
        <v>0.0</v>
      </c>
      <c r="P169" s="11">
        <v>0.0</v>
      </c>
      <c r="Q169" s="10">
        <v>3.0</v>
      </c>
      <c r="R169" s="7">
        <v>38.0</v>
      </c>
      <c r="S169" s="7">
        <v>0.0</v>
      </c>
      <c r="T169" s="11">
        <v>0.0</v>
      </c>
      <c r="U169" s="10">
        <v>0.0</v>
      </c>
      <c r="V169" s="11">
        <v>0.0</v>
      </c>
    </row>
    <row r="170">
      <c r="A170" s="7" t="str">
        <f t="shared" si="1"/>
        <v>Alexander Mattison</v>
      </c>
      <c r="B170" s="7" t="str">
        <f>IFERROR(__xludf.DUMMYFUNCTION("INDEX(IFNA(REGEXEXTRACT(D170, ""([^ ]+)$"")))"),"LV")</f>
        <v>LV</v>
      </c>
      <c r="C170" s="7">
        <f>Pts_PA*G170+Pts_PC*H170+Pts_PY*I170+Pts_PTD*J170+Pts_PI*K170+Pts_P2*L170+Pts_RA*M170+Pts_RY*N170+Pts_RTD*O170+Pts_R2*P170+Pts_Res*Q170+Pts_ReY*R170+Pts_ReTD*S170+Pts_Re2*T170+Pts_FL*U170+Pts_FTD*V170</f>
        <v>5.1</v>
      </c>
      <c r="D170" s="7" t="s">
        <v>99</v>
      </c>
      <c r="E170" s="10" t="s">
        <v>361</v>
      </c>
      <c r="F170" s="9">
        <v>3.0</v>
      </c>
      <c r="G170" s="10">
        <v>0.0</v>
      </c>
      <c r="H170" s="7">
        <v>0.0</v>
      </c>
      <c r="I170" s="7">
        <v>0.0</v>
      </c>
      <c r="J170" s="7">
        <v>0.0</v>
      </c>
      <c r="K170" s="7">
        <v>0.0</v>
      </c>
      <c r="L170" s="11">
        <v>0.0</v>
      </c>
      <c r="M170" s="10">
        <v>6.0</v>
      </c>
      <c r="N170" s="7">
        <v>20.0</v>
      </c>
      <c r="O170" s="7">
        <v>0.0</v>
      </c>
      <c r="P170" s="11">
        <v>0.0</v>
      </c>
      <c r="Q170" s="10">
        <v>4.0</v>
      </c>
      <c r="R170" s="7">
        <v>11.0</v>
      </c>
      <c r="S170" s="7">
        <v>0.0</v>
      </c>
      <c r="T170" s="11">
        <v>0.0</v>
      </c>
      <c r="U170" s="10">
        <v>0.0</v>
      </c>
      <c r="V170" s="11">
        <v>0.0</v>
      </c>
    </row>
    <row r="171">
      <c r="A171" s="7" t="str">
        <f t="shared" si="1"/>
        <v>Jaleel McLaughlin</v>
      </c>
      <c r="B171" s="7" t="str">
        <f>IFERROR(__xludf.DUMMYFUNCTION("INDEX(IFNA(REGEXEXTRACT(D171, ""([^ ]+)$"")))"),"DEN")</f>
        <v>DEN</v>
      </c>
      <c r="C171" s="7">
        <f>Pts_PA*G171+Pts_PC*H171+Pts_PY*I171+Pts_PTD*J171+Pts_PI*K171+Pts_P2*L171+Pts_RA*M171+Pts_RY*N171+Pts_RTD*O171+Pts_R2*P171+Pts_Res*Q171+Pts_ReY*R171+Pts_ReTD*S171+Pts_Re2*T171+Pts_FL*U171+Pts_FTD*V171</f>
        <v>5.8</v>
      </c>
      <c r="D171" s="7" t="s">
        <v>254</v>
      </c>
      <c r="E171" s="10" t="s">
        <v>424</v>
      </c>
      <c r="F171" s="9">
        <v>3.0</v>
      </c>
      <c r="G171" s="10">
        <v>0.0</v>
      </c>
      <c r="H171" s="7">
        <v>0.0</v>
      </c>
      <c r="I171" s="7">
        <v>0.0</v>
      </c>
      <c r="J171" s="7">
        <v>0.0</v>
      </c>
      <c r="K171" s="7">
        <v>0.0</v>
      </c>
      <c r="L171" s="11">
        <v>0.0</v>
      </c>
      <c r="M171" s="10">
        <v>16.0</v>
      </c>
      <c r="N171" s="7">
        <v>39.0</v>
      </c>
      <c r="O171" s="7">
        <v>0.0</v>
      </c>
      <c r="P171" s="11">
        <v>0.0</v>
      </c>
      <c r="Q171" s="10">
        <v>2.0</v>
      </c>
      <c r="R171" s="7">
        <v>9.0</v>
      </c>
      <c r="S171" s="7">
        <v>0.0</v>
      </c>
      <c r="T171" s="11">
        <v>0.0</v>
      </c>
      <c r="U171" s="10">
        <v>0.0</v>
      </c>
      <c r="V171" s="11">
        <v>0.0</v>
      </c>
    </row>
    <row r="172">
      <c r="A172" s="7" t="str">
        <f t="shared" si="1"/>
        <v>Elijah Moore</v>
      </c>
      <c r="B172" s="7" t="str">
        <f>IFERROR(__xludf.DUMMYFUNCTION("INDEX(IFNA(REGEXEXTRACT(D172, ""([^ ]+)$"")))"),"CLE")</f>
        <v>CLE</v>
      </c>
      <c r="C172" s="7">
        <f>Pts_PA*G172+Pts_PC*H172+Pts_PY*I172+Pts_PTD*J172+Pts_PI*K172+Pts_P2*L172+Pts_RA*M172+Pts_RY*N172+Pts_RTD*O172+Pts_R2*P172+Pts_Res*Q172+Pts_ReY*R172+Pts_ReTD*S172+Pts_Re2*T172+Pts_FL*U172+Pts_FTD*V172</f>
        <v>5.1</v>
      </c>
      <c r="D172" s="7" t="s">
        <v>315</v>
      </c>
      <c r="E172" s="10" t="s">
        <v>347</v>
      </c>
      <c r="F172" s="9">
        <v>3.0</v>
      </c>
      <c r="G172" s="10">
        <v>0.0</v>
      </c>
      <c r="H172" s="7">
        <v>0.0</v>
      </c>
      <c r="I172" s="7">
        <v>0.0</v>
      </c>
      <c r="J172" s="7">
        <v>0.0</v>
      </c>
      <c r="K172" s="7">
        <v>0.0</v>
      </c>
      <c r="L172" s="11">
        <v>0.0</v>
      </c>
      <c r="M172" s="10">
        <v>0.0</v>
      </c>
      <c r="N172" s="7">
        <v>0.0</v>
      </c>
      <c r="O172" s="7">
        <v>0.0</v>
      </c>
      <c r="P172" s="11">
        <v>0.0</v>
      </c>
      <c r="Q172" s="10">
        <v>3.0</v>
      </c>
      <c r="R172" s="7">
        <v>36.0</v>
      </c>
      <c r="S172" s="7">
        <v>0.0</v>
      </c>
      <c r="T172" s="11">
        <v>0.0</v>
      </c>
      <c r="U172" s="10">
        <v>0.0</v>
      </c>
      <c r="V172" s="11">
        <v>0.0</v>
      </c>
    </row>
    <row r="173">
      <c r="A173" s="7" t="str">
        <f t="shared" si="1"/>
        <v>Foster Moreau</v>
      </c>
      <c r="B173" s="7" t="str">
        <f>IFERROR(__xludf.DUMMYFUNCTION("INDEX(IFNA(REGEXEXTRACT(D173, ""([^ ]+)$"")))"),"NO")</f>
        <v>NO</v>
      </c>
      <c r="C173" s="7">
        <f>Pts_PA*G173+Pts_PC*H173+Pts_PY*I173+Pts_PTD*J173+Pts_PI*K173+Pts_P2*L173+Pts_RA*M173+Pts_RY*N173+Pts_RTD*O173+Pts_R2*P173+Pts_Res*Q173+Pts_ReY*R173+Pts_ReTD*S173+Pts_Re2*T173+Pts_FL*U173+Pts_FTD*V173</f>
        <v>5.1</v>
      </c>
      <c r="D173" s="7" t="s">
        <v>110</v>
      </c>
      <c r="E173" s="10" t="s">
        <v>31</v>
      </c>
      <c r="F173" s="9">
        <v>3.0</v>
      </c>
      <c r="G173" s="10">
        <v>0.0</v>
      </c>
      <c r="H173" s="7">
        <v>0.0</v>
      </c>
      <c r="I173" s="7">
        <v>0.0</v>
      </c>
      <c r="J173" s="7">
        <v>0.0</v>
      </c>
      <c r="K173" s="7">
        <v>0.0</v>
      </c>
      <c r="L173" s="11">
        <v>0.0</v>
      </c>
      <c r="M173" s="10">
        <v>0.0</v>
      </c>
      <c r="N173" s="7">
        <v>0.0</v>
      </c>
      <c r="O173" s="7">
        <v>0.0</v>
      </c>
      <c r="P173" s="11">
        <v>0.0</v>
      </c>
      <c r="Q173" s="10">
        <v>4.0</v>
      </c>
      <c r="R173" s="7">
        <v>31.0</v>
      </c>
      <c r="S173" s="7">
        <v>0.0</v>
      </c>
      <c r="T173" s="11">
        <v>0.0</v>
      </c>
      <c r="U173" s="10">
        <v>0.0</v>
      </c>
      <c r="V173" s="11">
        <v>0.0</v>
      </c>
    </row>
    <row r="174">
      <c r="A174" s="7" t="str">
        <f t="shared" si="1"/>
        <v>Jayden Reed</v>
      </c>
      <c r="B174" s="7" t="str">
        <f>IFERROR(__xludf.DUMMYFUNCTION("INDEX(IFNA(REGEXEXTRACT(D174, ""([^ ]+)$"")))"),"GB")</f>
        <v>GB</v>
      </c>
      <c r="C174" s="7">
        <f>Pts_PA*G174+Pts_PC*H174+Pts_PY*I174+Pts_PTD*J174+Pts_PI*K174+Pts_P2*L174+Pts_RA*M174+Pts_RY*N174+Pts_RTD*O174+Pts_R2*P174+Pts_Res*Q174+Pts_ReY*R174+Pts_ReTD*S174+Pts_Re2*T174+Pts_FL*U174+Pts_FTD*V174</f>
        <v>4.1</v>
      </c>
      <c r="D174" s="7" t="s">
        <v>26</v>
      </c>
      <c r="E174" s="10" t="s">
        <v>343</v>
      </c>
      <c r="F174" s="9">
        <v>3.0</v>
      </c>
      <c r="G174" s="10">
        <v>0.0</v>
      </c>
      <c r="H174" s="7">
        <v>0.0</v>
      </c>
      <c r="I174" s="7">
        <v>0.0</v>
      </c>
      <c r="J174" s="7">
        <v>0.0</v>
      </c>
      <c r="K174" s="7">
        <v>0.0</v>
      </c>
      <c r="L174" s="11">
        <v>0.0</v>
      </c>
      <c r="M174" s="10">
        <v>3.0</v>
      </c>
      <c r="N174" s="7">
        <v>3.0</v>
      </c>
      <c r="O174" s="7">
        <v>0.0</v>
      </c>
      <c r="P174" s="11">
        <v>0.0</v>
      </c>
      <c r="Q174" s="10">
        <v>2.0</v>
      </c>
      <c r="R174" s="7">
        <v>48.0</v>
      </c>
      <c r="S174" s="7">
        <v>0.0</v>
      </c>
      <c r="T174" s="11">
        <v>0.0</v>
      </c>
      <c r="U174" s="10">
        <v>1.0</v>
      </c>
      <c r="V174" s="11">
        <v>0.0</v>
      </c>
    </row>
    <row r="175">
      <c r="A175" s="7" t="str">
        <f t="shared" si="1"/>
        <v>Craig Reynolds</v>
      </c>
      <c r="B175" s="7" t="str">
        <f>IFERROR(__xludf.DUMMYFUNCTION("INDEX(IFNA(REGEXEXTRACT(D175, ""([^ ]+)$"")))"),"DET")</f>
        <v>DET</v>
      </c>
      <c r="C175" s="7">
        <f>Pts_PA*G175+Pts_PC*H175+Pts_PY*I175+Pts_PTD*J175+Pts_PI*K175+Pts_P2*L175+Pts_RA*M175+Pts_RY*N175+Pts_RTD*O175+Pts_R2*P175+Pts_Res*Q175+Pts_ReY*R175+Pts_ReTD*S175+Pts_Re2*T175+Pts_FL*U175+Pts_FTD*V175</f>
        <v>3.9</v>
      </c>
      <c r="D175" s="7" t="s">
        <v>509</v>
      </c>
      <c r="E175" s="10" t="s">
        <v>155</v>
      </c>
      <c r="F175" s="9">
        <v>3.0</v>
      </c>
      <c r="G175" s="10">
        <v>0.0</v>
      </c>
      <c r="H175" s="7">
        <v>0.0</v>
      </c>
      <c r="I175" s="7">
        <v>0.0</v>
      </c>
      <c r="J175" s="7">
        <v>0.0</v>
      </c>
      <c r="K175" s="7">
        <v>0.0</v>
      </c>
      <c r="L175" s="11">
        <v>0.0</v>
      </c>
      <c r="M175" s="10">
        <v>8.0</v>
      </c>
      <c r="N175" s="7">
        <v>39.0</v>
      </c>
      <c r="O175" s="7">
        <v>0.0</v>
      </c>
      <c r="P175" s="11">
        <v>0.0</v>
      </c>
      <c r="Q175" s="10">
        <v>0.0</v>
      </c>
      <c r="R175" s="7">
        <v>0.0</v>
      </c>
      <c r="S175" s="7">
        <v>0.0</v>
      </c>
      <c r="T175" s="11">
        <v>0.0</v>
      </c>
      <c r="U175" s="10">
        <v>0.0</v>
      </c>
      <c r="V175" s="11">
        <v>0.0</v>
      </c>
    </row>
    <row r="176">
      <c r="A176" s="7" t="str">
        <f t="shared" si="1"/>
        <v>Ja'Tavion Sanders</v>
      </c>
      <c r="B176" s="7" t="str">
        <f>IFERROR(__xludf.DUMMYFUNCTION("INDEX(IFNA(REGEXEXTRACT(D176, ""([^ ]+)$"")))"),"CAR")</f>
        <v>CAR</v>
      </c>
      <c r="C176" s="7">
        <f>Pts_PA*G176+Pts_PC*H176+Pts_PY*I176+Pts_PTD*J176+Pts_PI*K176+Pts_P2*L176+Pts_RA*M176+Pts_RY*N176+Pts_RTD*O176+Pts_R2*P176+Pts_Res*Q176+Pts_ReY*R176+Pts_ReTD*S176+Pts_Re2*T176+Pts_FL*U176+Pts_FTD*V176</f>
        <v>5</v>
      </c>
      <c r="D176" s="7" t="s">
        <v>321</v>
      </c>
      <c r="E176" s="10" t="s">
        <v>96</v>
      </c>
      <c r="F176" s="9">
        <v>3.0</v>
      </c>
      <c r="G176" s="10">
        <v>0.0</v>
      </c>
      <c r="H176" s="7">
        <v>0.0</v>
      </c>
      <c r="I176" s="7">
        <v>0.0</v>
      </c>
      <c r="J176" s="7">
        <v>0.0</v>
      </c>
      <c r="K176" s="7">
        <v>0.0</v>
      </c>
      <c r="L176" s="11">
        <v>0.0</v>
      </c>
      <c r="M176" s="10">
        <v>0.0</v>
      </c>
      <c r="N176" s="7">
        <v>0.0</v>
      </c>
      <c r="O176" s="7">
        <v>0.0</v>
      </c>
      <c r="P176" s="11">
        <v>0.0</v>
      </c>
      <c r="Q176" s="10">
        <v>3.0</v>
      </c>
      <c r="R176" s="7">
        <v>35.0</v>
      </c>
      <c r="S176" s="7">
        <v>0.0</v>
      </c>
      <c r="T176" s="11">
        <v>0.0</v>
      </c>
      <c r="U176" s="10">
        <v>0.0</v>
      </c>
      <c r="V176" s="11">
        <v>0.0</v>
      </c>
    </row>
    <row r="177">
      <c r="A177" s="7" t="str">
        <f t="shared" si="1"/>
        <v>Marquez Valdes-Scantling</v>
      </c>
      <c r="B177" s="7" t="str">
        <f>IFERROR(__xludf.DUMMYFUNCTION("INDEX(IFNA(REGEXEXTRACT(D177, ""([^ ]+)$"")))"),"NO")</f>
        <v>NO</v>
      </c>
      <c r="C177" s="7">
        <f>Pts_PA*G177+Pts_PC*H177+Pts_PY*I177+Pts_PTD*J177+Pts_PI*K177+Pts_P2*L177+Pts_RA*M177+Pts_RY*N177+Pts_RTD*O177+Pts_R2*P177+Pts_Res*Q177+Pts_ReY*R177+Pts_ReTD*S177+Pts_Re2*T177+Pts_FL*U177+Pts_FTD*V177</f>
        <v>4.8</v>
      </c>
      <c r="D177" s="7" t="s">
        <v>275</v>
      </c>
      <c r="E177" s="10" t="s">
        <v>31</v>
      </c>
      <c r="F177" s="9">
        <v>3.0</v>
      </c>
      <c r="G177" s="10">
        <v>0.0</v>
      </c>
      <c r="H177" s="7">
        <v>0.0</v>
      </c>
      <c r="I177" s="7">
        <v>0.0</v>
      </c>
      <c r="J177" s="7">
        <v>0.0</v>
      </c>
      <c r="K177" s="7">
        <v>0.0</v>
      </c>
      <c r="L177" s="11">
        <v>0.0</v>
      </c>
      <c r="M177" s="10">
        <v>0.0</v>
      </c>
      <c r="N177" s="7">
        <v>0.0</v>
      </c>
      <c r="O177" s="7">
        <v>0.0</v>
      </c>
      <c r="P177" s="11">
        <v>0.0</v>
      </c>
      <c r="Q177" s="10">
        <v>3.0</v>
      </c>
      <c r="R177" s="7">
        <v>33.0</v>
      </c>
      <c r="S177" s="7">
        <v>0.0</v>
      </c>
      <c r="T177" s="11">
        <v>0.0</v>
      </c>
      <c r="U177" s="10">
        <v>0.0</v>
      </c>
      <c r="V177" s="11">
        <v>0.0</v>
      </c>
    </row>
    <row r="178">
      <c r="A178" s="7" t="str">
        <f t="shared" si="1"/>
        <v>Deuce Vaughn</v>
      </c>
      <c r="B178" s="7" t="str">
        <f>IFERROR(__xludf.DUMMYFUNCTION("INDEX(IFNA(REGEXEXTRACT(D178, ""([^ ]+)$"")))"),"DAL")</f>
        <v>DAL</v>
      </c>
      <c r="C178" s="7">
        <f>Pts_PA*G178+Pts_PC*H178+Pts_PY*I178+Pts_PTD*J178+Pts_PI*K178+Pts_P2*L178+Pts_RA*M178+Pts_RY*N178+Pts_RTD*O178+Pts_R2*P178+Pts_Res*Q178+Pts_ReY*R178+Pts_ReTD*S178+Pts_Re2*T178+Pts_FL*U178+Pts_FTD*V178</f>
        <v>3.7</v>
      </c>
      <c r="D178" s="7" t="s">
        <v>330</v>
      </c>
      <c r="E178" s="10" t="s">
        <v>19</v>
      </c>
      <c r="F178" s="9">
        <v>3.0</v>
      </c>
      <c r="G178" s="10">
        <v>0.0</v>
      </c>
      <c r="H178" s="7">
        <v>0.0</v>
      </c>
      <c r="I178" s="7">
        <v>0.0</v>
      </c>
      <c r="J178" s="7">
        <v>0.0</v>
      </c>
      <c r="K178" s="7">
        <v>0.0</v>
      </c>
      <c r="L178" s="11">
        <v>0.0</v>
      </c>
      <c r="M178" s="10">
        <v>6.0</v>
      </c>
      <c r="N178" s="7">
        <v>37.0</v>
      </c>
      <c r="O178" s="7">
        <v>0.0</v>
      </c>
      <c r="P178" s="11">
        <v>0.0</v>
      </c>
      <c r="Q178" s="10">
        <v>0.0</v>
      </c>
      <c r="R178" s="7">
        <v>0.0</v>
      </c>
      <c r="S178" s="7">
        <v>0.0</v>
      </c>
      <c r="T178" s="11">
        <v>0.0</v>
      </c>
      <c r="U178" s="10">
        <v>0.0</v>
      </c>
      <c r="V178" s="11">
        <v>0.0</v>
      </c>
    </row>
    <row r="179">
      <c r="A179" s="7" t="str">
        <f t="shared" si="1"/>
        <v>Carson Wentz</v>
      </c>
      <c r="B179" s="7" t="str">
        <f>IFERROR(__xludf.DUMMYFUNCTION("INDEX(IFNA(REGEXEXTRACT(D179, ""([^ ]+)$"")))"),"KC")</f>
        <v>KC</v>
      </c>
      <c r="C179" s="7">
        <f>Pts_PA*G179+Pts_PC*H179+Pts_PY*I179+Pts_PTD*J179+Pts_PI*K179+Pts_P2*L179+Pts_RA*M179+Pts_RY*N179+Pts_RTD*O179+Pts_R2*P179+Pts_Res*Q179+Pts_ReY*R179+Pts_ReTD*S179+Pts_Re2*T179+Pts_FL*U179+Pts_FTD*V179</f>
        <v>3.92</v>
      </c>
      <c r="D179" s="7" t="s">
        <v>561</v>
      </c>
      <c r="E179" s="10" t="s">
        <v>356</v>
      </c>
      <c r="F179" s="9">
        <v>3.0</v>
      </c>
      <c r="G179" s="10">
        <v>17.0</v>
      </c>
      <c r="H179" s="7">
        <v>10.0</v>
      </c>
      <c r="I179" s="7">
        <v>98.0</v>
      </c>
      <c r="J179" s="7">
        <v>0.0</v>
      </c>
      <c r="K179" s="7">
        <v>0.0</v>
      </c>
      <c r="L179" s="11">
        <v>0.0</v>
      </c>
      <c r="M179" s="10">
        <v>0.0</v>
      </c>
      <c r="N179" s="7">
        <v>0.0</v>
      </c>
      <c r="O179" s="7">
        <v>0.0</v>
      </c>
      <c r="P179" s="11">
        <v>0.0</v>
      </c>
      <c r="Q179" s="10">
        <v>0.0</v>
      </c>
      <c r="R179" s="7">
        <v>0.0</v>
      </c>
      <c r="S179" s="7">
        <v>0.0</v>
      </c>
      <c r="T179" s="11">
        <v>0.0</v>
      </c>
      <c r="U179" s="10">
        <v>0.0</v>
      </c>
      <c r="V179" s="11">
        <v>0.0</v>
      </c>
    </row>
    <row r="180">
      <c r="A180" s="7" t="str">
        <f t="shared" si="1"/>
        <v>Jameson Williams</v>
      </c>
      <c r="B180" s="7" t="str">
        <f>IFERROR(__xludf.DUMMYFUNCTION("INDEX(IFNA(REGEXEXTRACT(D180, ""([^ ]+)$"")))"),"DET")</f>
        <v>DET</v>
      </c>
      <c r="C180" s="7">
        <f>Pts_PA*G180+Pts_PC*H180+Pts_PY*I180+Pts_PTD*J180+Pts_PI*K180+Pts_P2*L180+Pts_RA*M180+Pts_RY*N180+Pts_RTD*O180+Pts_R2*P180+Pts_Res*Q180+Pts_ReY*R180+Pts_ReTD*S180+Pts_Re2*T180+Pts_FL*U180+Pts_FTD*V180</f>
        <v>6.4</v>
      </c>
      <c r="D180" s="7" t="s">
        <v>50</v>
      </c>
      <c r="E180" s="10" t="s">
        <v>155</v>
      </c>
      <c r="F180" s="9">
        <v>3.0</v>
      </c>
      <c r="G180" s="10">
        <v>0.0</v>
      </c>
      <c r="H180" s="7">
        <v>0.0</v>
      </c>
      <c r="I180" s="7">
        <v>0.0</v>
      </c>
      <c r="J180" s="7">
        <v>0.0</v>
      </c>
      <c r="K180" s="7">
        <v>0.0</v>
      </c>
      <c r="L180" s="11">
        <v>0.0</v>
      </c>
      <c r="M180" s="10">
        <v>0.0</v>
      </c>
      <c r="N180" s="7">
        <v>0.0</v>
      </c>
      <c r="O180" s="7">
        <v>0.0</v>
      </c>
      <c r="P180" s="11">
        <v>0.0</v>
      </c>
      <c r="Q180" s="10">
        <v>6.0</v>
      </c>
      <c r="R180" s="7">
        <v>34.0</v>
      </c>
      <c r="S180" s="7">
        <v>0.0</v>
      </c>
      <c r="T180" s="11">
        <v>0.0</v>
      </c>
      <c r="U180" s="10">
        <v>0.0</v>
      </c>
      <c r="V180" s="11">
        <v>0.0</v>
      </c>
    </row>
    <row r="181">
      <c r="A181" s="7" t="str">
        <f t="shared" si="1"/>
        <v>Nate Adkins</v>
      </c>
      <c r="B181" s="7" t="str">
        <f>IFERROR(__xludf.DUMMYFUNCTION("INDEX(IFNA(REGEXEXTRACT(D181, ""([^ ]+)$"")))"),"DEN")</f>
        <v>DEN</v>
      </c>
      <c r="C181" s="7">
        <f>Pts_PA*G181+Pts_PC*H181+Pts_PY*I181+Pts_PTD*J181+Pts_PI*K181+Pts_P2*L181+Pts_RA*M181+Pts_RY*N181+Pts_RTD*O181+Pts_R2*P181+Pts_Res*Q181+Pts_ReY*R181+Pts_ReTD*S181+Pts_Re2*T181+Pts_FL*U181+Pts_FTD*V181</f>
        <v>4</v>
      </c>
      <c r="D181" s="7" t="s">
        <v>447</v>
      </c>
      <c r="E181" s="10" t="s">
        <v>424</v>
      </c>
      <c r="F181" s="9">
        <v>2.0</v>
      </c>
      <c r="G181" s="10">
        <v>0.0</v>
      </c>
      <c r="H181" s="7">
        <v>0.0</v>
      </c>
      <c r="I181" s="7">
        <v>0.0</v>
      </c>
      <c r="J181" s="7">
        <v>0.0</v>
      </c>
      <c r="K181" s="7">
        <v>0.0</v>
      </c>
      <c r="L181" s="11">
        <v>0.0</v>
      </c>
      <c r="M181" s="10">
        <v>0.0</v>
      </c>
      <c r="N181" s="7">
        <v>0.0</v>
      </c>
      <c r="O181" s="7">
        <v>0.0</v>
      </c>
      <c r="P181" s="11">
        <v>0.0</v>
      </c>
      <c r="Q181" s="10">
        <v>3.0</v>
      </c>
      <c r="R181" s="7">
        <v>25.0</v>
      </c>
      <c r="S181" s="7">
        <v>0.0</v>
      </c>
      <c r="T181" s="11">
        <v>0.0</v>
      </c>
      <c r="U181" s="10">
        <v>0.0</v>
      </c>
      <c r="V181" s="11">
        <v>0.0</v>
      </c>
    </row>
    <row r="182">
      <c r="A182" s="7" t="str">
        <f t="shared" si="1"/>
        <v>Blake Corum</v>
      </c>
      <c r="B182" s="7" t="str">
        <f>IFERROR(__xludf.DUMMYFUNCTION("INDEX(IFNA(REGEXEXTRACT(D182, ""([^ ]+)$"")))"),"LA")</f>
        <v>LA</v>
      </c>
      <c r="C182" s="7">
        <f>Pts_PA*G182+Pts_PC*H182+Pts_PY*I182+Pts_PTD*J182+Pts_PI*K182+Pts_P2*L182+Pts_RA*M182+Pts_RY*N182+Pts_RTD*O182+Pts_R2*P182+Pts_Res*Q182+Pts_ReY*R182+Pts_ReTD*S182+Pts_Re2*T182+Pts_FL*U182+Pts_FTD*V182</f>
        <v>2.7</v>
      </c>
      <c r="D182" s="7" t="s">
        <v>375</v>
      </c>
      <c r="E182" s="10" t="s">
        <v>353</v>
      </c>
      <c r="F182" s="9">
        <v>2.0</v>
      </c>
      <c r="G182" s="10">
        <v>0.0</v>
      </c>
      <c r="H182" s="7">
        <v>0.0</v>
      </c>
      <c r="I182" s="7">
        <v>0.0</v>
      </c>
      <c r="J182" s="7">
        <v>0.0</v>
      </c>
      <c r="K182" s="7">
        <v>0.0</v>
      </c>
      <c r="L182" s="11">
        <v>0.0</v>
      </c>
      <c r="M182" s="10">
        <v>2.0</v>
      </c>
      <c r="N182" s="7">
        <v>10.0</v>
      </c>
      <c r="O182" s="7">
        <v>0.0</v>
      </c>
      <c r="P182" s="11">
        <v>0.0</v>
      </c>
      <c r="Q182" s="10">
        <v>1.0</v>
      </c>
      <c r="R182" s="7">
        <v>12.0</v>
      </c>
      <c r="S182" s="7">
        <v>0.0</v>
      </c>
      <c r="T182" s="11">
        <v>0.0</v>
      </c>
      <c r="U182" s="10">
        <v>0.0</v>
      </c>
      <c r="V182" s="11">
        <v>0.0</v>
      </c>
    </row>
    <row r="183">
      <c r="A183" s="7" t="str">
        <f t="shared" si="1"/>
        <v>DeeJay Dallas</v>
      </c>
      <c r="B183" s="7" t="str">
        <f>IFERROR(__xludf.DUMMYFUNCTION("INDEX(IFNA(REGEXEXTRACT(D183, ""([^ ]+)$"")))"),"ARI")</f>
        <v>ARI</v>
      </c>
      <c r="C183" s="7">
        <f>Pts_PA*G183+Pts_PC*H183+Pts_PY*I183+Pts_PTD*J183+Pts_PI*K183+Pts_P2*L183+Pts_RA*M183+Pts_RY*N183+Pts_RTD*O183+Pts_R2*P183+Pts_Res*Q183+Pts_ReY*R183+Pts_ReTD*S183+Pts_Re2*T183+Pts_FL*U183+Pts_FTD*V183</f>
        <v>3.2</v>
      </c>
      <c r="D183" s="7" t="s">
        <v>547</v>
      </c>
      <c r="E183" s="10" t="s">
        <v>340</v>
      </c>
      <c r="F183" s="9">
        <v>2.0</v>
      </c>
      <c r="G183" s="10">
        <v>0.0</v>
      </c>
      <c r="H183" s="7">
        <v>0.0</v>
      </c>
      <c r="I183" s="7">
        <v>0.0</v>
      </c>
      <c r="J183" s="7">
        <v>0.0</v>
      </c>
      <c r="K183" s="7">
        <v>0.0</v>
      </c>
      <c r="L183" s="11">
        <v>0.0</v>
      </c>
      <c r="M183" s="10">
        <v>1.0</v>
      </c>
      <c r="N183" s="7">
        <v>22.0</v>
      </c>
      <c r="O183" s="7">
        <v>0.0</v>
      </c>
      <c r="P183" s="11">
        <v>0.0</v>
      </c>
      <c r="Q183" s="10">
        <v>1.0</v>
      </c>
      <c r="R183" s="7">
        <v>5.0</v>
      </c>
      <c r="S183" s="7">
        <v>0.0</v>
      </c>
      <c r="T183" s="11">
        <v>0.0</v>
      </c>
      <c r="U183" s="10">
        <v>0.0</v>
      </c>
      <c r="V183" s="11">
        <v>0.0</v>
      </c>
    </row>
    <row r="184">
      <c r="A184" s="7" t="str">
        <f t="shared" si="1"/>
        <v>D'Onta Foreman</v>
      </c>
      <c r="B184" s="7" t="str">
        <f>IFERROR(__xludf.DUMMYFUNCTION("INDEX(IFNA(REGEXEXTRACT(D184, ""([^ ]+)$"")))"),"CLE")</f>
        <v>CLE</v>
      </c>
      <c r="C184" s="7">
        <f>Pts_PA*G184+Pts_PC*H184+Pts_PY*I184+Pts_PTD*J184+Pts_PI*K184+Pts_P2*L184+Pts_RA*M184+Pts_RY*N184+Pts_RTD*O184+Pts_R2*P184+Pts_Res*Q184+Pts_ReY*R184+Pts_ReTD*S184+Pts_Re2*T184+Pts_FL*U184+Pts_FTD*V184</f>
        <v>4</v>
      </c>
      <c r="D184" s="7" t="s">
        <v>368</v>
      </c>
      <c r="E184" s="10" t="s">
        <v>347</v>
      </c>
      <c r="F184" s="9">
        <v>2.0</v>
      </c>
      <c r="G184" s="10">
        <v>0.0</v>
      </c>
      <c r="H184" s="7">
        <v>0.0</v>
      </c>
      <c r="I184" s="7">
        <v>0.0</v>
      </c>
      <c r="J184" s="7">
        <v>0.0</v>
      </c>
      <c r="K184" s="7">
        <v>0.0</v>
      </c>
      <c r="L184" s="11">
        <v>0.0</v>
      </c>
      <c r="M184" s="10">
        <v>10.0</v>
      </c>
      <c r="N184" s="7">
        <v>27.0</v>
      </c>
      <c r="O184" s="7">
        <v>0.0</v>
      </c>
      <c r="P184" s="11">
        <v>0.0</v>
      </c>
      <c r="Q184" s="10">
        <v>1.0</v>
      </c>
      <c r="R184" s="7">
        <v>8.0</v>
      </c>
      <c r="S184" s="7">
        <v>0.0</v>
      </c>
      <c r="T184" s="11">
        <v>0.0</v>
      </c>
      <c r="U184" s="10">
        <v>0.0</v>
      </c>
      <c r="V184" s="11">
        <v>0.0</v>
      </c>
    </row>
    <row r="185">
      <c r="A185" s="7" t="str">
        <f t="shared" si="1"/>
        <v>Peyton Hendershot</v>
      </c>
      <c r="B185" s="7" t="str">
        <f>IFERROR(__xludf.DUMMYFUNCTION("INDEX(IFNA(REGEXEXTRACT(D185, ""([^ ]+)$"")))"),"KC")</f>
        <v>KC</v>
      </c>
      <c r="C185" s="7">
        <f>Pts_PA*G185+Pts_PC*H185+Pts_PY*I185+Pts_PTD*J185+Pts_PI*K185+Pts_P2*L185+Pts_RA*M185+Pts_RY*N185+Pts_RTD*O185+Pts_R2*P185+Pts_Res*Q185+Pts_ReY*R185+Pts_ReTD*S185+Pts_Re2*T185+Pts_FL*U185+Pts_FTD*V185</f>
        <v>3.5</v>
      </c>
      <c r="D185" s="7" t="s">
        <v>603</v>
      </c>
      <c r="E185" s="10" t="s">
        <v>356</v>
      </c>
      <c r="F185" s="9">
        <v>2.0</v>
      </c>
      <c r="G185" s="10">
        <v>0.0</v>
      </c>
      <c r="H185" s="7">
        <v>0.0</v>
      </c>
      <c r="I185" s="7">
        <v>0.0</v>
      </c>
      <c r="J185" s="7">
        <v>0.0</v>
      </c>
      <c r="K185" s="7">
        <v>0.0</v>
      </c>
      <c r="L185" s="11">
        <v>0.0</v>
      </c>
      <c r="M185" s="10">
        <v>0.0</v>
      </c>
      <c r="N185" s="7">
        <v>0.0</v>
      </c>
      <c r="O185" s="7">
        <v>0.0</v>
      </c>
      <c r="P185" s="11">
        <v>0.0</v>
      </c>
      <c r="Q185" s="10">
        <v>2.0</v>
      </c>
      <c r="R185" s="7">
        <v>25.0</v>
      </c>
      <c r="S185" s="7">
        <v>0.0</v>
      </c>
      <c r="T185" s="11">
        <v>0.0</v>
      </c>
      <c r="U185" s="10">
        <v>0.0</v>
      </c>
      <c r="V185" s="11">
        <v>0.0</v>
      </c>
    </row>
    <row r="186">
      <c r="A186" s="7" t="str">
        <f t="shared" si="1"/>
        <v>Tyreek Hill</v>
      </c>
      <c r="B186" s="7" t="str">
        <f>IFERROR(__xludf.DUMMYFUNCTION("INDEX(IFNA(REGEXEXTRACT(D186, ""([^ ]+)$"")))"),"MIA")</f>
        <v>MIA</v>
      </c>
      <c r="C186" s="7">
        <f>Pts_PA*G186+Pts_PC*H186+Pts_PY*I186+Pts_PTD*J186+Pts_PI*K186+Pts_P2*L186+Pts_RA*M186+Pts_RY*N186+Pts_RTD*O186+Pts_R2*P186+Pts_Res*Q186+Pts_ReY*R186+Pts_ReTD*S186+Pts_Re2*T186+Pts_FL*U186+Pts_FTD*V186</f>
        <v>3</v>
      </c>
      <c r="D186" s="7" t="s">
        <v>47</v>
      </c>
      <c r="E186" s="10" t="s">
        <v>428</v>
      </c>
      <c r="F186" s="9">
        <v>2.0</v>
      </c>
      <c r="G186" s="10">
        <v>0.0</v>
      </c>
      <c r="H186" s="7">
        <v>0.0</v>
      </c>
      <c r="I186" s="7">
        <v>0.0</v>
      </c>
      <c r="J186" s="7">
        <v>0.0</v>
      </c>
      <c r="K186" s="7">
        <v>0.0</v>
      </c>
      <c r="L186" s="11">
        <v>0.0</v>
      </c>
      <c r="M186" s="10">
        <v>0.0</v>
      </c>
      <c r="N186" s="7">
        <v>0.0</v>
      </c>
      <c r="O186" s="7">
        <v>0.0</v>
      </c>
      <c r="P186" s="11">
        <v>0.0</v>
      </c>
      <c r="Q186" s="10">
        <v>2.0</v>
      </c>
      <c r="R186" s="7">
        <v>20.0</v>
      </c>
      <c r="S186" s="7">
        <v>0.0</v>
      </c>
      <c r="T186" s="11">
        <v>0.0</v>
      </c>
      <c r="U186" s="10">
        <v>0.0</v>
      </c>
      <c r="V186" s="11">
        <v>0.0</v>
      </c>
    </row>
    <row r="187">
      <c r="A187" s="7" t="str">
        <f t="shared" si="1"/>
        <v>Khadarel Hodge</v>
      </c>
      <c r="B187" s="7" t="str">
        <f>IFERROR(__xludf.DUMMYFUNCTION("INDEX(IFNA(REGEXEXTRACT(D187, ""([^ ]+)$"")))"),"ATL")</f>
        <v>ATL</v>
      </c>
      <c r="C187" s="7">
        <f>Pts_PA*G187+Pts_PC*H187+Pts_PY*I187+Pts_PTD*J187+Pts_PI*K187+Pts_P2*L187+Pts_RA*M187+Pts_RY*N187+Pts_RTD*O187+Pts_R2*P187+Pts_Res*Q187+Pts_ReY*R187+Pts_ReTD*S187+Pts_Re2*T187+Pts_FL*U187+Pts_FTD*V187</f>
        <v>2.9</v>
      </c>
      <c r="D187" s="7" t="s">
        <v>483</v>
      </c>
      <c r="E187" s="10" t="s">
        <v>29</v>
      </c>
      <c r="F187" s="9">
        <v>2.0</v>
      </c>
      <c r="G187" s="10">
        <v>0.0</v>
      </c>
      <c r="H187" s="7">
        <v>0.0</v>
      </c>
      <c r="I187" s="7">
        <v>0.0</v>
      </c>
      <c r="J187" s="7">
        <v>0.0</v>
      </c>
      <c r="K187" s="7">
        <v>0.0</v>
      </c>
      <c r="L187" s="11">
        <v>0.0</v>
      </c>
      <c r="M187" s="10">
        <v>0.0</v>
      </c>
      <c r="N187" s="7">
        <v>0.0</v>
      </c>
      <c r="O187" s="7">
        <v>0.0</v>
      </c>
      <c r="P187" s="11">
        <v>0.0</v>
      </c>
      <c r="Q187" s="10">
        <v>1.0</v>
      </c>
      <c r="R187" s="7">
        <v>24.0</v>
      </c>
      <c r="S187" s="7">
        <v>0.0</v>
      </c>
      <c r="T187" s="11">
        <v>0.0</v>
      </c>
      <c r="U187" s="10">
        <v>0.0</v>
      </c>
      <c r="V187" s="11">
        <v>0.0</v>
      </c>
    </row>
    <row r="188">
      <c r="A188" s="7" t="str">
        <f t="shared" si="1"/>
        <v>Mack Hollins</v>
      </c>
      <c r="B188" s="7" t="str">
        <f>IFERROR(__xludf.DUMMYFUNCTION("INDEX(IFNA(REGEXEXTRACT(D188, ""([^ ]+)$"")))"),"BUF")</f>
        <v>BUF</v>
      </c>
      <c r="C188" s="7">
        <f>Pts_PA*G188+Pts_PC*H188+Pts_PY*I188+Pts_PTD*J188+Pts_PI*K188+Pts_P2*L188+Pts_RA*M188+Pts_RY*N188+Pts_RTD*O188+Pts_R2*P188+Pts_Res*Q188+Pts_ReY*R188+Pts_ReTD*S188+Pts_Re2*T188+Pts_FL*U188+Pts_FTD*V188</f>
        <v>4</v>
      </c>
      <c r="D188" s="7" t="s">
        <v>131</v>
      </c>
      <c r="E188" s="10" t="s">
        <v>346</v>
      </c>
      <c r="F188" s="9">
        <v>2.0</v>
      </c>
      <c r="G188" s="10">
        <v>0.0</v>
      </c>
      <c r="H188" s="7">
        <v>0.0</v>
      </c>
      <c r="I188" s="7">
        <v>0.0</v>
      </c>
      <c r="J188" s="7">
        <v>0.0</v>
      </c>
      <c r="K188" s="7">
        <v>0.0</v>
      </c>
      <c r="L188" s="11">
        <v>0.0</v>
      </c>
      <c r="M188" s="10">
        <v>0.0</v>
      </c>
      <c r="N188" s="7">
        <v>0.0</v>
      </c>
      <c r="O188" s="7">
        <v>0.0</v>
      </c>
      <c r="P188" s="11">
        <v>0.0</v>
      </c>
      <c r="Q188" s="10">
        <v>3.0</v>
      </c>
      <c r="R188" s="7">
        <v>25.0</v>
      </c>
      <c r="S188" s="7">
        <v>0.0</v>
      </c>
      <c r="T188" s="11">
        <v>0.0</v>
      </c>
      <c r="U188" s="10">
        <v>0.0</v>
      </c>
      <c r="V188" s="11">
        <v>0.0</v>
      </c>
    </row>
    <row r="189">
      <c r="A189" s="7" t="str">
        <f t="shared" si="1"/>
        <v>Austin Hooper</v>
      </c>
      <c r="B189" s="7" t="str">
        <f>IFERROR(__xludf.DUMMYFUNCTION("INDEX(IFNA(REGEXEXTRACT(D189, ""([^ ]+)$"")))"),"NE")</f>
        <v>NE</v>
      </c>
      <c r="C189" s="7">
        <f>Pts_PA*G189+Pts_PC*H189+Pts_PY*I189+Pts_PTD*J189+Pts_PI*K189+Pts_P2*L189+Pts_RA*M189+Pts_RY*N189+Pts_RTD*O189+Pts_R2*P189+Pts_Res*Q189+Pts_ReY*R189+Pts_ReTD*S189+Pts_Re2*T189+Pts_FL*U189+Pts_FTD*V189</f>
        <v>4.7</v>
      </c>
      <c r="D189" s="7" t="s">
        <v>190</v>
      </c>
      <c r="E189" s="10" t="s">
        <v>342</v>
      </c>
      <c r="F189" s="9">
        <v>2.0</v>
      </c>
      <c r="G189" s="10">
        <v>0.0</v>
      </c>
      <c r="H189" s="7">
        <v>0.0</v>
      </c>
      <c r="I189" s="7">
        <v>0.0</v>
      </c>
      <c r="J189" s="7">
        <v>0.0</v>
      </c>
      <c r="K189" s="7">
        <v>0.0</v>
      </c>
      <c r="L189" s="11">
        <v>0.0</v>
      </c>
      <c r="M189" s="10">
        <v>0.0</v>
      </c>
      <c r="N189" s="7">
        <v>0.0</v>
      </c>
      <c r="O189" s="7">
        <v>0.0</v>
      </c>
      <c r="P189" s="11">
        <v>0.0</v>
      </c>
      <c r="Q189" s="10">
        <v>4.0</v>
      </c>
      <c r="R189" s="7">
        <v>27.0</v>
      </c>
      <c r="S189" s="7">
        <v>0.0</v>
      </c>
      <c r="T189" s="11">
        <v>0.0</v>
      </c>
      <c r="U189" s="10">
        <v>0.0</v>
      </c>
      <c r="V189" s="11">
        <v>0.0</v>
      </c>
    </row>
    <row r="190">
      <c r="A190" s="7" t="str">
        <f t="shared" si="1"/>
        <v>Lil'Jordan Humphrey</v>
      </c>
      <c r="B190" s="7" t="str">
        <f>IFERROR(__xludf.DUMMYFUNCTION("INDEX(IFNA(REGEXEXTRACT(D190, ""([^ ]+)$"")))"),"DEN")</f>
        <v>DEN</v>
      </c>
      <c r="C190" s="7">
        <f>Pts_PA*G190+Pts_PC*H190+Pts_PY*I190+Pts_PTD*J190+Pts_PI*K190+Pts_P2*L190+Pts_RA*M190+Pts_RY*N190+Pts_RTD*O190+Pts_R2*P190+Pts_Res*Q190+Pts_ReY*R190+Pts_ReTD*S190+Pts_Re2*T190+Pts_FL*U190+Pts_FTD*V190</f>
        <v>3.6</v>
      </c>
      <c r="D190" s="7" t="s">
        <v>365</v>
      </c>
      <c r="E190" s="10" t="s">
        <v>424</v>
      </c>
      <c r="F190" s="9">
        <v>2.0</v>
      </c>
      <c r="G190" s="10">
        <v>0.0</v>
      </c>
      <c r="H190" s="7">
        <v>0.0</v>
      </c>
      <c r="I190" s="7">
        <v>0.0</v>
      </c>
      <c r="J190" s="7">
        <v>0.0</v>
      </c>
      <c r="K190" s="7">
        <v>0.0</v>
      </c>
      <c r="L190" s="11">
        <v>0.0</v>
      </c>
      <c r="M190" s="10">
        <v>0.0</v>
      </c>
      <c r="N190" s="7">
        <v>0.0</v>
      </c>
      <c r="O190" s="7">
        <v>0.0</v>
      </c>
      <c r="P190" s="11">
        <v>0.0</v>
      </c>
      <c r="Q190" s="10">
        <v>2.0</v>
      </c>
      <c r="R190" s="7">
        <v>26.0</v>
      </c>
      <c r="S190" s="7">
        <v>0.0</v>
      </c>
      <c r="T190" s="11">
        <v>0.0</v>
      </c>
      <c r="U190" s="10">
        <v>0.0</v>
      </c>
      <c r="V190" s="11">
        <v>0.0</v>
      </c>
    </row>
    <row r="191">
      <c r="A191" s="7" t="str">
        <f t="shared" si="1"/>
        <v>Alec Ingold</v>
      </c>
      <c r="B191" s="7" t="str">
        <f>IFERROR(__xludf.DUMMYFUNCTION("INDEX(IFNA(REGEXEXTRACT(D191, ""([^ ]+)$"")))"),"MIA")</f>
        <v>MIA</v>
      </c>
      <c r="C191" s="7">
        <f>Pts_PA*G191+Pts_PC*H191+Pts_PY*I191+Pts_PTD*J191+Pts_PI*K191+Pts_P2*L191+Pts_RA*M191+Pts_RY*N191+Pts_RTD*O191+Pts_R2*P191+Pts_Res*Q191+Pts_ReY*R191+Pts_ReTD*S191+Pts_Re2*T191+Pts_FL*U191+Pts_FTD*V191</f>
        <v>3.1</v>
      </c>
      <c r="D191" s="7" t="s">
        <v>305</v>
      </c>
      <c r="E191" s="10" t="s">
        <v>428</v>
      </c>
      <c r="F191" s="9">
        <v>2.0</v>
      </c>
      <c r="G191" s="10">
        <v>0.0</v>
      </c>
      <c r="H191" s="7">
        <v>0.0</v>
      </c>
      <c r="I191" s="7">
        <v>0.0</v>
      </c>
      <c r="J191" s="7">
        <v>0.0</v>
      </c>
      <c r="K191" s="7">
        <v>0.0</v>
      </c>
      <c r="L191" s="11">
        <v>0.0</v>
      </c>
      <c r="M191" s="10">
        <v>0.0</v>
      </c>
      <c r="N191" s="7">
        <v>0.0</v>
      </c>
      <c r="O191" s="7">
        <v>0.0</v>
      </c>
      <c r="P191" s="11">
        <v>0.0</v>
      </c>
      <c r="Q191" s="10">
        <v>2.0</v>
      </c>
      <c r="R191" s="7">
        <v>21.0</v>
      </c>
      <c r="S191" s="7">
        <v>0.0</v>
      </c>
      <c r="T191" s="11">
        <v>0.0</v>
      </c>
      <c r="U191" s="10">
        <v>0.0</v>
      </c>
      <c r="V191" s="11">
        <v>0.0</v>
      </c>
    </row>
    <row r="192">
      <c r="A192" s="7" t="str">
        <f t="shared" si="1"/>
        <v>Terrell Jennings</v>
      </c>
      <c r="B192" s="7" t="str">
        <f>IFERROR(__xludf.DUMMYFUNCTION("INDEX(IFNA(REGEXEXTRACT(D192, ""([^ ]+)$"")))"),"NE")</f>
        <v>NE</v>
      </c>
      <c r="C192" s="7">
        <f>Pts_PA*G192+Pts_PC*H192+Pts_PY*I192+Pts_PTD*J192+Pts_PI*K192+Pts_P2*L192+Pts_RA*M192+Pts_RY*N192+Pts_RTD*O192+Pts_R2*P192+Pts_Res*Q192+Pts_ReY*R192+Pts_ReTD*S192+Pts_Re2*T192+Pts_FL*U192+Pts_FTD*V192</f>
        <v>2</v>
      </c>
      <c r="D192" s="7" t="s">
        <v>511</v>
      </c>
      <c r="E192" s="10" t="s">
        <v>342</v>
      </c>
      <c r="F192" s="9">
        <v>2.0</v>
      </c>
      <c r="G192" s="10">
        <v>0.0</v>
      </c>
      <c r="H192" s="7">
        <v>0.0</v>
      </c>
      <c r="I192" s="7">
        <v>0.0</v>
      </c>
      <c r="J192" s="7">
        <v>0.0</v>
      </c>
      <c r="K192" s="7">
        <v>0.0</v>
      </c>
      <c r="L192" s="11">
        <v>0.0</v>
      </c>
      <c r="M192" s="10">
        <v>8.0</v>
      </c>
      <c r="N192" s="7">
        <v>20.0</v>
      </c>
      <c r="O192" s="7">
        <v>0.0</v>
      </c>
      <c r="P192" s="11">
        <v>0.0</v>
      </c>
      <c r="Q192" s="10">
        <v>0.0</v>
      </c>
      <c r="R192" s="7">
        <v>0.0</v>
      </c>
      <c r="S192" s="7">
        <v>0.0</v>
      </c>
      <c r="T192" s="11">
        <v>0.0</v>
      </c>
      <c r="U192" s="10">
        <v>0.0</v>
      </c>
      <c r="V192" s="11">
        <v>0.0</v>
      </c>
    </row>
    <row r="193">
      <c r="A193" s="7" t="str">
        <f t="shared" si="1"/>
        <v>D'Ernest Johnson</v>
      </c>
      <c r="B193" s="7" t="str">
        <f>IFERROR(__xludf.DUMMYFUNCTION("INDEX(IFNA(REGEXEXTRACT(D193, ""([^ ]+)$"")))"),"JAX")</f>
        <v>JAX</v>
      </c>
      <c r="C193" s="7">
        <f>Pts_PA*G193+Pts_PC*H193+Pts_PY*I193+Pts_PTD*J193+Pts_PI*K193+Pts_P2*L193+Pts_RA*M193+Pts_RY*N193+Pts_RTD*O193+Pts_R2*P193+Pts_Res*Q193+Pts_ReY*R193+Pts_ReTD*S193+Pts_Re2*T193+Pts_FL*U193+Pts_FTD*V193</f>
        <v>3.1</v>
      </c>
      <c r="D193" s="7" t="s">
        <v>377</v>
      </c>
      <c r="E193" s="10" t="s">
        <v>35</v>
      </c>
      <c r="F193" s="9">
        <v>2.0</v>
      </c>
      <c r="G193" s="10">
        <v>0.0</v>
      </c>
      <c r="H193" s="7">
        <v>0.0</v>
      </c>
      <c r="I193" s="7">
        <v>0.0</v>
      </c>
      <c r="J193" s="7">
        <v>0.0</v>
      </c>
      <c r="K193" s="7">
        <v>0.0</v>
      </c>
      <c r="L193" s="11">
        <v>0.0</v>
      </c>
      <c r="M193" s="10">
        <v>2.0</v>
      </c>
      <c r="N193" s="7">
        <v>26.0</v>
      </c>
      <c r="O193" s="7">
        <v>0.0</v>
      </c>
      <c r="P193" s="11">
        <v>0.0</v>
      </c>
      <c r="Q193" s="10">
        <v>1.0</v>
      </c>
      <c r="R193" s="7">
        <v>0.0</v>
      </c>
      <c r="S193" s="7">
        <v>0.0</v>
      </c>
      <c r="T193" s="11">
        <v>0.0</v>
      </c>
      <c r="U193" s="10">
        <v>0.0</v>
      </c>
      <c r="V193" s="11">
        <v>0.0</v>
      </c>
    </row>
    <row r="194">
      <c r="A194" s="7" t="str">
        <f t="shared" si="1"/>
        <v>George Kittle</v>
      </c>
      <c r="B194" s="7" t="str">
        <f>IFERROR(__xludf.DUMMYFUNCTION("INDEX(IFNA(REGEXEXTRACT(D194, ""([^ ]+)$"")))"),"SF")</f>
        <v>SF</v>
      </c>
      <c r="C194" s="7">
        <f>Pts_PA*G194+Pts_PC*H194+Pts_PY*I194+Pts_PTD*J194+Pts_PI*K194+Pts_P2*L194+Pts_RA*M194+Pts_RY*N194+Pts_RTD*O194+Pts_R2*P194+Pts_Res*Q194+Pts_ReY*R194+Pts_ReTD*S194+Pts_Re2*T194+Pts_FL*U194+Pts_FTD*V194</f>
        <v>3.7</v>
      </c>
      <c r="D194" s="7" t="s">
        <v>175</v>
      </c>
      <c r="E194" s="10" t="s">
        <v>359</v>
      </c>
      <c r="F194" s="9">
        <v>2.0</v>
      </c>
      <c r="G194" s="10">
        <v>0.0</v>
      </c>
      <c r="H194" s="7">
        <v>0.0</v>
      </c>
      <c r="I194" s="7">
        <v>0.0</v>
      </c>
      <c r="J194" s="7">
        <v>0.0</v>
      </c>
      <c r="K194" s="7">
        <v>0.0</v>
      </c>
      <c r="L194" s="11">
        <v>0.0</v>
      </c>
      <c r="M194" s="10">
        <v>0.0</v>
      </c>
      <c r="N194" s="7">
        <v>0.0</v>
      </c>
      <c r="O194" s="7">
        <v>0.0</v>
      </c>
      <c r="P194" s="11">
        <v>0.0</v>
      </c>
      <c r="Q194" s="10">
        <v>2.0</v>
      </c>
      <c r="R194" s="7">
        <v>27.0</v>
      </c>
      <c r="S194" s="7">
        <v>0.0</v>
      </c>
      <c r="T194" s="11">
        <v>0.0</v>
      </c>
      <c r="U194" s="10">
        <v>0.0</v>
      </c>
      <c r="V194" s="11">
        <v>0.0</v>
      </c>
    </row>
    <row r="195">
      <c r="A195" s="7" t="str">
        <f t="shared" si="1"/>
        <v>Tyler Lockett</v>
      </c>
      <c r="B195" s="7" t="str">
        <f>IFERROR(__xludf.DUMMYFUNCTION("INDEX(IFNA(REGEXEXTRACT(D195, ""([^ ]+)$"")))"),"SEA")</f>
        <v>SEA</v>
      </c>
      <c r="C195" s="7">
        <f>Pts_PA*G195+Pts_PC*H195+Pts_PY*I195+Pts_PTD*J195+Pts_PI*K195+Pts_P2*L195+Pts_RA*M195+Pts_RY*N195+Pts_RTD*O195+Pts_R2*P195+Pts_Res*Q195+Pts_ReY*R195+Pts_ReTD*S195+Pts_Re2*T195+Pts_FL*U195+Pts_FTD*V195</f>
        <v>3.8</v>
      </c>
      <c r="D195" s="7" t="s">
        <v>145</v>
      </c>
      <c r="E195" s="10" t="s">
        <v>419</v>
      </c>
      <c r="F195" s="9">
        <v>2.0</v>
      </c>
      <c r="G195" s="10">
        <v>0.0</v>
      </c>
      <c r="H195" s="7">
        <v>0.0</v>
      </c>
      <c r="I195" s="7">
        <v>0.0</v>
      </c>
      <c r="J195" s="7">
        <v>0.0</v>
      </c>
      <c r="K195" s="7">
        <v>0.0</v>
      </c>
      <c r="L195" s="11">
        <v>0.0</v>
      </c>
      <c r="M195" s="10">
        <v>0.0</v>
      </c>
      <c r="N195" s="7">
        <v>0.0</v>
      </c>
      <c r="O195" s="7">
        <v>0.0</v>
      </c>
      <c r="P195" s="11">
        <v>0.0</v>
      </c>
      <c r="Q195" s="10">
        <v>2.0</v>
      </c>
      <c r="R195" s="7">
        <v>28.0</v>
      </c>
      <c r="S195" s="7">
        <v>0.0</v>
      </c>
      <c r="T195" s="11">
        <v>0.0</v>
      </c>
      <c r="U195" s="10">
        <v>0.0</v>
      </c>
      <c r="V195" s="11">
        <v>0.0</v>
      </c>
    </row>
    <row r="196">
      <c r="A196" s="7" t="str">
        <f t="shared" si="1"/>
        <v>Jordan Love</v>
      </c>
      <c r="B196" s="7" t="str">
        <f>IFERROR(__xludf.DUMMYFUNCTION("INDEX(IFNA(REGEXEXTRACT(D196, ""([^ ]+)$"")))"),"GB")</f>
        <v>GB</v>
      </c>
      <c r="C196" s="7">
        <f>Pts_PA*G196+Pts_PC*H196+Pts_PY*I196+Pts_PTD*J196+Pts_PI*K196+Pts_P2*L196+Pts_RA*M196+Pts_RY*N196+Pts_RTD*O196+Pts_R2*P196+Pts_Res*Q196+Pts_ReY*R196+Pts_ReTD*S196+Pts_Re2*T196+Pts_FL*U196+Pts_FTD*V196</f>
        <v>2.76</v>
      </c>
      <c r="D196" s="7" t="s">
        <v>40</v>
      </c>
      <c r="E196" s="10" t="s">
        <v>343</v>
      </c>
      <c r="F196" s="9">
        <v>2.0</v>
      </c>
      <c r="G196" s="10">
        <v>12.0</v>
      </c>
      <c r="H196" s="7">
        <v>7.0</v>
      </c>
      <c r="I196" s="7">
        <v>69.0</v>
      </c>
      <c r="J196" s="7">
        <v>0.0</v>
      </c>
      <c r="K196" s="7">
        <v>0.0</v>
      </c>
      <c r="L196" s="11">
        <v>0.0</v>
      </c>
      <c r="M196" s="10">
        <v>0.0</v>
      </c>
      <c r="N196" s="7">
        <v>0.0</v>
      </c>
      <c r="O196" s="7">
        <v>0.0</v>
      </c>
      <c r="P196" s="11">
        <v>0.0</v>
      </c>
      <c r="Q196" s="10">
        <v>0.0</v>
      </c>
      <c r="R196" s="7">
        <v>0.0</v>
      </c>
      <c r="S196" s="7">
        <v>0.0</v>
      </c>
      <c r="T196" s="11">
        <v>0.0</v>
      </c>
      <c r="U196" s="10">
        <v>0.0</v>
      </c>
      <c r="V196" s="11">
        <v>0.0</v>
      </c>
    </row>
    <row r="197">
      <c r="A197" s="7" t="str">
        <f t="shared" si="1"/>
        <v>Michael Mayer</v>
      </c>
      <c r="B197" s="7" t="str">
        <f>IFERROR(__xludf.DUMMYFUNCTION("INDEX(IFNA(REGEXEXTRACT(D197, ""([^ ]+)$"")))"),"LV")</f>
        <v>LV</v>
      </c>
      <c r="C197" s="7">
        <f>Pts_PA*G197+Pts_PC*H197+Pts_PY*I197+Pts_PTD*J197+Pts_PI*K197+Pts_P2*L197+Pts_RA*M197+Pts_RY*N197+Pts_RTD*O197+Pts_R2*P197+Pts_Res*Q197+Pts_ReY*R197+Pts_ReTD*S197+Pts_Re2*T197+Pts_FL*U197+Pts_FTD*V197</f>
        <v>4.1</v>
      </c>
      <c r="D197" s="7" t="s">
        <v>313</v>
      </c>
      <c r="E197" s="10" t="s">
        <v>361</v>
      </c>
      <c r="F197" s="9">
        <v>2.0</v>
      </c>
      <c r="G197" s="10">
        <v>0.0</v>
      </c>
      <c r="H197" s="7">
        <v>0.0</v>
      </c>
      <c r="I197" s="7">
        <v>0.0</v>
      </c>
      <c r="J197" s="7">
        <v>0.0</v>
      </c>
      <c r="K197" s="7">
        <v>0.0</v>
      </c>
      <c r="L197" s="11">
        <v>0.0</v>
      </c>
      <c r="M197" s="10">
        <v>0.0</v>
      </c>
      <c r="N197" s="7">
        <v>0.0</v>
      </c>
      <c r="O197" s="7">
        <v>0.0</v>
      </c>
      <c r="P197" s="11">
        <v>0.0</v>
      </c>
      <c r="Q197" s="10">
        <v>4.0</v>
      </c>
      <c r="R197" s="7">
        <v>21.0</v>
      </c>
      <c r="S197" s="7">
        <v>0.0</v>
      </c>
      <c r="T197" s="11">
        <v>0.0</v>
      </c>
      <c r="U197" s="10">
        <v>0.0</v>
      </c>
      <c r="V197" s="11">
        <v>0.0</v>
      </c>
    </row>
    <row r="198">
      <c r="A198" s="7" t="str">
        <f t="shared" si="1"/>
        <v>John Metchie</v>
      </c>
      <c r="B198" s="7" t="str">
        <f>IFERROR(__xludf.DUMMYFUNCTION("INDEX(IFNA(REGEXEXTRACT(D198, ""([^ ]+)$"")))"),"HOU")</f>
        <v>HOU</v>
      </c>
      <c r="C198" s="7">
        <f>Pts_PA*G198+Pts_PC*H198+Pts_PY*I198+Pts_PTD*J198+Pts_PI*K198+Pts_P2*L198+Pts_RA*M198+Pts_RY*N198+Pts_RTD*O198+Pts_R2*P198+Pts_Res*Q198+Pts_ReY*R198+Pts_ReTD*S198+Pts_Re2*T198+Pts_FL*U198+Pts_FTD*V198</f>
        <v>3.4</v>
      </c>
      <c r="D198" s="7" t="s">
        <v>476</v>
      </c>
      <c r="E198" s="10" t="s">
        <v>345</v>
      </c>
      <c r="F198" s="9">
        <v>2.0</v>
      </c>
      <c r="G198" s="10">
        <v>0.0</v>
      </c>
      <c r="H198" s="7">
        <v>0.0</v>
      </c>
      <c r="I198" s="7">
        <v>0.0</v>
      </c>
      <c r="J198" s="7">
        <v>0.0</v>
      </c>
      <c r="K198" s="7">
        <v>0.0</v>
      </c>
      <c r="L198" s="11">
        <v>0.0</v>
      </c>
      <c r="M198" s="10">
        <v>0.0</v>
      </c>
      <c r="N198" s="7">
        <v>0.0</v>
      </c>
      <c r="O198" s="7">
        <v>0.0</v>
      </c>
      <c r="P198" s="11">
        <v>0.0</v>
      </c>
      <c r="Q198" s="10">
        <v>2.0</v>
      </c>
      <c r="R198" s="7">
        <v>24.0</v>
      </c>
      <c r="S198" s="7">
        <v>0.0</v>
      </c>
      <c r="T198" s="11">
        <v>0.0</v>
      </c>
      <c r="U198" s="10">
        <v>0.0</v>
      </c>
      <c r="V198" s="11">
        <v>0.0</v>
      </c>
    </row>
    <row r="199">
      <c r="A199" s="7" t="str">
        <f t="shared" si="1"/>
        <v>Jordan Mims</v>
      </c>
      <c r="B199" s="7" t="str">
        <f>IFERROR(__xludf.DUMMYFUNCTION("INDEX(IFNA(REGEXEXTRACT(D199, ""([^ ]+)$"")))"),"NO")</f>
        <v>NO</v>
      </c>
      <c r="C199" s="7">
        <f>Pts_PA*G199+Pts_PC*H199+Pts_PY*I199+Pts_PTD*J199+Pts_PI*K199+Pts_P2*L199+Pts_RA*M199+Pts_RY*N199+Pts_RTD*O199+Pts_R2*P199+Pts_Res*Q199+Pts_ReY*R199+Pts_ReTD*S199+Pts_Re2*T199+Pts_FL*U199+Pts_FTD*V199</f>
        <v>4</v>
      </c>
      <c r="D199" s="7" t="s">
        <v>256</v>
      </c>
      <c r="E199" s="10" t="s">
        <v>31</v>
      </c>
      <c r="F199" s="9">
        <v>2.0</v>
      </c>
      <c r="G199" s="10">
        <v>0.0</v>
      </c>
      <c r="H199" s="7">
        <v>0.0</v>
      </c>
      <c r="I199" s="7">
        <v>0.0</v>
      </c>
      <c r="J199" s="7">
        <v>0.0</v>
      </c>
      <c r="K199" s="7">
        <v>0.0</v>
      </c>
      <c r="L199" s="11">
        <v>0.0</v>
      </c>
      <c r="M199" s="10">
        <v>2.0</v>
      </c>
      <c r="N199" s="7">
        <v>12.0</v>
      </c>
      <c r="O199" s="7">
        <v>0.0</v>
      </c>
      <c r="P199" s="11">
        <v>0.0</v>
      </c>
      <c r="Q199" s="10">
        <v>3.0</v>
      </c>
      <c r="R199" s="7">
        <v>13.0</v>
      </c>
      <c r="S199" s="7">
        <v>0.0</v>
      </c>
      <c r="T199" s="11">
        <v>0.0</v>
      </c>
      <c r="U199" s="10">
        <v>0.0</v>
      </c>
      <c r="V199" s="11">
        <v>0.0</v>
      </c>
    </row>
    <row r="200">
      <c r="A200" s="7" t="str">
        <f t="shared" si="1"/>
        <v>Jonathan Mingo</v>
      </c>
      <c r="B200" s="7" t="str">
        <f>IFERROR(__xludf.DUMMYFUNCTION("INDEX(IFNA(REGEXEXTRACT(D200, ""([^ ]+)$"")))"),"DAL")</f>
        <v>DAL</v>
      </c>
      <c r="C200" s="7">
        <f>Pts_PA*G200+Pts_PC*H200+Pts_PY*I200+Pts_PTD*J200+Pts_PI*K200+Pts_P2*L200+Pts_RA*M200+Pts_RY*N200+Pts_RTD*O200+Pts_R2*P200+Pts_Res*Q200+Pts_ReY*R200+Pts_ReTD*S200+Pts_Re2*T200+Pts_FL*U200+Pts_FTD*V200</f>
        <v>3.4</v>
      </c>
      <c r="D200" s="7" t="s">
        <v>198</v>
      </c>
      <c r="E200" s="10" t="s">
        <v>19</v>
      </c>
      <c r="F200" s="9">
        <v>2.0</v>
      </c>
      <c r="G200" s="10">
        <v>0.0</v>
      </c>
      <c r="H200" s="7">
        <v>0.0</v>
      </c>
      <c r="I200" s="7">
        <v>0.0</v>
      </c>
      <c r="J200" s="7">
        <v>0.0</v>
      </c>
      <c r="K200" s="7">
        <v>0.0</v>
      </c>
      <c r="L200" s="11">
        <v>0.0</v>
      </c>
      <c r="M200" s="10">
        <v>0.0</v>
      </c>
      <c r="N200" s="7">
        <v>0.0</v>
      </c>
      <c r="O200" s="7">
        <v>0.0</v>
      </c>
      <c r="P200" s="11">
        <v>0.0</v>
      </c>
      <c r="Q200" s="10">
        <v>2.0</v>
      </c>
      <c r="R200" s="7">
        <v>24.0</v>
      </c>
      <c r="S200" s="7">
        <v>0.0</v>
      </c>
      <c r="T200" s="11">
        <v>0.0</v>
      </c>
      <c r="U200" s="10">
        <v>0.0</v>
      </c>
      <c r="V200" s="11">
        <v>0.0</v>
      </c>
    </row>
    <row r="201">
      <c r="A201" s="7" t="str">
        <f t="shared" si="1"/>
        <v>Joe Mixon</v>
      </c>
      <c r="B201" s="7" t="str">
        <f>IFERROR(__xludf.DUMMYFUNCTION("INDEX(IFNA(REGEXEXTRACT(D201, ""([^ ]+)$"")))"),"HOU")</f>
        <v>HOU</v>
      </c>
      <c r="C201" s="7">
        <f>Pts_PA*G201+Pts_PC*H201+Pts_PY*I201+Pts_PTD*J201+Pts_PI*K201+Pts_P2*L201+Pts_RA*M201+Pts_RY*N201+Pts_RTD*O201+Pts_R2*P201+Pts_Res*Q201+Pts_ReY*R201+Pts_ReTD*S201+Pts_Re2*T201+Pts_FL*U201+Pts_FTD*V201</f>
        <v>3.3</v>
      </c>
      <c r="D201" s="7" t="s">
        <v>34</v>
      </c>
      <c r="E201" s="10" t="s">
        <v>345</v>
      </c>
      <c r="F201" s="9">
        <v>2.0</v>
      </c>
      <c r="G201" s="10">
        <v>0.0</v>
      </c>
      <c r="H201" s="7">
        <v>0.0</v>
      </c>
      <c r="I201" s="7">
        <v>0.0</v>
      </c>
      <c r="J201" s="7">
        <v>0.0</v>
      </c>
      <c r="K201" s="7">
        <v>0.0</v>
      </c>
      <c r="L201" s="11">
        <v>0.0</v>
      </c>
      <c r="M201" s="10">
        <v>5.0</v>
      </c>
      <c r="N201" s="7">
        <v>23.0</v>
      </c>
      <c r="O201" s="7">
        <v>0.0</v>
      </c>
      <c r="P201" s="11">
        <v>0.0</v>
      </c>
      <c r="Q201" s="10">
        <v>1.0</v>
      </c>
      <c r="R201" s="7">
        <v>5.0</v>
      </c>
      <c r="S201" s="7">
        <v>0.0</v>
      </c>
      <c r="T201" s="11">
        <v>0.0</v>
      </c>
      <c r="U201" s="10">
        <v>0.0</v>
      </c>
      <c r="V201" s="11">
        <v>0.0</v>
      </c>
    </row>
    <row r="202">
      <c r="A202" s="7" t="str">
        <f t="shared" si="1"/>
        <v>Quintin Morris</v>
      </c>
      <c r="B202" s="7" t="str">
        <f>IFERROR(__xludf.DUMMYFUNCTION("INDEX(IFNA(REGEXEXTRACT(D202, ""([^ ]+)$"")))"),"BUF")</f>
        <v>BUF</v>
      </c>
      <c r="C202" s="7">
        <f>Pts_PA*G202+Pts_PC*H202+Pts_PY*I202+Pts_PTD*J202+Pts_PI*K202+Pts_P2*L202+Pts_RA*M202+Pts_RY*N202+Pts_RTD*O202+Pts_R2*P202+Pts_Res*Q202+Pts_ReY*R202+Pts_ReTD*S202+Pts_Re2*T202+Pts_FL*U202+Pts_FTD*V202</f>
        <v>3.5</v>
      </c>
      <c r="D202" s="7" t="s">
        <v>594</v>
      </c>
      <c r="E202" s="10" t="s">
        <v>346</v>
      </c>
      <c r="F202" s="9">
        <v>2.0</v>
      </c>
      <c r="G202" s="10">
        <v>0.0</v>
      </c>
      <c r="H202" s="7">
        <v>0.0</v>
      </c>
      <c r="I202" s="7">
        <v>0.0</v>
      </c>
      <c r="J202" s="7">
        <v>0.0</v>
      </c>
      <c r="K202" s="7">
        <v>0.0</v>
      </c>
      <c r="L202" s="11">
        <v>0.0</v>
      </c>
      <c r="M202" s="10">
        <v>0.0</v>
      </c>
      <c r="N202" s="7">
        <v>0.0</v>
      </c>
      <c r="O202" s="7">
        <v>0.0</v>
      </c>
      <c r="P202" s="11">
        <v>0.0</v>
      </c>
      <c r="Q202" s="10">
        <v>3.0</v>
      </c>
      <c r="R202" s="7">
        <v>20.0</v>
      </c>
      <c r="S202" s="7">
        <v>0.0</v>
      </c>
      <c r="T202" s="11">
        <v>0.0</v>
      </c>
      <c r="U202" s="10">
        <v>0.0</v>
      </c>
      <c r="V202" s="11">
        <v>0.0</v>
      </c>
    </row>
    <row r="203">
      <c r="A203" s="7" t="str">
        <f t="shared" si="1"/>
        <v>Andrew Ogletree</v>
      </c>
      <c r="B203" s="7" t="str">
        <f>IFERROR(__xludf.DUMMYFUNCTION("INDEX(IFNA(REGEXEXTRACT(D203, ""([^ ]+)$"")))"),"IND")</f>
        <v>IND</v>
      </c>
      <c r="C203" s="7">
        <f>Pts_PA*G203+Pts_PC*H203+Pts_PY*I203+Pts_PTD*J203+Pts_PI*K203+Pts_P2*L203+Pts_RA*M203+Pts_RY*N203+Pts_RTD*O203+Pts_R2*P203+Pts_Res*Q203+Pts_ReY*R203+Pts_ReTD*S203+Pts_Re2*T203+Pts_FL*U203+Pts_FTD*V203</f>
        <v>2.6</v>
      </c>
      <c r="D203" s="7" t="s">
        <v>390</v>
      </c>
      <c r="E203" s="10" t="s">
        <v>44</v>
      </c>
      <c r="F203" s="9">
        <v>2.0</v>
      </c>
      <c r="G203" s="10">
        <v>0.0</v>
      </c>
      <c r="H203" s="7">
        <v>0.0</v>
      </c>
      <c r="I203" s="7">
        <v>0.0</v>
      </c>
      <c r="J203" s="7">
        <v>0.0</v>
      </c>
      <c r="K203" s="7">
        <v>0.0</v>
      </c>
      <c r="L203" s="11">
        <v>0.0</v>
      </c>
      <c r="M203" s="10">
        <v>0.0</v>
      </c>
      <c r="N203" s="7">
        <v>0.0</v>
      </c>
      <c r="O203" s="7">
        <v>0.0</v>
      </c>
      <c r="P203" s="11">
        <v>0.0</v>
      </c>
      <c r="Q203" s="10">
        <v>1.0</v>
      </c>
      <c r="R203" s="7">
        <v>21.0</v>
      </c>
      <c r="S203" s="7">
        <v>0.0</v>
      </c>
      <c r="T203" s="11">
        <v>0.0</v>
      </c>
      <c r="U203" s="10">
        <v>0.0</v>
      </c>
      <c r="V203" s="11">
        <v>0.0</v>
      </c>
    </row>
    <row r="204">
      <c r="A204" s="7" t="str">
        <f t="shared" si="1"/>
        <v>Dare Ogunbowale</v>
      </c>
      <c r="B204" s="7" t="str">
        <f>IFERROR(__xludf.DUMMYFUNCTION("INDEX(IFNA(REGEXEXTRACT(D204, ""([^ ]+)$"")))"),"HOU")</f>
        <v>HOU</v>
      </c>
      <c r="C204" s="7">
        <f>Pts_PA*G204+Pts_PC*H204+Pts_PY*I204+Pts_PTD*J204+Pts_PI*K204+Pts_P2*L204+Pts_RA*M204+Pts_RY*N204+Pts_RTD*O204+Pts_R2*P204+Pts_Res*Q204+Pts_ReY*R204+Pts_ReTD*S204+Pts_Re2*T204+Pts_FL*U204+Pts_FTD*V204</f>
        <v>3.3</v>
      </c>
      <c r="D204" s="7" t="s">
        <v>316</v>
      </c>
      <c r="E204" s="10" t="s">
        <v>345</v>
      </c>
      <c r="F204" s="9">
        <v>2.0</v>
      </c>
      <c r="G204" s="10">
        <v>0.0</v>
      </c>
      <c r="H204" s="7">
        <v>0.0</v>
      </c>
      <c r="I204" s="7">
        <v>0.0</v>
      </c>
      <c r="J204" s="7">
        <v>0.0</v>
      </c>
      <c r="K204" s="7">
        <v>0.0</v>
      </c>
      <c r="L204" s="11">
        <v>0.0</v>
      </c>
      <c r="M204" s="10">
        <v>2.0</v>
      </c>
      <c r="N204" s="7">
        <v>-3.0</v>
      </c>
      <c r="O204" s="7">
        <v>0.0</v>
      </c>
      <c r="P204" s="11">
        <v>0.0</v>
      </c>
      <c r="Q204" s="10">
        <v>2.0</v>
      </c>
      <c r="R204" s="7">
        <v>26.0</v>
      </c>
      <c r="S204" s="7">
        <v>0.0</v>
      </c>
      <c r="T204" s="11">
        <v>0.0</v>
      </c>
      <c r="U204" s="10">
        <v>0.0</v>
      </c>
      <c r="V204" s="11">
        <v>0.0</v>
      </c>
    </row>
    <row r="205">
      <c r="A205" s="7" t="str">
        <f t="shared" si="1"/>
        <v>Mason Rudolph</v>
      </c>
      <c r="B205" s="7" t="str">
        <f>IFERROR(__xludf.DUMMYFUNCTION("INDEX(IFNA(REGEXEXTRACT(D205, ""([^ ]+)$"")))"),"TEN")</f>
        <v>TEN</v>
      </c>
      <c r="C205" s="7">
        <f>Pts_PA*G205+Pts_PC*H205+Pts_PY*I205+Pts_PTD*J205+Pts_PI*K205+Pts_P2*L205+Pts_RA*M205+Pts_RY*N205+Pts_RTD*O205+Pts_R2*P205+Pts_Res*Q205+Pts_ReY*R205+Pts_ReTD*S205+Pts_Re2*T205+Pts_FL*U205+Pts_FTD*V205</f>
        <v>3.3</v>
      </c>
      <c r="D205" s="7" t="s">
        <v>470</v>
      </c>
      <c r="E205" s="10" t="s">
        <v>25</v>
      </c>
      <c r="F205" s="9">
        <v>2.0</v>
      </c>
      <c r="G205" s="10">
        <v>9.0</v>
      </c>
      <c r="H205" s="7">
        <v>7.0</v>
      </c>
      <c r="I205" s="7">
        <v>70.0</v>
      </c>
      <c r="J205" s="7">
        <v>0.0</v>
      </c>
      <c r="K205" s="7">
        <v>0.0</v>
      </c>
      <c r="L205" s="11">
        <v>0.0</v>
      </c>
      <c r="M205" s="10">
        <v>1.0</v>
      </c>
      <c r="N205" s="7">
        <v>5.0</v>
      </c>
      <c r="O205" s="7">
        <v>0.0</v>
      </c>
      <c r="P205" s="11">
        <v>0.0</v>
      </c>
      <c r="Q205" s="10">
        <v>0.0</v>
      </c>
      <c r="R205" s="7">
        <v>0.0</v>
      </c>
      <c r="S205" s="7">
        <v>0.0</v>
      </c>
      <c r="T205" s="11">
        <v>0.0</v>
      </c>
      <c r="U205" s="10">
        <v>0.0</v>
      </c>
      <c r="V205" s="11">
        <v>0.0</v>
      </c>
    </row>
    <row r="206">
      <c r="A206" s="7" t="str">
        <f t="shared" si="1"/>
        <v>Dalton Schultz</v>
      </c>
      <c r="B206" s="7" t="str">
        <f>IFERROR(__xludf.DUMMYFUNCTION("INDEX(IFNA(REGEXEXTRACT(D206, ""([^ ]+)$"")))"),"HOU")</f>
        <v>HOU</v>
      </c>
      <c r="C206" s="7">
        <f>Pts_PA*G206+Pts_PC*H206+Pts_PY*I206+Pts_PTD*J206+Pts_PI*K206+Pts_P2*L206+Pts_RA*M206+Pts_RY*N206+Pts_RTD*O206+Pts_R2*P206+Pts_Res*Q206+Pts_ReY*R206+Pts_ReTD*S206+Pts_Re2*T206+Pts_FL*U206+Pts_FTD*V206</f>
        <v>4.4</v>
      </c>
      <c r="D206" s="7" t="s">
        <v>271</v>
      </c>
      <c r="E206" s="10" t="s">
        <v>345</v>
      </c>
      <c r="F206" s="9">
        <v>2.0</v>
      </c>
      <c r="G206" s="10">
        <v>0.0</v>
      </c>
      <c r="H206" s="7">
        <v>0.0</v>
      </c>
      <c r="I206" s="7">
        <v>0.0</v>
      </c>
      <c r="J206" s="7">
        <v>0.0</v>
      </c>
      <c r="K206" s="7">
        <v>0.0</v>
      </c>
      <c r="L206" s="11">
        <v>0.0</v>
      </c>
      <c r="M206" s="10">
        <v>0.0</v>
      </c>
      <c r="N206" s="7">
        <v>0.0</v>
      </c>
      <c r="O206" s="7">
        <v>0.0</v>
      </c>
      <c r="P206" s="11">
        <v>0.0</v>
      </c>
      <c r="Q206" s="10">
        <v>3.0</v>
      </c>
      <c r="R206" s="7">
        <v>29.0</v>
      </c>
      <c r="S206" s="7">
        <v>0.0</v>
      </c>
      <c r="T206" s="11">
        <v>0.0</v>
      </c>
      <c r="U206" s="10">
        <v>0.0</v>
      </c>
      <c r="V206" s="11">
        <v>0.0</v>
      </c>
    </row>
    <row r="207">
      <c r="A207" s="7" t="str">
        <f t="shared" si="1"/>
        <v>Devin Singletary</v>
      </c>
      <c r="B207" s="7" t="str">
        <f>IFERROR(__xludf.DUMMYFUNCTION("INDEX(IFNA(REGEXEXTRACT(D207, ""([^ ]+)$"")))"),"NYG")</f>
        <v>NYG</v>
      </c>
      <c r="C207" s="7">
        <f>Pts_PA*G207+Pts_PC*H207+Pts_PY*I207+Pts_PTD*J207+Pts_PI*K207+Pts_P2*L207+Pts_RA*M207+Pts_RY*N207+Pts_RTD*O207+Pts_R2*P207+Pts_Res*Q207+Pts_ReY*R207+Pts_ReTD*S207+Pts_Re2*T207+Pts_FL*U207+Pts_FTD*V207</f>
        <v>2.2</v>
      </c>
      <c r="D207" s="7" t="s">
        <v>182</v>
      </c>
      <c r="E207" s="10" t="s">
        <v>27</v>
      </c>
      <c r="F207" s="9">
        <v>2.0</v>
      </c>
      <c r="G207" s="10">
        <v>0.0</v>
      </c>
      <c r="H207" s="7">
        <v>0.0</v>
      </c>
      <c r="I207" s="7">
        <v>0.0</v>
      </c>
      <c r="J207" s="7">
        <v>0.0</v>
      </c>
      <c r="K207" s="7">
        <v>0.0</v>
      </c>
      <c r="L207" s="11">
        <v>0.0</v>
      </c>
      <c r="M207" s="10">
        <v>7.0</v>
      </c>
      <c r="N207" s="7">
        <v>22.0</v>
      </c>
      <c r="O207" s="7">
        <v>0.0</v>
      </c>
      <c r="P207" s="11">
        <v>0.0</v>
      </c>
      <c r="Q207" s="10">
        <v>1.0</v>
      </c>
      <c r="R207" s="7">
        <v>-5.0</v>
      </c>
      <c r="S207" s="7">
        <v>0.0</v>
      </c>
      <c r="T207" s="11">
        <v>0.0</v>
      </c>
      <c r="U207" s="10">
        <v>0.0</v>
      </c>
      <c r="V207" s="11">
        <v>0.0</v>
      </c>
    </row>
    <row r="208">
      <c r="A208" s="7" t="str">
        <f t="shared" si="1"/>
        <v>Carson Steele</v>
      </c>
      <c r="B208" s="7" t="str">
        <f>IFERROR(__xludf.DUMMYFUNCTION("INDEX(IFNA(REGEXEXTRACT(D208, ""([^ ]+)$"")))"),"KC")</f>
        <v>KC</v>
      </c>
      <c r="C208" s="7">
        <f>Pts_PA*G208+Pts_PC*H208+Pts_PY*I208+Pts_PTD*J208+Pts_PI*K208+Pts_P2*L208+Pts_RA*M208+Pts_RY*N208+Pts_RTD*O208+Pts_R2*P208+Pts_Res*Q208+Pts_ReY*R208+Pts_ReTD*S208+Pts_Re2*T208+Pts_FL*U208+Pts_FTD*V208</f>
        <v>3.7</v>
      </c>
      <c r="D208" s="7" t="s">
        <v>324</v>
      </c>
      <c r="E208" s="10" t="s">
        <v>356</v>
      </c>
      <c r="F208" s="9">
        <v>2.0</v>
      </c>
      <c r="G208" s="10">
        <v>0.0</v>
      </c>
      <c r="H208" s="7">
        <v>0.0</v>
      </c>
      <c r="I208" s="7">
        <v>0.0</v>
      </c>
      <c r="J208" s="7">
        <v>0.0</v>
      </c>
      <c r="K208" s="7">
        <v>0.0</v>
      </c>
      <c r="L208" s="11">
        <v>0.0</v>
      </c>
      <c r="M208" s="10">
        <v>8.0</v>
      </c>
      <c r="N208" s="7">
        <v>25.0</v>
      </c>
      <c r="O208" s="7">
        <v>0.0</v>
      </c>
      <c r="P208" s="11">
        <v>0.0</v>
      </c>
      <c r="Q208" s="10">
        <v>2.0</v>
      </c>
      <c r="R208" s="7">
        <v>2.0</v>
      </c>
      <c r="S208" s="7">
        <v>0.0</v>
      </c>
      <c r="T208" s="11">
        <v>0.0</v>
      </c>
      <c r="U208" s="10">
        <v>0.0</v>
      </c>
      <c r="V208" s="11">
        <v>0.0</v>
      </c>
    </row>
    <row r="209">
      <c r="A209" s="7" t="str">
        <f t="shared" si="1"/>
        <v>Tre Tucker</v>
      </c>
      <c r="B209" s="7" t="str">
        <f>IFERROR(__xludf.DUMMYFUNCTION("INDEX(IFNA(REGEXEXTRACT(D209, ""([^ ]+)$"")))"),"LV")</f>
        <v>LV</v>
      </c>
      <c r="C209" s="7">
        <f>Pts_PA*G209+Pts_PC*H209+Pts_PY*I209+Pts_PTD*J209+Pts_PI*K209+Pts_P2*L209+Pts_RA*M209+Pts_RY*N209+Pts_RTD*O209+Pts_R2*P209+Pts_Res*Q209+Pts_ReY*R209+Pts_ReTD*S209+Pts_Re2*T209+Pts_FL*U209+Pts_FTD*V209</f>
        <v>3.9</v>
      </c>
      <c r="D209" s="7" t="s">
        <v>225</v>
      </c>
      <c r="E209" s="10" t="s">
        <v>361</v>
      </c>
      <c r="F209" s="9">
        <v>2.0</v>
      </c>
      <c r="G209" s="10">
        <v>0.0</v>
      </c>
      <c r="H209" s="7">
        <v>0.0</v>
      </c>
      <c r="I209" s="7">
        <v>0.0</v>
      </c>
      <c r="J209" s="7">
        <v>0.0</v>
      </c>
      <c r="K209" s="7">
        <v>0.0</v>
      </c>
      <c r="L209" s="11">
        <v>0.0</v>
      </c>
      <c r="M209" s="10">
        <v>0.0</v>
      </c>
      <c r="N209" s="7">
        <v>0.0</v>
      </c>
      <c r="O209" s="7">
        <v>0.0</v>
      </c>
      <c r="P209" s="11">
        <v>0.0</v>
      </c>
      <c r="Q209" s="10">
        <v>3.0</v>
      </c>
      <c r="R209" s="7">
        <v>24.0</v>
      </c>
      <c r="S209" s="7">
        <v>0.0</v>
      </c>
      <c r="T209" s="11">
        <v>0.0</v>
      </c>
      <c r="U209" s="10">
        <v>0.0</v>
      </c>
      <c r="V209" s="11">
        <v>0.0</v>
      </c>
    </row>
    <row r="210">
      <c r="A210" s="7" t="str">
        <f t="shared" si="1"/>
        <v>Nick Vannett</v>
      </c>
      <c r="B210" s="7" t="str">
        <f>IFERROR(__xludf.DUMMYFUNCTION("INDEX(IFNA(REGEXEXTRACT(D210, ""([^ ]+)$"")))"),"TEN")</f>
        <v>TEN</v>
      </c>
      <c r="C210" s="7">
        <f>Pts_PA*G210+Pts_PC*H210+Pts_PY*I210+Pts_PTD*J210+Pts_PI*K210+Pts_P2*L210+Pts_RA*M210+Pts_RY*N210+Pts_RTD*O210+Pts_R2*P210+Pts_Res*Q210+Pts_ReY*R210+Pts_ReTD*S210+Pts_Re2*T210+Pts_FL*U210+Pts_FTD*V210</f>
        <v>3.6</v>
      </c>
      <c r="D210" s="7" t="s">
        <v>276</v>
      </c>
      <c r="E210" s="10" t="s">
        <v>25</v>
      </c>
      <c r="F210" s="9">
        <v>2.0</v>
      </c>
      <c r="G210" s="10">
        <v>0.0</v>
      </c>
      <c r="H210" s="7">
        <v>0.0</v>
      </c>
      <c r="I210" s="7">
        <v>0.0</v>
      </c>
      <c r="J210" s="7">
        <v>0.0</v>
      </c>
      <c r="K210" s="7">
        <v>0.0</v>
      </c>
      <c r="L210" s="11">
        <v>0.0</v>
      </c>
      <c r="M210" s="10">
        <v>0.0</v>
      </c>
      <c r="N210" s="7">
        <v>0.0</v>
      </c>
      <c r="O210" s="7">
        <v>0.0</v>
      </c>
      <c r="P210" s="11">
        <v>0.0</v>
      </c>
      <c r="Q210" s="10">
        <v>2.0</v>
      </c>
      <c r="R210" s="7">
        <v>26.0</v>
      </c>
      <c r="S210" s="7">
        <v>0.0</v>
      </c>
      <c r="T210" s="11">
        <v>0.0</v>
      </c>
      <c r="U210" s="10">
        <v>0.0</v>
      </c>
      <c r="V210" s="11">
        <v>0.0</v>
      </c>
    </row>
    <row r="211">
      <c r="A211" s="7" t="str">
        <f t="shared" si="1"/>
        <v>Jaylen Warren</v>
      </c>
      <c r="B211" s="7" t="str">
        <f>IFERROR(__xludf.DUMMYFUNCTION("INDEX(IFNA(REGEXEXTRACT(D211, ""([^ ]+)$"")))"),"PIT")</f>
        <v>PIT</v>
      </c>
      <c r="C211" s="7">
        <f>Pts_PA*G211+Pts_PC*H211+Pts_PY*I211+Pts_PTD*J211+Pts_PI*K211+Pts_P2*L211+Pts_RA*M211+Pts_RY*N211+Pts_RTD*O211+Pts_R2*P211+Pts_Res*Q211+Pts_ReY*R211+Pts_ReTD*S211+Pts_Re2*T211+Pts_FL*U211+Pts_FTD*V211</f>
        <v>2.1</v>
      </c>
      <c r="D211" s="7" t="s">
        <v>277</v>
      </c>
      <c r="E211" s="10" t="s">
        <v>348</v>
      </c>
      <c r="F211" s="9">
        <v>2.0</v>
      </c>
      <c r="G211" s="10">
        <v>0.0</v>
      </c>
      <c r="H211" s="7">
        <v>0.0</v>
      </c>
      <c r="I211" s="7">
        <v>0.0</v>
      </c>
      <c r="J211" s="7">
        <v>0.0</v>
      </c>
      <c r="K211" s="7">
        <v>0.0</v>
      </c>
      <c r="L211" s="11">
        <v>0.0</v>
      </c>
      <c r="M211" s="10">
        <v>6.0</v>
      </c>
      <c r="N211" s="7">
        <v>21.0</v>
      </c>
      <c r="O211" s="7">
        <v>0.0</v>
      </c>
      <c r="P211" s="11">
        <v>0.0</v>
      </c>
      <c r="Q211" s="10">
        <v>0.0</v>
      </c>
      <c r="R211" s="7">
        <v>0.0</v>
      </c>
      <c r="S211" s="7">
        <v>0.0</v>
      </c>
      <c r="T211" s="11">
        <v>0.0</v>
      </c>
      <c r="U211" s="10">
        <v>0.0</v>
      </c>
      <c r="V211" s="11">
        <v>0.0</v>
      </c>
    </row>
    <row r="212">
      <c r="A212" s="7" t="str">
        <f t="shared" si="1"/>
        <v>Mike Williams</v>
      </c>
      <c r="B212" s="7" t="str">
        <f>IFERROR(__xludf.DUMMYFUNCTION("INDEX(IFNA(REGEXEXTRACT(D212, ""([^ ]+)$"")))"),"PIT")</f>
        <v>PIT</v>
      </c>
      <c r="C212" s="7">
        <f>Pts_PA*G212+Pts_PC*H212+Pts_PY*I212+Pts_PTD*J212+Pts_PI*K212+Pts_P2*L212+Pts_RA*M212+Pts_RY*N212+Pts_RTD*O212+Pts_R2*P212+Pts_Res*Q212+Pts_ReY*R212+Pts_ReTD*S212+Pts_Re2*T212+Pts_FL*U212+Pts_FTD*V212</f>
        <v>3</v>
      </c>
      <c r="D212" s="7" t="s">
        <v>397</v>
      </c>
      <c r="E212" s="10" t="s">
        <v>348</v>
      </c>
      <c r="F212" s="9">
        <v>2.0</v>
      </c>
      <c r="G212" s="10">
        <v>0.0</v>
      </c>
      <c r="H212" s="7">
        <v>0.0</v>
      </c>
      <c r="I212" s="7">
        <v>0.0</v>
      </c>
      <c r="J212" s="7">
        <v>0.0</v>
      </c>
      <c r="K212" s="7">
        <v>0.0</v>
      </c>
      <c r="L212" s="11">
        <v>0.0</v>
      </c>
      <c r="M212" s="10">
        <v>0.0</v>
      </c>
      <c r="N212" s="7">
        <v>0.0</v>
      </c>
      <c r="O212" s="7">
        <v>0.0</v>
      </c>
      <c r="P212" s="11">
        <v>0.0</v>
      </c>
      <c r="Q212" s="10">
        <v>1.0</v>
      </c>
      <c r="R212" s="7">
        <v>25.0</v>
      </c>
      <c r="S212" s="7">
        <v>0.0</v>
      </c>
      <c r="T212" s="11">
        <v>0.0</v>
      </c>
      <c r="U212" s="10">
        <v>0.0</v>
      </c>
      <c r="V212" s="11">
        <v>0.0</v>
      </c>
    </row>
    <row r="213">
      <c r="A213" s="7" t="str">
        <f t="shared" si="1"/>
        <v>Cedrick Wilson</v>
      </c>
      <c r="B213" s="7" t="str">
        <f>IFERROR(__xludf.DUMMYFUNCTION("INDEX(IFNA(REGEXEXTRACT(D213, ""([^ ]+)$"")))"),"NO")</f>
        <v>NO</v>
      </c>
      <c r="C213" s="7">
        <f>Pts_PA*G213+Pts_PC*H213+Pts_PY*I213+Pts_PTD*J213+Pts_PI*K213+Pts_P2*L213+Pts_RA*M213+Pts_RY*N213+Pts_RTD*O213+Pts_R2*P213+Pts_Res*Q213+Pts_ReY*R213+Pts_ReTD*S213+Pts_Re2*T213+Pts_FL*U213+Pts_FTD*V213</f>
        <v>3.7</v>
      </c>
      <c r="D213" s="7" t="s">
        <v>337</v>
      </c>
      <c r="E213" s="10" t="s">
        <v>31</v>
      </c>
      <c r="F213" s="9">
        <v>2.0</v>
      </c>
      <c r="G213" s="10">
        <v>0.0</v>
      </c>
      <c r="H213" s="7">
        <v>0.0</v>
      </c>
      <c r="I213" s="7">
        <v>0.0</v>
      </c>
      <c r="J213" s="7">
        <v>0.0</v>
      </c>
      <c r="K213" s="7">
        <v>0.0</v>
      </c>
      <c r="L213" s="11">
        <v>0.0</v>
      </c>
      <c r="M213" s="10">
        <v>0.0</v>
      </c>
      <c r="N213" s="7">
        <v>0.0</v>
      </c>
      <c r="O213" s="7">
        <v>0.0</v>
      </c>
      <c r="P213" s="11">
        <v>0.0</v>
      </c>
      <c r="Q213" s="10">
        <v>3.0</v>
      </c>
      <c r="R213" s="7">
        <v>22.0</v>
      </c>
      <c r="S213" s="7">
        <v>0.0</v>
      </c>
      <c r="T213" s="11">
        <v>0.0</v>
      </c>
      <c r="U213" s="10">
        <v>0.0</v>
      </c>
      <c r="V213" s="11">
        <v>0.0</v>
      </c>
    </row>
    <row r="214">
      <c r="A214" s="7" t="str">
        <f t="shared" si="1"/>
        <v>Johnny Wilson</v>
      </c>
      <c r="B214" s="7" t="str">
        <f>IFERROR(__xludf.DUMMYFUNCTION("INDEX(IFNA(REGEXEXTRACT(D214, ""([^ ]+)$"")))"),"PHI")</f>
        <v>PHI</v>
      </c>
      <c r="C214" s="7">
        <f>Pts_PA*G214+Pts_PC*H214+Pts_PY*I214+Pts_PTD*J214+Pts_PI*K214+Pts_P2*L214+Pts_RA*M214+Pts_RY*N214+Pts_RTD*O214+Pts_R2*P214+Pts_Res*Q214+Pts_ReY*R214+Pts_ReTD*S214+Pts_Re2*T214+Pts_FL*U214+Pts_FTD*V214</f>
        <v>3.9</v>
      </c>
      <c r="D214" s="7" t="s">
        <v>462</v>
      </c>
      <c r="E214" s="10" t="s">
        <v>354</v>
      </c>
      <c r="F214" s="9">
        <v>2.0</v>
      </c>
      <c r="G214" s="10">
        <v>0.0</v>
      </c>
      <c r="H214" s="7">
        <v>0.0</v>
      </c>
      <c r="I214" s="7">
        <v>0.0</v>
      </c>
      <c r="J214" s="7">
        <v>0.0</v>
      </c>
      <c r="K214" s="7">
        <v>0.0</v>
      </c>
      <c r="L214" s="11">
        <v>0.0</v>
      </c>
      <c r="M214" s="10">
        <v>0.0</v>
      </c>
      <c r="N214" s="7">
        <v>0.0</v>
      </c>
      <c r="O214" s="7">
        <v>0.0</v>
      </c>
      <c r="P214" s="11">
        <v>0.0</v>
      </c>
      <c r="Q214" s="10">
        <v>3.0</v>
      </c>
      <c r="R214" s="7">
        <v>24.0</v>
      </c>
      <c r="S214" s="7">
        <v>0.0</v>
      </c>
      <c r="T214" s="11">
        <v>0.0</v>
      </c>
      <c r="U214" s="10">
        <v>0.0</v>
      </c>
      <c r="V214" s="11">
        <v>0.0</v>
      </c>
    </row>
    <row r="215">
      <c r="A215" s="7" t="str">
        <f t="shared" si="1"/>
        <v>Robert Woods</v>
      </c>
      <c r="B215" s="7" t="str">
        <f>IFERROR(__xludf.DUMMYFUNCTION("INDEX(IFNA(REGEXEXTRACT(D215, ""([^ ]+)$"")))"),"HOU")</f>
        <v>HOU</v>
      </c>
      <c r="C215" s="7">
        <f>Pts_PA*G215+Pts_PC*H215+Pts_PY*I215+Pts_PTD*J215+Pts_PI*K215+Pts_P2*L215+Pts_RA*M215+Pts_RY*N215+Pts_RTD*O215+Pts_R2*P215+Pts_Res*Q215+Pts_ReY*R215+Pts_ReTD*S215+Pts_Re2*T215+Pts_FL*U215+Pts_FTD*V215</f>
        <v>2.9</v>
      </c>
      <c r="D215" s="7" t="s">
        <v>446</v>
      </c>
      <c r="E215" s="10" t="s">
        <v>345</v>
      </c>
      <c r="F215" s="9">
        <v>2.0</v>
      </c>
      <c r="G215" s="10">
        <v>0.0</v>
      </c>
      <c r="H215" s="7">
        <v>0.0</v>
      </c>
      <c r="I215" s="7">
        <v>0.0</v>
      </c>
      <c r="J215" s="7">
        <v>0.0</v>
      </c>
      <c r="K215" s="7">
        <v>0.0</v>
      </c>
      <c r="L215" s="11">
        <v>0.0</v>
      </c>
      <c r="M215" s="10">
        <v>0.0</v>
      </c>
      <c r="N215" s="7">
        <v>0.0</v>
      </c>
      <c r="O215" s="7">
        <v>0.0</v>
      </c>
      <c r="P215" s="11">
        <v>0.0</v>
      </c>
      <c r="Q215" s="10">
        <v>2.0</v>
      </c>
      <c r="R215" s="7">
        <v>39.0</v>
      </c>
      <c r="S215" s="7">
        <v>0.0</v>
      </c>
      <c r="T215" s="11">
        <v>0.0</v>
      </c>
      <c r="U215" s="10">
        <v>1.0</v>
      </c>
      <c r="V215" s="11">
        <v>0.0</v>
      </c>
    </row>
    <row r="216">
      <c r="A216" s="7" t="str">
        <f t="shared" si="1"/>
        <v>Kenny Yeboah</v>
      </c>
      <c r="B216" s="7" t="str">
        <f>IFERROR(__xludf.DUMMYFUNCTION("INDEX(IFNA(REGEXEXTRACT(D216, ""([^ ]+)$"")))"),"NYJ")</f>
        <v>NYJ</v>
      </c>
      <c r="C216" s="7">
        <f>Pts_PA*G216+Pts_PC*H216+Pts_PY*I216+Pts_PTD*J216+Pts_PI*K216+Pts_P2*L216+Pts_RA*M216+Pts_RY*N216+Pts_RTD*O216+Pts_R2*P216+Pts_Res*Q216+Pts_ReY*R216+Pts_ReTD*S216+Pts_Re2*T216+Pts_FL*U216+Pts_FTD*V216</f>
        <v>3</v>
      </c>
      <c r="D216" s="7" t="s">
        <v>605</v>
      </c>
      <c r="E216" s="10" t="s">
        <v>421</v>
      </c>
      <c r="F216" s="9">
        <v>2.0</v>
      </c>
      <c r="G216" s="10">
        <v>0.0</v>
      </c>
      <c r="H216" s="7">
        <v>0.0</v>
      </c>
      <c r="I216" s="7">
        <v>0.0</v>
      </c>
      <c r="J216" s="7">
        <v>0.0</v>
      </c>
      <c r="K216" s="7">
        <v>0.0</v>
      </c>
      <c r="L216" s="11">
        <v>0.0</v>
      </c>
      <c r="M216" s="10">
        <v>0.0</v>
      </c>
      <c r="N216" s="7">
        <v>0.0</v>
      </c>
      <c r="O216" s="7">
        <v>0.0</v>
      </c>
      <c r="P216" s="11">
        <v>0.0</v>
      </c>
      <c r="Q216" s="10">
        <v>2.0</v>
      </c>
      <c r="R216" s="7">
        <v>20.0</v>
      </c>
      <c r="S216" s="7">
        <v>0.0</v>
      </c>
      <c r="T216" s="11">
        <v>0.0</v>
      </c>
      <c r="U216" s="10">
        <v>0.0</v>
      </c>
      <c r="V216" s="11">
        <v>0.0</v>
      </c>
    </row>
    <row r="217">
      <c r="A217" s="7" t="str">
        <f t="shared" si="1"/>
        <v>Braelon Allen</v>
      </c>
      <c r="B217" s="7" t="str">
        <f>IFERROR(__xludf.DUMMYFUNCTION("INDEX(IFNA(REGEXEXTRACT(D217, ""([^ ]+)$"")))"),"NYJ")</f>
        <v>NYJ</v>
      </c>
      <c r="C217" s="7">
        <f>Pts_PA*G217+Pts_PC*H217+Pts_PY*I217+Pts_PTD*J217+Pts_PI*K217+Pts_P2*L217+Pts_RA*M217+Pts_RY*N217+Pts_RTD*O217+Pts_R2*P217+Pts_Res*Q217+Pts_ReY*R217+Pts_ReTD*S217+Pts_Re2*T217+Pts_FL*U217+Pts_FTD*V217</f>
        <v>3.3</v>
      </c>
      <c r="D217" s="7" t="s">
        <v>280</v>
      </c>
      <c r="E217" s="10" t="s">
        <v>421</v>
      </c>
      <c r="F217" s="9">
        <v>1.0</v>
      </c>
      <c r="G217" s="10">
        <v>0.0</v>
      </c>
      <c r="H217" s="7">
        <v>0.0</v>
      </c>
      <c r="I217" s="7">
        <v>0.0</v>
      </c>
      <c r="J217" s="7">
        <v>0.0</v>
      </c>
      <c r="K217" s="7">
        <v>0.0</v>
      </c>
      <c r="L217" s="11">
        <v>0.0</v>
      </c>
      <c r="M217" s="10">
        <v>4.0</v>
      </c>
      <c r="N217" s="7">
        <v>15.0</v>
      </c>
      <c r="O217" s="7">
        <v>0.0</v>
      </c>
      <c r="P217" s="11">
        <v>0.0</v>
      </c>
      <c r="Q217" s="10">
        <v>2.0</v>
      </c>
      <c r="R217" s="7">
        <v>8.0</v>
      </c>
      <c r="S217" s="7">
        <v>0.0</v>
      </c>
      <c r="T217" s="11">
        <v>0.0</v>
      </c>
      <c r="U217" s="10">
        <v>0.0</v>
      </c>
      <c r="V217" s="11">
        <v>0.0</v>
      </c>
    </row>
    <row r="218">
      <c r="A218" s="7" t="str">
        <f t="shared" si="1"/>
        <v>Kevin Austin</v>
      </c>
      <c r="B218" s="7" t="str">
        <f>IFERROR(__xludf.DUMMYFUNCTION("INDEX(IFNA(REGEXEXTRACT(D218, ""([^ ]+)$"")))"),"NO")</f>
        <v>NO</v>
      </c>
      <c r="C218" s="7">
        <f>Pts_PA*G218+Pts_PC*H218+Pts_PY*I218+Pts_PTD*J218+Pts_PI*K218+Pts_P2*L218+Pts_RA*M218+Pts_RY*N218+Pts_RTD*O218+Pts_R2*P218+Pts_Res*Q218+Pts_ReY*R218+Pts_ReTD*S218+Pts_Re2*T218+Pts_FL*U218+Pts_FTD*V218</f>
        <v>1.8</v>
      </c>
      <c r="D218" s="7" t="s">
        <v>553</v>
      </c>
      <c r="E218" s="10" t="s">
        <v>31</v>
      </c>
      <c r="F218" s="9">
        <v>1.0</v>
      </c>
      <c r="G218" s="10">
        <v>0.0</v>
      </c>
      <c r="H218" s="7">
        <v>0.0</v>
      </c>
      <c r="I218" s="7">
        <v>0.0</v>
      </c>
      <c r="J218" s="7">
        <v>0.0</v>
      </c>
      <c r="K218" s="7">
        <v>0.0</v>
      </c>
      <c r="L218" s="11">
        <v>0.0</v>
      </c>
      <c r="M218" s="10">
        <v>0.0</v>
      </c>
      <c r="N218" s="7">
        <v>0.0</v>
      </c>
      <c r="O218" s="7">
        <v>0.0</v>
      </c>
      <c r="P218" s="11">
        <v>0.0</v>
      </c>
      <c r="Q218" s="10">
        <v>1.0</v>
      </c>
      <c r="R218" s="7">
        <v>13.0</v>
      </c>
      <c r="S218" s="7">
        <v>0.0</v>
      </c>
      <c r="T218" s="11">
        <v>0.0</v>
      </c>
      <c r="U218" s="10">
        <v>0.0</v>
      </c>
      <c r="V218" s="11">
        <v>0.0</v>
      </c>
    </row>
    <row r="219">
      <c r="A219" s="7" t="str">
        <f t="shared" si="1"/>
        <v>Javon Baker</v>
      </c>
      <c r="B219" s="7" t="str">
        <f>IFERROR(__xludf.DUMMYFUNCTION("INDEX(IFNA(REGEXEXTRACT(D219, ""([^ ]+)$"")))"),"NE")</f>
        <v>NE</v>
      </c>
      <c r="C219" s="7">
        <f>Pts_PA*G219+Pts_PC*H219+Pts_PY*I219+Pts_PTD*J219+Pts_PI*K219+Pts_P2*L219+Pts_RA*M219+Pts_RY*N219+Pts_RTD*O219+Pts_R2*P219+Pts_Res*Q219+Pts_ReY*R219+Pts_ReTD*S219+Pts_Re2*T219+Pts_FL*U219+Pts_FTD*V219</f>
        <v>1.7</v>
      </c>
      <c r="D219" s="7" t="s">
        <v>1207</v>
      </c>
      <c r="E219" s="10" t="s">
        <v>342</v>
      </c>
      <c r="F219" s="9">
        <v>1.0</v>
      </c>
      <c r="G219" s="10">
        <v>0.0</v>
      </c>
      <c r="H219" s="7">
        <v>0.0</v>
      </c>
      <c r="I219" s="7">
        <v>0.0</v>
      </c>
      <c r="J219" s="7">
        <v>0.0</v>
      </c>
      <c r="K219" s="7">
        <v>0.0</v>
      </c>
      <c r="L219" s="11">
        <v>0.0</v>
      </c>
      <c r="M219" s="10">
        <v>0.0</v>
      </c>
      <c r="N219" s="7">
        <v>0.0</v>
      </c>
      <c r="O219" s="7">
        <v>0.0</v>
      </c>
      <c r="P219" s="11">
        <v>0.0</v>
      </c>
      <c r="Q219" s="10">
        <v>1.0</v>
      </c>
      <c r="R219" s="7">
        <v>12.0</v>
      </c>
      <c r="S219" s="7">
        <v>0.0</v>
      </c>
      <c r="T219" s="11">
        <v>0.0</v>
      </c>
      <c r="U219" s="10">
        <v>0.0</v>
      </c>
      <c r="V219" s="11">
        <v>0.0</v>
      </c>
    </row>
    <row r="220">
      <c r="A220" s="7" t="str">
        <f t="shared" si="1"/>
        <v>Jaheim Bell</v>
      </c>
      <c r="B220" s="7" t="str">
        <f>IFERROR(__xludf.DUMMYFUNCTION("INDEX(IFNA(REGEXEXTRACT(D220, ""([^ ]+)$"")))"),"NE")</f>
        <v>NE</v>
      </c>
      <c r="C220" s="7">
        <f>Pts_PA*G220+Pts_PC*H220+Pts_PY*I220+Pts_PTD*J220+Pts_PI*K220+Pts_P2*L220+Pts_RA*M220+Pts_RY*N220+Pts_RTD*O220+Pts_R2*P220+Pts_Res*Q220+Pts_ReY*R220+Pts_ReTD*S220+Pts_Re2*T220+Pts_FL*U220+Pts_FTD*V220</f>
        <v>2.4</v>
      </c>
      <c r="D220" s="7" t="s">
        <v>611</v>
      </c>
      <c r="E220" s="10" t="s">
        <v>342</v>
      </c>
      <c r="F220" s="9">
        <v>1.0</v>
      </c>
      <c r="G220" s="10">
        <v>0.0</v>
      </c>
      <c r="H220" s="7">
        <v>0.0</v>
      </c>
      <c r="I220" s="7">
        <v>0.0</v>
      </c>
      <c r="J220" s="7">
        <v>0.0</v>
      </c>
      <c r="K220" s="7">
        <v>0.0</v>
      </c>
      <c r="L220" s="11">
        <v>0.0</v>
      </c>
      <c r="M220" s="10">
        <v>0.0</v>
      </c>
      <c r="N220" s="7">
        <v>0.0</v>
      </c>
      <c r="O220" s="7">
        <v>0.0</v>
      </c>
      <c r="P220" s="11">
        <v>0.0</v>
      </c>
      <c r="Q220" s="10">
        <v>1.0</v>
      </c>
      <c r="R220" s="7">
        <v>19.0</v>
      </c>
      <c r="S220" s="7">
        <v>0.0</v>
      </c>
      <c r="T220" s="11">
        <v>0.0</v>
      </c>
      <c r="U220" s="10">
        <v>0.0</v>
      </c>
      <c r="V220" s="11">
        <v>0.0</v>
      </c>
    </row>
    <row r="221">
      <c r="A221" s="7" t="str">
        <f t="shared" si="1"/>
        <v>Mike Boone</v>
      </c>
      <c r="B221" s="7" t="str">
        <f>IFERROR(__xludf.DUMMYFUNCTION("INDEX(IFNA(REGEXEXTRACT(D221, ""([^ ]+)$"")))"),"CAR")</f>
        <v>CAR</v>
      </c>
      <c r="C221" s="7">
        <f>Pts_PA*G221+Pts_PC*H221+Pts_PY*I221+Pts_PTD*J221+Pts_PI*K221+Pts_P2*L221+Pts_RA*M221+Pts_RY*N221+Pts_RTD*O221+Pts_R2*P221+Pts_Res*Q221+Pts_ReY*R221+Pts_ReTD*S221+Pts_Re2*T221+Pts_FL*U221+Pts_FTD*V221</f>
        <v>2.1</v>
      </c>
      <c r="D221" s="7" t="s">
        <v>284</v>
      </c>
      <c r="E221" s="10" t="s">
        <v>96</v>
      </c>
      <c r="F221" s="9">
        <v>1.0</v>
      </c>
      <c r="G221" s="10">
        <v>0.0</v>
      </c>
      <c r="H221" s="7">
        <v>0.0</v>
      </c>
      <c r="I221" s="7">
        <v>0.0</v>
      </c>
      <c r="J221" s="7">
        <v>0.0</v>
      </c>
      <c r="K221" s="7">
        <v>0.0</v>
      </c>
      <c r="L221" s="11">
        <v>0.0</v>
      </c>
      <c r="M221" s="10">
        <v>4.0</v>
      </c>
      <c r="N221" s="7">
        <v>18.0</v>
      </c>
      <c r="O221" s="7">
        <v>0.0</v>
      </c>
      <c r="P221" s="11">
        <v>0.0</v>
      </c>
      <c r="Q221" s="10">
        <v>1.0</v>
      </c>
      <c r="R221" s="7">
        <v>-2.0</v>
      </c>
      <c r="S221" s="7">
        <v>0.0</v>
      </c>
      <c r="T221" s="11">
        <v>0.0</v>
      </c>
      <c r="U221" s="10">
        <v>0.0</v>
      </c>
      <c r="V221" s="11">
        <v>0.0</v>
      </c>
    </row>
    <row r="222">
      <c r="A222" s="7" t="str">
        <f t="shared" si="1"/>
        <v>Kendrick Bourne</v>
      </c>
      <c r="B222" s="7" t="str">
        <f>IFERROR(__xludf.DUMMYFUNCTION("INDEX(IFNA(REGEXEXTRACT(D222, ""([^ ]+)$"")))"),"NE")</f>
        <v>NE</v>
      </c>
      <c r="C222" s="7">
        <f>Pts_PA*G222+Pts_PC*H222+Pts_PY*I222+Pts_PTD*J222+Pts_PI*K222+Pts_P2*L222+Pts_RA*M222+Pts_RY*N222+Pts_RTD*O222+Pts_R2*P222+Pts_Res*Q222+Pts_ReY*R222+Pts_ReTD*S222+Pts_Re2*T222+Pts_FL*U222+Pts_FTD*V222</f>
        <v>2.2</v>
      </c>
      <c r="D222" s="7" t="s">
        <v>491</v>
      </c>
      <c r="E222" s="10" t="s">
        <v>342</v>
      </c>
      <c r="F222" s="9">
        <v>1.0</v>
      </c>
      <c r="G222" s="10">
        <v>0.0</v>
      </c>
      <c r="H222" s="7">
        <v>0.0</v>
      </c>
      <c r="I222" s="7">
        <v>0.0</v>
      </c>
      <c r="J222" s="7">
        <v>0.0</v>
      </c>
      <c r="K222" s="7">
        <v>0.0</v>
      </c>
      <c r="L222" s="11">
        <v>0.0</v>
      </c>
      <c r="M222" s="10">
        <v>0.0</v>
      </c>
      <c r="N222" s="7">
        <v>0.0</v>
      </c>
      <c r="O222" s="7">
        <v>0.0</v>
      </c>
      <c r="P222" s="11">
        <v>0.0</v>
      </c>
      <c r="Q222" s="10">
        <v>2.0</v>
      </c>
      <c r="R222" s="7">
        <v>12.0</v>
      </c>
      <c r="S222" s="7">
        <v>0.0</v>
      </c>
      <c r="T222" s="11">
        <v>0.0</v>
      </c>
      <c r="U222" s="10">
        <v>0.0</v>
      </c>
      <c r="V222" s="11">
        <v>0.0</v>
      </c>
    </row>
    <row r="223">
      <c r="A223" s="7" t="str">
        <f t="shared" si="1"/>
        <v>Dyami Brown</v>
      </c>
      <c r="B223" s="7" t="str">
        <f>IFERROR(__xludf.DUMMYFUNCTION("INDEX(IFNA(REGEXEXTRACT(D223, ""([^ ]+)$"")))"),"WAS")</f>
        <v>WAS</v>
      </c>
      <c r="C223" s="7">
        <f>Pts_PA*G223+Pts_PC*H223+Pts_PY*I223+Pts_PTD*J223+Pts_PI*K223+Pts_P2*L223+Pts_RA*M223+Pts_RY*N223+Pts_RTD*O223+Pts_R2*P223+Pts_Res*Q223+Pts_ReY*R223+Pts_ReTD*S223+Pts_Re2*T223+Pts_FL*U223+Pts_FTD*V223</f>
        <v>3.9</v>
      </c>
      <c r="D223" s="7" t="s">
        <v>384</v>
      </c>
      <c r="E223" s="10" t="s">
        <v>338</v>
      </c>
      <c r="F223" s="9">
        <v>1.0</v>
      </c>
      <c r="G223" s="10">
        <v>1.0</v>
      </c>
      <c r="H223" s="7">
        <v>0.0</v>
      </c>
      <c r="I223" s="7">
        <v>0.0</v>
      </c>
      <c r="J223" s="7">
        <v>0.0</v>
      </c>
      <c r="K223" s="7">
        <v>0.0</v>
      </c>
      <c r="L223" s="11">
        <v>0.0</v>
      </c>
      <c r="M223" s="10">
        <v>1.0</v>
      </c>
      <c r="N223" s="7">
        <v>8.0</v>
      </c>
      <c r="O223" s="7">
        <v>0.0</v>
      </c>
      <c r="P223" s="11">
        <v>0.0</v>
      </c>
      <c r="Q223" s="10">
        <v>3.0</v>
      </c>
      <c r="R223" s="7">
        <v>16.0</v>
      </c>
      <c r="S223" s="7">
        <v>0.0</v>
      </c>
      <c r="T223" s="11">
        <v>0.0</v>
      </c>
      <c r="U223" s="10">
        <v>0.0</v>
      </c>
      <c r="V223" s="11">
        <v>0.0</v>
      </c>
    </row>
    <row r="224">
      <c r="A224" s="7" t="str">
        <f t="shared" si="1"/>
        <v>Grant Calcaterra</v>
      </c>
      <c r="B224" s="7" t="str">
        <f>IFERROR(__xludf.DUMMYFUNCTION("INDEX(IFNA(REGEXEXTRACT(D224, ""([^ ]+)$"")))"),"PHI")</f>
        <v>PHI</v>
      </c>
      <c r="C224" s="7">
        <f>Pts_PA*G224+Pts_PC*H224+Pts_PY*I224+Pts_PTD*J224+Pts_PI*K224+Pts_P2*L224+Pts_RA*M224+Pts_RY*N224+Pts_RTD*O224+Pts_R2*P224+Pts_Res*Q224+Pts_ReY*R224+Pts_ReTD*S224+Pts_Re2*T224+Pts_FL*U224+Pts_FTD*V224</f>
        <v>2</v>
      </c>
      <c r="D224" s="7" t="s">
        <v>233</v>
      </c>
      <c r="E224" s="10" t="s">
        <v>354</v>
      </c>
      <c r="F224" s="9">
        <v>1.0</v>
      </c>
      <c r="G224" s="10">
        <v>0.0</v>
      </c>
      <c r="H224" s="7">
        <v>0.0</v>
      </c>
      <c r="I224" s="7">
        <v>0.0</v>
      </c>
      <c r="J224" s="7">
        <v>0.0</v>
      </c>
      <c r="K224" s="7">
        <v>0.0</v>
      </c>
      <c r="L224" s="11">
        <v>0.0</v>
      </c>
      <c r="M224" s="10">
        <v>0.0</v>
      </c>
      <c r="N224" s="7">
        <v>0.0</v>
      </c>
      <c r="O224" s="7">
        <v>0.0</v>
      </c>
      <c r="P224" s="11">
        <v>0.0</v>
      </c>
      <c r="Q224" s="10">
        <v>2.0</v>
      </c>
      <c r="R224" s="7">
        <v>10.0</v>
      </c>
      <c r="S224" s="7">
        <v>0.0</v>
      </c>
      <c r="T224" s="11">
        <v>0.0</v>
      </c>
      <c r="U224" s="10">
        <v>0.0</v>
      </c>
      <c r="V224" s="11">
        <v>0.0</v>
      </c>
    </row>
    <row r="225">
      <c r="A225" s="7" t="str">
        <f t="shared" si="1"/>
        <v>Julius Chestnut</v>
      </c>
      <c r="B225" s="7" t="str">
        <f>IFERROR(__xludf.DUMMYFUNCTION("INDEX(IFNA(REGEXEXTRACT(D225, ""([^ ]+)$"")))"),"TEN")</f>
        <v>TEN</v>
      </c>
      <c r="C225" s="7">
        <f>Pts_PA*G225+Pts_PC*H225+Pts_PY*I225+Pts_PTD*J225+Pts_PI*K225+Pts_P2*L225+Pts_RA*M225+Pts_RY*N225+Pts_RTD*O225+Pts_R2*P225+Pts_Res*Q225+Pts_ReY*R225+Pts_ReTD*S225+Pts_Re2*T225+Pts_FL*U225+Pts_FTD*V225</f>
        <v>1.1</v>
      </c>
      <c r="D225" s="7" t="s">
        <v>513</v>
      </c>
      <c r="E225" s="10" t="s">
        <v>25</v>
      </c>
      <c r="F225" s="9">
        <v>1.0</v>
      </c>
      <c r="G225" s="10">
        <v>0.0</v>
      </c>
      <c r="H225" s="7">
        <v>0.0</v>
      </c>
      <c r="I225" s="7">
        <v>0.0</v>
      </c>
      <c r="J225" s="7">
        <v>0.0</v>
      </c>
      <c r="K225" s="7">
        <v>0.0</v>
      </c>
      <c r="L225" s="11">
        <v>0.0</v>
      </c>
      <c r="M225" s="10">
        <v>2.0</v>
      </c>
      <c r="N225" s="7">
        <v>11.0</v>
      </c>
      <c r="O225" s="7">
        <v>0.0</v>
      </c>
      <c r="P225" s="11">
        <v>0.0</v>
      </c>
      <c r="Q225" s="10">
        <v>0.0</v>
      </c>
      <c r="R225" s="7">
        <v>0.0</v>
      </c>
      <c r="S225" s="7">
        <v>0.0</v>
      </c>
      <c r="T225" s="11">
        <v>0.0</v>
      </c>
      <c r="U225" s="10">
        <v>0.0</v>
      </c>
      <c r="V225" s="11">
        <v>0.0</v>
      </c>
    </row>
    <row r="226">
      <c r="A226" s="7" t="str">
        <f t="shared" si="1"/>
        <v>Brandin Cooks</v>
      </c>
      <c r="B226" s="7" t="str">
        <f>IFERROR(__xludf.DUMMYFUNCTION("INDEX(IFNA(REGEXEXTRACT(D226, ""([^ ]+)$"")))"),"DAL")</f>
        <v>DAL</v>
      </c>
      <c r="C226" s="7">
        <f>Pts_PA*G226+Pts_PC*H226+Pts_PY*I226+Pts_PTD*J226+Pts_PI*K226+Pts_P2*L226+Pts_RA*M226+Pts_RY*N226+Pts_RTD*O226+Pts_R2*P226+Pts_Res*Q226+Pts_ReY*R226+Pts_ReTD*S226+Pts_Re2*T226+Pts_FL*U226+Pts_FTD*V226</f>
        <v>2.5</v>
      </c>
      <c r="D226" s="7" t="s">
        <v>105</v>
      </c>
      <c r="E226" s="10" t="s">
        <v>19</v>
      </c>
      <c r="F226" s="9">
        <v>1.0</v>
      </c>
      <c r="G226" s="10">
        <v>0.0</v>
      </c>
      <c r="H226" s="7">
        <v>0.0</v>
      </c>
      <c r="I226" s="7">
        <v>0.0</v>
      </c>
      <c r="J226" s="7">
        <v>0.0</v>
      </c>
      <c r="K226" s="7">
        <v>0.0</v>
      </c>
      <c r="L226" s="11">
        <v>0.0</v>
      </c>
      <c r="M226" s="10">
        <v>1.0</v>
      </c>
      <c r="N226" s="7">
        <v>-5.0</v>
      </c>
      <c r="O226" s="7">
        <v>0.0</v>
      </c>
      <c r="P226" s="11">
        <v>0.0</v>
      </c>
      <c r="Q226" s="10">
        <v>3.0</v>
      </c>
      <c r="R226" s="7">
        <v>15.0</v>
      </c>
      <c r="S226" s="7">
        <v>0.0</v>
      </c>
      <c r="T226" s="11">
        <v>0.0</v>
      </c>
      <c r="U226" s="10">
        <v>0.0</v>
      </c>
      <c r="V226" s="11">
        <v>0.0</v>
      </c>
    </row>
    <row r="227">
      <c r="A227" s="7" t="str">
        <f t="shared" si="1"/>
        <v>Jake Ferguson</v>
      </c>
      <c r="B227" s="7" t="str">
        <f>IFERROR(__xludf.DUMMYFUNCTION("INDEX(IFNA(REGEXEXTRACT(D227, ""([^ ]+)$"")))"),"DAL")</f>
        <v>DAL</v>
      </c>
      <c r="C227" s="7">
        <f>Pts_PA*G227+Pts_PC*H227+Pts_PY*I227+Pts_PTD*J227+Pts_PI*K227+Pts_P2*L227+Pts_RA*M227+Pts_RY*N227+Pts_RTD*O227+Pts_R2*P227+Pts_Res*Q227+Pts_ReY*R227+Pts_ReTD*S227+Pts_Re2*T227+Pts_FL*U227+Pts_FTD*V227</f>
        <v>2.2</v>
      </c>
      <c r="D227" s="7" t="s">
        <v>240</v>
      </c>
      <c r="E227" s="10" t="s">
        <v>19</v>
      </c>
      <c r="F227" s="9">
        <v>1.0</v>
      </c>
      <c r="G227" s="10">
        <v>0.0</v>
      </c>
      <c r="H227" s="7">
        <v>0.0</v>
      </c>
      <c r="I227" s="7">
        <v>0.0</v>
      </c>
      <c r="J227" s="7">
        <v>0.0</v>
      </c>
      <c r="K227" s="7">
        <v>0.0</v>
      </c>
      <c r="L227" s="11">
        <v>0.0</v>
      </c>
      <c r="M227" s="10">
        <v>0.0</v>
      </c>
      <c r="N227" s="7">
        <v>0.0</v>
      </c>
      <c r="O227" s="7">
        <v>0.0</v>
      </c>
      <c r="P227" s="11">
        <v>0.0</v>
      </c>
      <c r="Q227" s="10">
        <v>2.0</v>
      </c>
      <c r="R227" s="7">
        <v>12.0</v>
      </c>
      <c r="S227" s="7">
        <v>0.0</v>
      </c>
      <c r="T227" s="11">
        <v>0.0</v>
      </c>
      <c r="U227" s="10">
        <v>0.0</v>
      </c>
      <c r="V227" s="11">
        <v>0.0</v>
      </c>
    </row>
    <row r="228">
      <c r="A228" s="7" t="str">
        <f t="shared" si="1"/>
        <v>Ryan Flournoy</v>
      </c>
      <c r="B228" s="7" t="str">
        <f>IFERROR(__xludf.DUMMYFUNCTION("INDEX(IFNA(REGEXEXTRACT(D228, ""([^ ]+)$"")))"),"DAL")</f>
        <v>DAL</v>
      </c>
      <c r="C228" s="7">
        <f>Pts_PA*G228+Pts_PC*H228+Pts_PY*I228+Pts_PTD*J228+Pts_PI*K228+Pts_P2*L228+Pts_RA*M228+Pts_RY*N228+Pts_RTD*O228+Pts_R2*P228+Pts_Res*Q228+Pts_ReY*R228+Pts_ReTD*S228+Pts_Re2*T228+Pts_FL*U228+Pts_FTD*V228</f>
        <v>2.4</v>
      </c>
      <c r="D228" s="7" t="s">
        <v>515</v>
      </c>
      <c r="E228" s="10" t="s">
        <v>19</v>
      </c>
      <c r="F228" s="9">
        <v>1.0</v>
      </c>
      <c r="G228" s="10">
        <v>0.0</v>
      </c>
      <c r="H228" s="7">
        <v>0.0</v>
      </c>
      <c r="I228" s="7">
        <v>0.0</v>
      </c>
      <c r="J228" s="7">
        <v>0.0</v>
      </c>
      <c r="K228" s="7">
        <v>0.0</v>
      </c>
      <c r="L228" s="11">
        <v>0.0</v>
      </c>
      <c r="M228" s="10">
        <v>0.0</v>
      </c>
      <c r="N228" s="7">
        <v>0.0</v>
      </c>
      <c r="O228" s="7">
        <v>0.0</v>
      </c>
      <c r="P228" s="11">
        <v>0.0</v>
      </c>
      <c r="Q228" s="10">
        <v>2.0</v>
      </c>
      <c r="R228" s="7">
        <v>14.0</v>
      </c>
      <c r="S228" s="7">
        <v>0.0</v>
      </c>
      <c r="T228" s="11">
        <v>0.0</v>
      </c>
      <c r="U228" s="10">
        <v>0.0</v>
      </c>
      <c r="V228" s="11">
        <v>0.0</v>
      </c>
    </row>
    <row r="229">
      <c r="A229" s="7" t="str">
        <f t="shared" si="1"/>
        <v>Zay Flowers</v>
      </c>
      <c r="B229" s="7" t="str">
        <f>IFERROR(__xludf.DUMMYFUNCTION("INDEX(IFNA(REGEXEXTRACT(D229, ""([^ ]+)$"")))"),"BAL")</f>
        <v>BAL</v>
      </c>
      <c r="C229" s="7">
        <f>Pts_PA*G229+Pts_PC*H229+Pts_PY*I229+Pts_PTD*J229+Pts_PI*K229+Pts_P2*L229+Pts_RA*M229+Pts_RY*N229+Pts_RTD*O229+Pts_R2*P229+Pts_Res*Q229+Pts_ReY*R229+Pts_ReTD*S229+Pts_Re2*T229+Pts_FL*U229+Pts_FTD*V229</f>
        <v>2.6</v>
      </c>
      <c r="D229" s="7" t="s">
        <v>172</v>
      </c>
      <c r="E229" s="10" t="s">
        <v>357</v>
      </c>
      <c r="F229" s="9">
        <v>1.0</v>
      </c>
      <c r="G229" s="10">
        <v>0.0</v>
      </c>
      <c r="H229" s="7">
        <v>0.0</v>
      </c>
      <c r="I229" s="7">
        <v>0.0</v>
      </c>
      <c r="J229" s="7">
        <v>0.0</v>
      </c>
      <c r="K229" s="7">
        <v>0.0</v>
      </c>
      <c r="L229" s="11">
        <v>0.0</v>
      </c>
      <c r="M229" s="10">
        <v>1.0</v>
      </c>
      <c r="N229" s="7">
        <v>9.0</v>
      </c>
      <c r="O229" s="7">
        <v>0.0</v>
      </c>
      <c r="P229" s="11">
        <v>0.0</v>
      </c>
      <c r="Q229" s="10">
        <v>1.0</v>
      </c>
      <c r="R229" s="7">
        <v>12.0</v>
      </c>
      <c r="S229" s="7">
        <v>0.0</v>
      </c>
      <c r="T229" s="11">
        <v>0.0</v>
      </c>
      <c r="U229" s="10">
        <v>0.0</v>
      </c>
      <c r="V229" s="11">
        <v>0.0</v>
      </c>
    </row>
    <row r="230">
      <c r="A230" s="7" t="str">
        <f t="shared" si="1"/>
        <v>Troy Franklin</v>
      </c>
      <c r="B230" s="7" t="str">
        <f>IFERROR(__xludf.DUMMYFUNCTION("INDEX(IFNA(REGEXEXTRACT(D230, ""([^ ]+)$"")))"),"DEN")</f>
        <v>DEN</v>
      </c>
      <c r="C230" s="7">
        <f>Pts_PA*G230+Pts_PC*H230+Pts_PY*I230+Pts_PTD*J230+Pts_PI*K230+Pts_P2*L230+Pts_RA*M230+Pts_RY*N230+Pts_RTD*O230+Pts_R2*P230+Pts_Res*Q230+Pts_ReY*R230+Pts_ReTD*S230+Pts_Re2*T230+Pts_FL*U230+Pts_FTD*V230</f>
        <v>2.2</v>
      </c>
      <c r="D230" s="7" t="s">
        <v>440</v>
      </c>
      <c r="E230" s="10" t="s">
        <v>424</v>
      </c>
      <c r="F230" s="9">
        <v>1.0</v>
      </c>
      <c r="G230" s="10">
        <v>0.0</v>
      </c>
      <c r="H230" s="7">
        <v>0.0</v>
      </c>
      <c r="I230" s="7">
        <v>0.0</v>
      </c>
      <c r="J230" s="7">
        <v>0.0</v>
      </c>
      <c r="K230" s="7">
        <v>0.0</v>
      </c>
      <c r="L230" s="11">
        <v>0.0</v>
      </c>
      <c r="M230" s="10">
        <v>0.0</v>
      </c>
      <c r="N230" s="7">
        <v>0.0</v>
      </c>
      <c r="O230" s="7">
        <v>0.0</v>
      </c>
      <c r="P230" s="11">
        <v>0.0</v>
      </c>
      <c r="Q230" s="10">
        <v>2.0</v>
      </c>
      <c r="R230" s="7">
        <v>12.0</v>
      </c>
      <c r="S230" s="7">
        <v>0.0</v>
      </c>
      <c r="T230" s="11">
        <v>0.0</v>
      </c>
      <c r="U230" s="10">
        <v>0.0</v>
      </c>
      <c r="V230" s="11">
        <v>0.0</v>
      </c>
    </row>
    <row r="231">
      <c r="A231" s="7" t="str">
        <f t="shared" si="1"/>
        <v>Feleipe Franks</v>
      </c>
      <c r="B231" s="7" t="str">
        <f>IFERROR(__xludf.DUMMYFUNCTION("INDEX(IFNA(REGEXEXTRACT(D231, ""([^ ]+)$"")))"),"CAR")</f>
        <v>CAR</v>
      </c>
      <c r="C231" s="7">
        <f>Pts_PA*G231+Pts_PC*H231+Pts_PY*I231+Pts_PTD*J231+Pts_PI*K231+Pts_P2*L231+Pts_RA*M231+Pts_RY*N231+Pts_RTD*O231+Pts_R2*P231+Pts_Res*Q231+Pts_ReY*R231+Pts_ReTD*S231+Pts_Re2*T231+Pts_FL*U231+Pts_FTD*V231</f>
        <v>1.7</v>
      </c>
      <c r="D231" s="7" t="s">
        <v>1208</v>
      </c>
      <c r="E231" s="10" t="s">
        <v>96</v>
      </c>
      <c r="F231" s="9">
        <v>1.0</v>
      </c>
      <c r="G231" s="10">
        <v>0.0</v>
      </c>
      <c r="H231" s="7">
        <v>0.0</v>
      </c>
      <c r="I231" s="7">
        <v>0.0</v>
      </c>
      <c r="J231" s="7">
        <v>0.0</v>
      </c>
      <c r="K231" s="7">
        <v>0.0</v>
      </c>
      <c r="L231" s="11">
        <v>0.0</v>
      </c>
      <c r="M231" s="10">
        <v>0.0</v>
      </c>
      <c r="N231" s="7">
        <v>0.0</v>
      </c>
      <c r="O231" s="7">
        <v>0.0</v>
      </c>
      <c r="P231" s="11">
        <v>0.0</v>
      </c>
      <c r="Q231" s="10">
        <v>1.0</v>
      </c>
      <c r="R231" s="7">
        <v>12.0</v>
      </c>
      <c r="S231" s="7">
        <v>0.0</v>
      </c>
      <c r="T231" s="11">
        <v>0.0</v>
      </c>
      <c r="U231" s="10">
        <v>0.0</v>
      </c>
      <c r="V231" s="11">
        <v>0.0</v>
      </c>
    </row>
    <row r="232">
      <c r="A232" s="7" t="str">
        <f t="shared" si="1"/>
        <v>Kenny Gainwell</v>
      </c>
      <c r="B232" s="7" t="str">
        <f>IFERROR(__xludf.DUMMYFUNCTION("INDEX(IFNA(REGEXEXTRACT(D232, ""([^ ]+)$"")))"),"PHI")</f>
        <v>PHI</v>
      </c>
      <c r="C232" s="7">
        <f>Pts_PA*G232+Pts_PC*H232+Pts_PY*I232+Pts_PTD*J232+Pts_PI*K232+Pts_P2*L232+Pts_RA*M232+Pts_RY*N232+Pts_RTD*O232+Pts_R2*P232+Pts_Res*Q232+Pts_ReY*R232+Pts_ReTD*S232+Pts_Re2*T232+Pts_FL*U232+Pts_FTD*V232</f>
        <v>3.3</v>
      </c>
      <c r="D232" s="7" t="s">
        <v>241</v>
      </c>
      <c r="E232" s="10" t="s">
        <v>354</v>
      </c>
      <c r="F232" s="9">
        <v>1.0</v>
      </c>
      <c r="G232" s="10">
        <v>0.0</v>
      </c>
      <c r="H232" s="7">
        <v>0.0</v>
      </c>
      <c r="I232" s="7">
        <v>0.0</v>
      </c>
      <c r="J232" s="7">
        <v>0.0</v>
      </c>
      <c r="K232" s="7">
        <v>0.0</v>
      </c>
      <c r="L232" s="11">
        <v>0.0</v>
      </c>
      <c r="M232" s="10">
        <v>11.0</v>
      </c>
      <c r="N232" s="7">
        <v>14.0</v>
      </c>
      <c r="O232" s="7">
        <v>0.0</v>
      </c>
      <c r="P232" s="11">
        <v>0.0</v>
      </c>
      <c r="Q232" s="10">
        <v>2.0</v>
      </c>
      <c r="R232" s="7">
        <v>9.0</v>
      </c>
      <c r="S232" s="7">
        <v>0.0</v>
      </c>
      <c r="T232" s="11">
        <v>0.0</v>
      </c>
      <c r="U232" s="10">
        <v>0.0</v>
      </c>
      <c r="V232" s="11">
        <v>0.0</v>
      </c>
    </row>
    <row r="233">
      <c r="A233" s="7" t="str">
        <f t="shared" si="1"/>
        <v>Dallin Holker</v>
      </c>
      <c r="B233" s="7" t="str">
        <f>IFERROR(__xludf.DUMMYFUNCTION("INDEX(IFNA(REGEXEXTRACT(D233, ""([^ ]+)$"")))"),"NO")</f>
        <v>NO</v>
      </c>
      <c r="C233" s="7">
        <f>Pts_PA*G233+Pts_PC*H233+Pts_PY*I233+Pts_PTD*J233+Pts_PI*K233+Pts_P2*L233+Pts_RA*M233+Pts_RY*N233+Pts_RTD*O233+Pts_R2*P233+Pts_Res*Q233+Pts_ReY*R233+Pts_ReTD*S233+Pts_Re2*T233+Pts_FL*U233+Pts_FTD*V233</f>
        <v>2.1</v>
      </c>
      <c r="D233" s="7" t="s">
        <v>598</v>
      </c>
      <c r="E233" s="10" t="s">
        <v>31</v>
      </c>
      <c r="F233" s="9">
        <v>1.0</v>
      </c>
      <c r="G233" s="10">
        <v>0.0</v>
      </c>
      <c r="H233" s="7">
        <v>0.0</v>
      </c>
      <c r="I233" s="7">
        <v>0.0</v>
      </c>
      <c r="J233" s="7">
        <v>0.0</v>
      </c>
      <c r="K233" s="7">
        <v>0.0</v>
      </c>
      <c r="L233" s="11">
        <v>0.0</v>
      </c>
      <c r="M233" s="10">
        <v>0.0</v>
      </c>
      <c r="N233" s="7">
        <v>0.0</v>
      </c>
      <c r="O233" s="7">
        <v>0.0</v>
      </c>
      <c r="P233" s="11">
        <v>0.0</v>
      </c>
      <c r="Q233" s="10">
        <v>2.0</v>
      </c>
      <c r="R233" s="7">
        <v>11.0</v>
      </c>
      <c r="S233" s="7">
        <v>0.0</v>
      </c>
      <c r="T233" s="11">
        <v>0.0</v>
      </c>
      <c r="U233" s="10">
        <v>0.0</v>
      </c>
      <c r="V233" s="11">
        <v>0.0</v>
      </c>
    </row>
    <row r="234">
      <c r="A234" s="7" t="str">
        <f t="shared" si="1"/>
        <v>Tanner Hudson</v>
      </c>
      <c r="B234" s="7" t="str">
        <f>IFERROR(__xludf.DUMMYFUNCTION("INDEX(IFNA(REGEXEXTRACT(D234, ""([^ ]+)$"")))"),"CIN")</f>
        <v>CIN</v>
      </c>
      <c r="C234" s="7">
        <f>Pts_PA*G234+Pts_PC*H234+Pts_PY*I234+Pts_PTD*J234+Pts_PI*K234+Pts_P2*L234+Pts_RA*M234+Pts_RY*N234+Pts_RTD*O234+Pts_R2*P234+Pts_Res*Q234+Pts_ReY*R234+Pts_ReTD*S234+Pts_Re2*T234+Pts_FL*U234+Pts_FTD*V234</f>
        <v>1.6</v>
      </c>
      <c r="D234" s="7" t="s">
        <v>303</v>
      </c>
      <c r="E234" s="10" t="s">
        <v>425</v>
      </c>
      <c r="F234" s="9">
        <v>1.0</v>
      </c>
      <c r="G234" s="10">
        <v>0.0</v>
      </c>
      <c r="H234" s="7">
        <v>0.0</v>
      </c>
      <c r="I234" s="7">
        <v>0.0</v>
      </c>
      <c r="J234" s="7">
        <v>0.0</v>
      </c>
      <c r="K234" s="7">
        <v>0.0</v>
      </c>
      <c r="L234" s="11">
        <v>0.0</v>
      </c>
      <c r="M234" s="10">
        <v>0.0</v>
      </c>
      <c r="N234" s="7">
        <v>0.0</v>
      </c>
      <c r="O234" s="7">
        <v>0.0</v>
      </c>
      <c r="P234" s="11">
        <v>0.0</v>
      </c>
      <c r="Q234" s="10">
        <v>1.0</v>
      </c>
      <c r="R234" s="7">
        <v>11.0</v>
      </c>
      <c r="S234" s="7">
        <v>0.0</v>
      </c>
      <c r="T234" s="11">
        <v>0.0</v>
      </c>
      <c r="U234" s="10">
        <v>0.0</v>
      </c>
      <c r="V234" s="11">
        <v>0.0</v>
      </c>
    </row>
    <row r="235">
      <c r="A235" s="7" t="str">
        <f t="shared" si="1"/>
        <v>Andrei Iosivas</v>
      </c>
      <c r="B235" s="7" t="str">
        <f>IFERROR(__xludf.DUMMYFUNCTION("INDEX(IFNA(REGEXEXTRACT(D235, ""([^ ]+)$"")))"),"CIN")</f>
        <v>CIN</v>
      </c>
      <c r="C235" s="7">
        <f>Pts_PA*G235+Pts_PC*H235+Pts_PY*I235+Pts_PTD*J235+Pts_PI*K235+Pts_P2*L235+Pts_RA*M235+Pts_RY*N235+Pts_RTD*O235+Pts_R2*P235+Pts_Res*Q235+Pts_ReY*R235+Pts_ReTD*S235+Pts_Re2*T235+Pts_FL*U235+Pts_FTD*V235</f>
        <v>2.2</v>
      </c>
      <c r="D235" s="7" t="s">
        <v>217</v>
      </c>
      <c r="E235" s="10" t="s">
        <v>425</v>
      </c>
      <c r="F235" s="9">
        <v>1.0</v>
      </c>
      <c r="G235" s="10">
        <v>0.0</v>
      </c>
      <c r="H235" s="7">
        <v>0.0</v>
      </c>
      <c r="I235" s="7">
        <v>0.0</v>
      </c>
      <c r="J235" s="7">
        <v>0.0</v>
      </c>
      <c r="K235" s="7">
        <v>0.0</v>
      </c>
      <c r="L235" s="11">
        <v>0.0</v>
      </c>
      <c r="M235" s="10">
        <v>0.0</v>
      </c>
      <c r="N235" s="7">
        <v>0.0</v>
      </c>
      <c r="O235" s="7">
        <v>0.0</v>
      </c>
      <c r="P235" s="11">
        <v>0.0</v>
      </c>
      <c r="Q235" s="10">
        <v>2.0</v>
      </c>
      <c r="R235" s="7">
        <v>12.0</v>
      </c>
      <c r="S235" s="7">
        <v>0.0</v>
      </c>
      <c r="T235" s="11">
        <v>0.0</v>
      </c>
      <c r="U235" s="10">
        <v>0.0</v>
      </c>
      <c r="V235" s="11">
        <v>0.0</v>
      </c>
    </row>
    <row r="236">
      <c r="A236" s="7" t="str">
        <f t="shared" si="1"/>
        <v>Van Jefferson</v>
      </c>
      <c r="B236" s="7" t="str">
        <f>IFERROR(__xludf.DUMMYFUNCTION("INDEX(IFNA(REGEXEXTRACT(D236, ""([^ ]+)$"")))"),"PIT")</f>
        <v>PIT</v>
      </c>
      <c r="C236" s="7">
        <f>Pts_PA*G236+Pts_PC*H236+Pts_PY*I236+Pts_PTD*J236+Pts_PI*K236+Pts_P2*L236+Pts_RA*M236+Pts_RY*N236+Pts_RTD*O236+Pts_R2*P236+Pts_Res*Q236+Pts_ReY*R236+Pts_ReTD*S236+Pts_Re2*T236+Pts_FL*U236+Pts_FTD*V236</f>
        <v>3.3</v>
      </c>
      <c r="D236" s="7" t="s">
        <v>307</v>
      </c>
      <c r="E236" s="10" t="s">
        <v>348</v>
      </c>
      <c r="F236" s="9">
        <v>1.0</v>
      </c>
      <c r="G236" s="10">
        <v>0.0</v>
      </c>
      <c r="H236" s="7">
        <v>0.0</v>
      </c>
      <c r="I236" s="7">
        <v>0.0</v>
      </c>
      <c r="J236" s="7">
        <v>0.0</v>
      </c>
      <c r="K236" s="7">
        <v>0.0</v>
      </c>
      <c r="L236" s="11">
        <v>0.0</v>
      </c>
      <c r="M236" s="10">
        <v>0.0</v>
      </c>
      <c r="N236" s="7">
        <v>0.0</v>
      </c>
      <c r="O236" s="7">
        <v>0.0</v>
      </c>
      <c r="P236" s="11">
        <v>0.0</v>
      </c>
      <c r="Q236" s="10">
        <v>3.0</v>
      </c>
      <c r="R236" s="7">
        <v>18.0</v>
      </c>
      <c r="S236" s="7">
        <v>0.0</v>
      </c>
      <c r="T236" s="11">
        <v>0.0</v>
      </c>
      <c r="U236" s="10">
        <v>0.0</v>
      </c>
      <c r="V236" s="11">
        <v>0.0</v>
      </c>
    </row>
    <row r="237">
      <c r="A237" s="7" t="str">
        <f t="shared" si="1"/>
        <v>Diontae Johnson</v>
      </c>
      <c r="B237" s="7" t="str">
        <f>IFERROR(__xludf.DUMMYFUNCTION("INDEX(IFNA(REGEXEXTRACT(D237, ""([^ ]+)$"")))"),"BAL")</f>
        <v>BAL</v>
      </c>
      <c r="C237" s="7">
        <f>Pts_PA*G237+Pts_PC*H237+Pts_PY*I237+Pts_PTD*J237+Pts_PI*K237+Pts_P2*L237+Pts_RA*M237+Pts_RY*N237+Pts_RTD*O237+Pts_R2*P237+Pts_Res*Q237+Pts_ReY*R237+Pts_ReTD*S237+Pts_Re2*T237+Pts_FL*U237+Pts_FTD*V237</f>
        <v>2.2</v>
      </c>
      <c r="D237" s="7" t="s">
        <v>248</v>
      </c>
      <c r="E237" s="10" t="s">
        <v>345</v>
      </c>
      <c r="F237" s="9">
        <v>1.0</v>
      </c>
      <c r="G237" s="10">
        <v>0.0</v>
      </c>
      <c r="H237" s="7">
        <v>0.0</v>
      </c>
      <c r="I237" s="7">
        <v>0.0</v>
      </c>
      <c r="J237" s="7">
        <v>0.0</v>
      </c>
      <c r="K237" s="7">
        <v>0.0</v>
      </c>
      <c r="L237" s="11">
        <v>0.0</v>
      </c>
      <c r="M237" s="10">
        <v>0.0</v>
      </c>
      <c r="N237" s="7">
        <v>0.0</v>
      </c>
      <c r="O237" s="7">
        <v>0.0</v>
      </c>
      <c r="P237" s="11">
        <v>0.0</v>
      </c>
      <c r="Q237" s="10">
        <v>2.0</v>
      </c>
      <c r="R237" s="7">
        <v>12.0</v>
      </c>
      <c r="S237" s="7">
        <v>0.0</v>
      </c>
      <c r="T237" s="11">
        <v>0.0</v>
      </c>
      <c r="U237" s="10">
        <v>0.0</v>
      </c>
      <c r="V237" s="11">
        <v>0.0</v>
      </c>
    </row>
    <row r="238">
      <c r="A238" s="7" t="str">
        <f t="shared" si="1"/>
        <v>Roschon Johnson</v>
      </c>
      <c r="B238" s="7" t="str">
        <f>IFERROR(__xludf.DUMMYFUNCTION("INDEX(IFNA(REGEXEXTRACT(D238, ""([^ ]+)$"")))"),"CHI")</f>
        <v>CHI</v>
      </c>
      <c r="C238" s="7">
        <f>Pts_PA*G238+Pts_PC*H238+Pts_PY*I238+Pts_PTD*J238+Pts_PI*K238+Pts_P2*L238+Pts_RA*M238+Pts_RY*N238+Pts_RTD*O238+Pts_R2*P238+Pts_Res*Q238+Pts_ReY*R238+Pts_ReTD*S238+Pts_Re2*T238+Pts_FL*U238+Pts_FTD*V238</f>
        <v>4.4</v>
      </c>
      <c r="D238" s="7" t="s">
        <v>429</v>
      </c>
      <c r="E238" s="10" t="s">
        <v>355</v>
      </c>
      <c r="F238" s="9">
        <v>1.0</v>
      </c>
      <c r="G238" s="10">
        <v>0.0</v>
      </c>
      <c r="H238" s="7">
        <v>0.0</v>
      </c>
      <c r="I238" s="7">
        <v>0.0</v>
      </c>
      <c r="J238" s="7">
        <v>0.0</v>
      </c>
      <c r="K238" s="7">
        <v>0.0</v>
      </c>
      <c r="L238" s="11">
        <v>0.0</v>
      </c>
      <c r="M238" s="10">
        <v>2.0</v>
      </c>
      <c r="N238" s="7">
        <v>3.0</v>
      </c>
      <c r="O238" s="7">
        <v>0.0</v>
      </c>
      <c r="P238" s="11">
        <v>0.0</v>
      </c>
      <c r="Q238" s="10">
        <v>5.0</v>
      </c>
      <c r="R238" s="7">
        <v>16.0</v>
      </c>
      <c r="S238" s="7">
        <v>0.0</v>
      </c>
      <c r="T238" s="11">
        <v>0.0</v>
      </c>
      <c r="U238" s="10">
        <v>0.0</v>
      </c>
      <c r="V238" s="11">
        <v>0.0</v>
      </c>
    </row>
    <row r="239">
      <c r="A239" s="7" t="str">
        <f t="shared" si="1"/>
        <v>Ty Johnson</v>
      </c>
      <c r="B239" s="7" t="str">
        <f>IFERROR(__xludf.DUMMYFUNCTION("INDEX(IFNA(REGEXEXTRACT(D239, ""([^ ]+)$"")))"),"BUF")</f>
        <v>BUF</v>
      </c>
      <c r="C239" s="7">
        <f>Pts_PA*G239+Pts_PC*H239+Pts_PY*I239+Pts_PTD*J239+Pts_PI*K239+Pts_P2*L239+Pts_RA*M239+Pts_RY*N239+Pts_RTD*O239+Pts_R2*P239+Pts_Res*Q239+Pts_ReY*R239+Pts_ReTD*S239+Pts_Re2*T239+Pts_FL*U239+Pts_FTD*V239</f>
        <v>1.8</v>
      </c>
      <c r="D239" s="7" t="s">
        <v>309</v>
      </c>
      <c r="E239" s="10" t="s">
        <v>346</v>
      </c>
      <c r="F239" s="9">
        <v>1.0</v>
      </c>
      <c r="G239" s="10">
        <v>0.0</v>
      </c>
      <c r="H239" s="7">
        <v>0.0</v>
      </c>
      <c r="I239" s="7">
        <v>0.0</v>
      </c>
      <c r="J239" s="7">
        <v>0.0</v>
      </c>
      <c r="K239" s="7">
        <v>0.0</v>
      </c>
      <c r="L239" s="11">
        <v>0.0</v>
      </c>
      <c r="M239" s="10">
        <v>2.0</v>
      </c>
      <c r="N239" s="7">
        <v>13.0</v>
      </c>
      <c r="O239" s="7">
        <v>0.0</v>
      </c>
      <c r="P239" s="11">
        <v>0.0</v>
      </c>
      <c r="Q239" s="10">
        <v>1.0</v>
      </c>
      <c r="R239" s="7">
        <v>0.0</v>
      </c>
      <c r="S239" s="7">
        <v>0.0</v>
      </c>
      <c r="T239" s="11">
        <v>0.0</v>
      </c>
      <c r="U239" s="10">
        <v>0.0</v>
      </c>
      <c r="V239" s="11">
        <v>0.0</v>
      </c>
    </row>
    <row r="240">
      <c r="A240" s="7" t="str">
        <f t="shared" si="1"/>
        <v>Hunter Luepke</v>
      </c>
      <c r="B240" s="7" t="str">
        <f>IFERROR(__xludf.DUMMYFUNCTION("INDEX(IFNA(REGEXEXTRACT(D240, ""([^ ]+)$"")))"),"DAL")</f>
        <v>DAL</v>
      </c>
      <c r="C240" s="7">
        <f>Pts_PA*G240+Pts_PC*H240+Pts_PY*I240+Pts_PTD*J240+Pts_PI*K240+Pts_P2*L240+Pts_RA*M240+Pts_RY*N240+Pts_RTD*O240+Pts_R2*P240+Pts_Res*Q240+Pts_ReY*R240+Pts_ReTD*S240+Pts_Re2*T240+Pts_FL*U240+Pts_FTD*V240</f>
        <v>1.5</v>
      </c>
      <c r="D240" s="7" t="s">
        <v>252</v>
      </c>
      <c r="E240" s="10" t="s">
        <v>19</v>
      </c>
      <c r="F240" s="9">
        <v>1.0</v>
      </c>
      <c r="G240" s="10">
        <v>0.0</v>
      </c>
      <c r="H240" s="7">
        <v>0.0</v>
      </c>
      <c r="I240" s="7">
        <v>0.0</v>
      </c>
      <c r="J240" s="7">
        <v>0.0</v>
      </c>
      <c r="K240" s="7">
        <v>0.0</v>
      </c>
      <c r="L240" s="11">
        <v>0.0</v>
      </c>
      <c r="M240" s="10">
        <v>3.0</v>
      </c>
      <c r="N240" s="7">
        <v>15.0</v>
      </c>
      <c r="O240" s="7">
        <v>0.0</v>
      </c>
      <c r="P240" s="11">
        <v>0.0</v>
      </c>
      <c r="Q240" s="10">
        <v>0.0</v>
      </c>
      <c r="R240" s="7">
        <v>0.0</v>
      </c>
      <c r="S240" s="7">
        <v>0.0</v>
      </c>
      <c r="T240" s="11">
        <v>0.0</v>
      </c>
      <c r="U240" s="10">
        <v>0.0</v>
      </c>
      <c r="V240" s="11">
        <v>0.0</v>
      </c>
    </row>
    <row r="241">
      <c r="A241" s="7" t="str">
        <f t="shared" si="1"/>
        <v>Chris Manhertz</v>
      </c>
      <c r="B241" s="7" t="str">
        <f>IFERROR(__xludf.DUMMYFUNCTION("INDEX(IFNA(REGEXEXTRACT(D241, ""([^ ]+)$"")))"),"NYG")</f>
        <v>NYG</v>
      </c>
      <c r="C241" s="7">
        <f>Pts_PA*G241+Pts_PC*H241+Pts_PY*I241+Pts_PTD*J241+Pts_PI*K241+Pts_P2*L241+Pts_RA*M241+Pts_RY*N241+Pts_RTD*O241+Pts_R2*P241+Pts_Res*Q241+Pts_ReY*R241+Pts_ReTD*S241+Pts_Re2*T241+Pts_FL*U241+Pts_FTD*V241</f>
        <v>2.1</v>
      </c>
      <c r="D241" s="7" t="s">
        <v>584</v>
      </c>
      <c r="E241" s="10" t="s">
        <v>27</v>
      </c>
      <c r="F241" s="9">
        <v>1.0</v>
      </c>
      <c r="G241" s="10">
        <v>0.0</v>
      </c>
      <c r="H241" s="7">
        <v>0.0</v>
      </c>
      <c r="I241" s="7">
        <v>0.0</v>
      </c>
      <c r="J241" s="7">
        <v>0.0</v>
      </c>
      <c r="K241" s="7">
        <v>0.0</v>
      </c>
      <c r="L241" s="11">
        <v>0.0</v>
      </c>
      <c r="M241" s="10">
        <v>0.0</v>
      </c>
      <c r="N241" s="7">
        <v>0.0</v>
      </c>
      <c r="O241" s="7">
        <v>0.0</v>
      </c>
      <c r="P241" s="11">
        <v>0.0</v>
      </c>
      <c r="Q241" s="10">
        <v>1.0</v>
      </c>
      <c r="R241" s="7">
        <v>16.0</v>
      </c>
      <c r="S241" s="7">
        <v>0.0</v>
      </c>
      <c r="T241" s="11">
        <v>0.0</v>
      </c>
      <c r="U241" s="10">
        <v>0.0</v>
      </c>
      <c r="V241" s="11">
        <v>0.0</v>
      </c>
    </row>
    <row r="242">
      <c r="A242" s="7" t="str">
        <f t="shared" si="1"/>
        <v>Keaton Mitchell</v>
      </c>
      <c r="B242" s="7" t="str">
        <f>IFERROR(__xludf.DUMMYFUNCTION("INDEX(IFNA(REGEXEXTRACT(D242, ""([^ ]+)$"")))"),"BAL")</f>
        <v>BAL</v>
      </c>
      <c r="C242" s="7">
        <f>Pts_PA*G242+Pts_PC*H242+Pts_PY*I242+Pts_PTD*J242+Pts_PI*K242+Pts_P2*L242+Pts_RA*M242+Pts_RY*N242+Pts_RTD*O242+Pts_R2*P242+Pts_Res*Q242+Pts_ReY*R242+Pts_ReTD*S242+Pts_Re2*T242+Pts_FL*U242+Pts_FTD*V242</f>
        <v>1</v>
      </c>
      <c r="D242" s="7" t="s">
        <v>580</v>
      </c>
      <c r="E242" s="10" t="s">
        <v>357</v>
      </c>
      <c r="F242" s="9">
        <v>1.0</v>
      </c>
      <c r="G242" s="10">
        <v>0.0</v>
      </c>
      <c r="H242" s="7">
        <v>0.0</v>
      </c>
      <c r="I242" s="7">
        <v>0.0</v>
      </c>
      <c r="J242" s="7">
        <v>0.0</v>
      </c>
      <c r="K242" s="7">
        <v>0.0</v>
      </c>
      <c r="L242" s="11">
        <v>0.0</v>
      </c>
      <c r="M242" s="10">
        <v>4.0</v>
      </c>
      <c r="N242" s="7">
        <v>10.0</v>
      </c>
      <c r="O242" s="7">
        <v>0.0</v>
      </c>
      <c r="P242" s="11">
        <v>0.0</v>
      </c>
      <c r="Q242" s="10">
        <v>0.0</v>
      </c>
      <c r="R242" s="7">
        <v>0.0</v>
      </c>
      <c r="S242" s="7">
        <v>0.0</v>
      </c>
      <c r="T242" s="11">
        <v>0.0</v>
      </c>
      <c r="U242" s="10">
        <v>0.0</v>
      </c>
      <c r="V242" s="11">
        <v>0.0</v>
      </c>
    </row>
    <row r="243">
      <c r="A243" s="7" t="str">
        <f t="shared" si="1"/>
        <v>Luke Musgrave</v>
      </c>
      <c r="B243" s="7" t="str">
        <f>IFERROR(__xludf.DUMMYFUNCTION("INDEX(IFNA(REGEXEXTRACT(D243, ""([^ ]+)$"")))"),"GB")</f>
        <v>GB</v>
      </c>
      <c r="C243" s="7">
        <f>Pts_PA*G243+Pts_PC*H243+Pts_PY*I243+Pts_PTD*J243+Pts_PI*K243+Pts_P2*L243+Pts_RA*M243+Pts_RY*N243+Pts_RTD*O243+Pts_R2*P243+Pts_Res*Q243+Pts_ReY*R243+Pts_ReTD*S243+Pts_Re2*T243+Pts_FL*U243+Pts_FTD*V243</f>
        <v>2.4</v>
      </c>
      <c r="D243" s="7" t="s">
        <v>410</v>
      </c>
      <c r="E243" s="10" t="s">
        <v>343</v>
      </c>
      <c r="F243" s="9">
        <v>1.0</v>
      </c>
      <c r="G243" s="10">
        <v>0.0</v>
      </c>
      <c r="H243" s="7">
        <v>0.0</v>
      </c>
      <c r="I243" s="7">
        <v>0.0</v>
      </c>
      <c r="J243" s="7">
        <v>0.0</v>
      </c>
      <c r="K243" s="7">
        <v>0.0</v>
      </c>
      <c r="L243" s="11">
        <v>0.0</v>
      </c>
      <c r="M243" s="10">
        <v>0.0</v>
      </c>
      <c r="N243" s="7">
        <v>0.0</v>
      </c>
      <c r="O243" s="7">
        <v>0.0</v>
      </c>
      <c r="P243" s="11">
        <v>0.0</v>
      </c>
      <c r="Q243" s="10">
        <v>1.0</v>
      </c>
      <c r="R243" s="7">
        <v>19.0</v>
      </c>
      <c r="S243" s="7">
        <v>0.0</v>
      </c>
      <c r="T243" s="11">
        <v>0.0</v>
      </c>
      <c r="U243" s="10">
        <v>0.0</v>
      </c>
      <c r="V243" s="11">
        <v>0.0</v>
      </c>
    </row>
    <row r="244">
      <c r="A244" s="7" t="str">
        <f t="shared" si="1"/>
        <v>Rome Odunze</v>
      </c>
      <c r="B244" s="7" t="str">
        <f>IFERROR(__xludf.DUMMYFUNCTION("INDEX(IFNA(REGEXEXTRACT(D244, ""([^ ]+)$"")))"),"CHI")</f>
        <v>CHI</v>
      </c>
      <c r="C244" s="7">
        <f>Pts_PA*G244+Pts_PC*H244+Pts_PY*I244+Pts_PTD*J244+Pts_PI*K244+Pts_P2*L244+Pts_RA*M244+Pts_RY*N244+Pts_RTD*O244+Pts_R2*P244+Pts_Res*Q244+Pts_ReY*R244+Pts_ReTD*S244+Pts_Re2*T244+Pts_FL*U244+Pts_FTD*V244</f>
        <v>2.8</v>
      </c>
      <c r="D244" s="7" t="s">
        <v>261</v>
      </c>
      <c r="E244" s="10" t="s">
        <v>355</v>
      </c>
      <c r="F244" s="9">
        <v>1.0</v>
      </c>
      <c r="G244" s="10">
        <v>0.0</v>
      </c>
      <c r="H244" s="7">
        <v>0.0</v>
      </c>
      <c r="I244" s="7">
        <v>0.0</v>
      </c>
      <c r="J244" s="7">
        <v>0.0</v>
      </c>
      <c r="K244" s="7">
        <v>0.0</v>
      </c>
      <c r="L244" s="11">
        <v>0.0</v>
      </c>
      <c r="M244" s="10">
        <v>0.0</v>
      </c>
      <c r="N244" s="7">
        <v>0.0</v>
      </c>
      <c r="O244" s="7">
        <v>0.0</v>
      </c>
      <c r="P244" s="11">
        <v>0.0</v>
      </c>
      <c r="Q244" s="10">
        <v>2.0</v>
      </c>
      <c r="R244" s="7">
        <v>18.0</v>
      </c>
      <c r="S244" s="7">
        <v>0.0</v>
      </c>
      <c r="T244" s="11">
        <v>0.0</v>
      </c>
      <c r="U244" s="10">
        <v>0.0</v>
      </c>
      <c r="V244" s="11">
        <v>0.0</v>
      </c>
    </row>
    <row r="245">
      <c r="A245" s="7" t="str">
        <f t="shared" si="1"/>
        <v>Bryce Oliver</v>
      </c>
      <c r="B245" s="7" t="str">
        <f>IFERROR(__xludf.DUMMYFUNCTION("INDEX(IFNA(REGEXEXTRACT(D245, ""([^ ]+)$"")))"),"TEN")</f>
        <v>TEN</v>
      </c>
      <c r="C245" s="7">
        <f>Pts_PA*G245+Pts_PC*H245+Pts_PY*I245+Pts_PTD*J245+Pts_PI*K245+Pts_P2*L245+Pts_RA*M245+Pts_RY*N245+Pts_RTD*O245+Pts_R2*P245+Pts_Res*Q245+Pts_ReY*R245+Pts_ReTD*S245+Pts_Re2*T245+Pts_FL*U245+Pts_FTD*V245</f>
        <v>2</v>
      </c>
      <c r="D245" s="7" t="s">
        <v>558</v>
      </c>
      <c r="E245" s="10" t="s">
        <v>25</v>
      </c>
      <c r="F245" s="9">
        <v>1.0</v>
      </c>
      <c r="G245" s="10">
        <v>0.0</v>
      </c>
      <c r="H245" s="7">
        <v>0.0</v>
      </c>
      <c r="I245" s="7">
        <v>0.0</v>
      </c>
      <c r="J245" s="7">
        <v>0.0</v>
      </c>
      <c r="K245" s="7">
        <v>0.0</v>
      </c>
      <c r="L245" s="11">
        <v>0.0</v>
      </c>
      <c r="M245" s="10">
        <v>0.0</v>
      </c>
      <c r="N245" s="7">
        <v>0.0</v>
      </c>
      <c r="O245" s="7">
        <v>0.0</v>
      </c>
      <c r="P245" s="11">
        <v>0.0</v>
      </c>
      <c r="Q245" s="10">
        <v>1.0</v>
      </c>
      <c r="R245" s="7">
        <v>15.0</v>
      </c>
      <c r="S245" s="7">
        <v>0.0</v>
      </c>
      <c r="T245" s="11">
        <v>0.0</v>
      </c>
      <c r="U245" s="10">
        <v>0.0</v>
      </c>
      <c r="V245" s="11">
        <v>0.0</v>
      </c>
    </row>
    <row r="246">
      <c r="A246" s="7" t="str">
        <f t="shared" si="1"/>
        <v>Josh Oliver</v>
      </c>
      <c r="B246" s="7" t="str">
        <f>IFERROR(__xludf.DUMMYFUNCTION("INDEX(IFNA(REGEXEXTRACT(D246, ""([^ ]+)$"")))"),"MIN")</f>
        <v>MIN</v>
      </c>
      <c r="C246" s="7">
        <f>Pts_PA*G246+Pts_PC*H246+Pts_PY*I246+Pts_PTD*J246+Pts_PI*K246+Pts_P2*L246+Pts_RA*M246+Pts_RY*N246+Pts_RTD*O246+Pts_R2*P246+Pts_Res*Q246+Pts_ReY*R246+Pts_ReTD*S246+Pts_Re2*T246+Pts_FL*U246+Pts_FTD*V246</f>
        <v>2.6</v>
      </c>
      <c r="D246" s="7" t="s">
        <v>220</v>
      </c>
      <c r="E246" s="10" t="s">
        <v>56</v>
      </c>
      <c r="F246" s="9">
        <v>1.0</v>
      </c>
      <c r="G246" s="10">
        <v>0.0</v>
      </c>
      <c r="H246" s="7">
        <v>0.0</v>
      </c>
      <c r="I246" s="7">
        <v>0.0</v>
      </c>
      <c r="J246" s="7">
        <v>0.0</v>
      </c>
      <c r="K246" s="7">
        <v>0.0</v>
      </c>
      <c r="L246" s="11">
        <v>0.0</v>
      </c>
      <c r="M246" s="10">
        <v>0.0</v>
      </c>
      <c r="N246" s="7">
        <v>0.0</v>
      </c>
      <c r="O246" s="7">
        <v>0.0</v>
      </c>
      <c r="P246" s="11">
        <v>0.0</v>
      </c>
      <c r="Q246" s="10">
        <v>2.0</v>
      </c>
      <c r="R246" s="7">
        <v>16.0</v>
      </c>
      <c r="S246" s="7">
        <v>0.0</v>
      </c>
      <c r="T246" s="11">
        <v>0.0</v>
      </c>
      <c r="U246" s="10">
        <v>0.0</v>
      </c>
      <c r="V246" s="11">
        <v>0.0</v>
      </c>
    </row>
    <row r="247">
      <c r="A247" s="7" t="str">
        <f t="shared" si="1"/>
        <v>Tim Patrick</v>
      </c>
      <c r="B247" s="7" t="str">
        <f>IFERROR(__xludf.DUMMYFUNCTION("INDEX(IFNA(REGEXEXTRACT(D247, ""([^ ]+)$"")))"),"DET")</f>
        <v>DET</v>
      </c>
      <c r="C247" s="7">
        <f>Pts_PA*G247+Pts_PC*H247+Pts_PY*I247+Pts_PTD*J247+Pts_PI*K247+Pts_P2*L247+Pts_RA*M247+Pts_RY*N247+Pts_RTD*O247+Pts_R2*P247+Pts_Res*Q247+Pts_ReY*R247+Pts_ReTD*S247+Pts_Re2*T247+Pts_FL*U247+Pts_FTD*V247</f>
        <v>2.5</v>
      </c>
      <c r="D247" s="7" t="s">
        <v>391</v>
      </c>
      <c r="E247" s="10" t="s">
        <v>155</v>
      </c>
      <c r="F247" s="9">
        <v>1.0</v>
      </c>
      <c r="G247" s="10">
        <v>0.0</v>
      </c>
      <c r="H247" s="7">
        <v>0.0</v>
      </c>
      <c r="I247" s="7">
        <v>0.0</v>
      </c>
      <c r="J247" s="7">
        <v>0.0</v>
      </c>
      <c r="K247" s="7">
        <v>0.0</v>
      </c>
      <c r="L247" s="11">
        <v>0.0</v>
      </c>
      <c r="M247" s="10">
        <v>0.0</v>
      </c>
      <c r="N247" s="7">
        <v>0.0</v>
      </c>
      <c r="O247" s="7">
        <v>0.0</v>
      </c>
      <c r="P247" s="11">
        <v>0.0</v>
      </c>
      <c r="Q247" s="10">
        <v>2.0</v>
      </c>
      <c r="R247" s="7">
        <v>15.0</v>
      </c>
      <c r="S247" s="7">
        <v>0.0</v>
      </c>
      <c r="T247" s="11">
        <v>0.0</v>
      </c>
      <c r="U247" s="10">
        <v>0.0</v>
      </c>
      <c r="V247" s="11">
        <v>0.0</v>
      </c>
    </row>
    <row r="248">
      <c r="A248" s="7" t="str">
        <f t="shared" si="1"/>
        <v>Samaje Perine</v>
      </c>
      <c r="B248" s="7" t="str">
        <f>IFERROR(__xludf.DUMMYFUNCTION("INDEX(IFNA(REGEXEXTRACT(D248, ""([^ ]+)$"")))"),"KC")</f>
        <v>KC</v>
      </c>
      <c r="C248" s="7">
        <f>Pts_PA*G248+Pts_PC*H248+Pts_PY*I248+Pts_PTD*J248+Pts_PI*K248+Pts_P2*L248+Pts_RA*M248+Pts_RY*N248+Pts_RTD*O248+Pts_R2*P248+Pts_Res*Q248+Pts_ReY*R248+Pts_ReTD*S248+Pts_Re2*T248+Pts_FL*U248+Pts_FTD*V248</f>
        <v>1.9</v>
      </c>
      <c r="D248" s="7" t="s">
        <v>266</v>
      </c>
      <c r="E248" s="10" t="s">
        <v>356</v>
      </c>
      <c r="F248" s="9">
        <v>1.0</v>
      </c>
      <c r="G248" s="10">
        <v>0.0</v>
      </c>
      <c r="H248" s="7">
        <v>0.0</v>
      </c>
      <c r="I248" s="7">
        <v>0.0</v>
      </c>
      <c r="J248" s="7">
        <v>0.0</v>
      </c>
      <c r="K248" s="7">
        <v>0.0</v>
      </c>
      <c r="L248" s="11">
        <v>0.0</v>
      </c>
      <c r="M248" s="10">
        <v>1.0</v>
      </c>
      <c r="N248" s="7">
        <v>1.0</v>
      </c>
      <c r="O248" s="7">
        <v>0.0</v>
      </c>
      <c r="P248" s="11">
        <v>0.0</v>
      </c>
      <c r="Q248" s="10">
        <v>1.0</v>
      </c>
      <c r="R248" s="7">
        <v>13.0</v>
      </c>
      <c r="S248" s="7">
        <v>0.0</v>
      </c>
      <c r="T248" s="11">
        <v>0.0</v>
      </c>
      <c r="U248" s="10">
        <v>0.0</v>
      </c>
      <c r="V248" s="11">
        <v>0.0</v>
      </c>
    </row>
    <row r="249">
      <c r="A249" s="7" t="str">
        <f t="shared" si="1"/>
        <v>Kyle Pitts</v>
      </c>
      <c r="B249" s="7" t="str">
        <f>IFERROR(__xludf.DUMMYFUNCTION("INDEX(IFNA(REGEXEXTRACT(D249, ""([^ ]+)$"")))"),"ATL")</f>
        <v>ATL</v>
      </c>
      <c r="C249" s="7">
        <f>Pts_PA*G249+Pts_PC*H249+Pts_PY*I249+Pts_PTD*J249+Pts_PI*K249+Pts_P2*L249+Pts_RA*M249+Pts_RY*N249+Pts_RTD*O249+Pts_R2*P249+Pts_Res*Q249+Pts_ReY*R249+Pts_ReTD*S249+Pts_Re2*T249+Pts_FL*U249+Pts_FTD*V249</f>
        <v>2.5</v>
      </c>
      <c r="D249" s="7" t="s">
        <v>137</v>
      </c>
      <c r="E249" s="10" t="s">
        <v>29</v>
      </c>
      <c r="F249" s="9">
        <v>1.0</v>
      </c>
      <c r="G249" s="10">
        <v>0.0</v>
      </c>
      <c r="H249" s="7">
        <v>0.0</v>
      </c>
      <c r="I249" s="7">
        <v>0.0</v>
      </c>
      <c r="J249" s="7">
        <v>0.0</v>
      </c>
      <c r="K249" s="7">
        <v>0.0</v>
      </c>
      <c r="L249" s="11">
        <v>0.0</v>
      </c>
      <c r="M249" s="10">
        <v>0.0</v>
      </c>
      <c r="N249" s="7">
        <v>0.0</v>
      </c>
      <c r="O249" s="7">
        <v>0.0</v>
      </c>
      <c r="P249" s="11">
        <v>0.0</v>
      </c>
      <c r="Q249" s="10">
        <v>2.0</v>
      </c>
      <c r="R249" s="7">
        <v>15.0</v>
      </c>
      <c r="S249" s="7">
        <v>0.0</v>
      </c>
      <c r="T249" s="11">
        <v>0.0</v>
      </c>
      <c r="U249" s="10">
        <v>0.0</v>
      </c>
      <c r="V249" s="11">
        <v>0.0</v>
      </c>
    </row>
    <row r="250">
      <c r="A250" s="7" t="str">
        <f t="shared" si="1"/>
        <v>Kalif Raymond</v>
      </c>
      <c r="B250" s="7" t="str">
        <f>IFERROR(__xludf.DUMMYFUNCTION("INDEX(IFNA(REGEXEXTRACT(D250, ""([^ ]+)$"")))"),"DET")</f>
        <v>DET</v>
      </c>
      <c r="C250" s="7">
        <f>Pts_PA*G250+Pts_PC*H250+Pts_PY*I250+Pts_PTD*J250+Pts_PI*K250+Pts_P2*L250+Pts_RA*M250+Pts_RY*N250+Pts_RTD*O250+Pts_R2*P250+Pts_Res*Q250+Pts_ReY*R250+Pts_ReTD*S250+Pts_Re2*T250+Pts_FL*U250+Pts_FTD*V250</f>
        <v>1.6</v>
      </c>
      <c r="D250" s="7" t="s">
        <v>268</v>
      </c>
      <c r="E250" s="10" t="s">
        <v>155</v>
      </c>
      <c r="F250" s="9">
        <v>1.0</v>
      </c>
      <c r="G250" s="10">
        <v>0.0</v>
      </c>
      <c r="H250" s="7">
        <v>0.0</v>
      </c>
      <c r="I250" s="7">
        <v>0.0</v>
      </c>
      <c r="J250" s="7">
        <v>0.0</v>
      </c>
      <c r="K250" s="7">
        <v>0.0</v>
      </c>
      <c r="L250" s="11">
        <v>0.0</v>
      </c>
      <c r="M250" s="10">
        <v>0.0</v>
      </c>
      <c r="N250" s="7">
        <v>0.0</v>
      </c>
      <c r="O250" s="7">
        <v>0.0</v>
      </c>
      <c r="P250" s="11">
        <v>0.0</v>
      </c>
      <c r="Q250" s="10">
        <v>1.0</v>
      </c>
      <c r="R250" s="7">
        <v>11.0</v>
      </c>
      <c r="S250" s="7">
        <v>0.0</v>
      </c>
      <c r="T250" s="11">
        <v>0.0</v>
      </c>
      <c r="U250" s="10">
        <v>0.0</v>
      </c>
      <c r="V250" s="11">
        <v>0.0</v>
      </c>
    </row>
    <row r="251">
      <c r="A251" s="7" t="str">
        <f t="shared" si="1"/>
        <v>Josh Reynolds</v>
      </c>
      <c r="B251" s="7" t="str">
        <f>IFERROR(__xludf.DUMMYFUNCTION("INDEX(IFNA(REGEXEXTRACT(D251, ""([^ ]+)$"")))"),"JAX")</f>
        <v>JAX</v>
      </c>
      <c r="C251" s="7">
        <f>Pts_PA*G251+Pts_PC*H251+Pts_PY*I251+Pts_PTD*J251+Pts_PI*K251+Pts_P2*L251+Pts_RA*M251+Pts_RY*N251+Pts_RTD*O251+Pts_R2*P251+Pts_Res*Q251+Pts_ReY*R251+Pts_ReTD*S251+Pts_Re2*T251+Pts_FL*U251+Pts_FTD*V251</f>
        <v>1.6</v>
      </c>
      <c r="D251" s="7" t="s">
        <v>180</v>
      </c>
      <c r="E251" s="10" t="s">
        <v>35</v>
      </c>
      <c r="F251" s="9">
        <v>1.0</v>
      </c>
      <c r="G251" s="10">
        <v>0.0</v>
      </c>
      <c r="H251" s="7">
        <v>0.0</v>
      </c>
      <c r="I251" s="7">
        <v>0.0</v>
      </c>
      <c r="J251" s="7">
        <v>0.0</v>
      </c>
      <c r="K251" s="7">
        <v>0.0</v>
      </c>
      <c r="L251" s="11">
        <v>0.0</v>
      </c>
      <c r="M251" s="10">
        <v>0.0</v>
      </c>
      <c r="N251" s="7">
        <v>0.0</v>
      </c>
      <c r="O251" s="7">
        <v>0.0</v>
      </c>
      <c r="P251" s="11">
        <v>0.0</v>
      </c>
      <c r="Q251" s="10">
        <v>1.0</v>
      </c>
      <c r="R251" s="7">
        <v>11.0</v>
      </c>
      <c r="S251" s="7">
        <v>0.0</v>
      </c>
      <c r="T251" s="11">
        <v>0.0</v>
      </c>
      <c r="U251" s="10">
        <v>0.0</v>
      </c>
      <c r="V251" s="11">
        <v>0.0</v>
      </c>
    </row>
    <row r="252">
      <c r="A252" s="7" t="str">
        <f t="shared" si="1"/>
        <v>Patrick Ricard</v>
      </c>
      <c r="B252" s="7" t="str">
        <f>IFERROR(__xludf.DUMMYFUNCTION("INDEX(IFNA(REGEXEXTRACT(D252, ""([^ ]+)$"")))"),"BAL")</f>
        <v>BAL</v>
      </c>
      <c r="C252" s="7">
        <f>Pts_PA*G252+Pts_PC*H252+Pts_PY*I252+Pts_PTD*J252+Pts_PI*K252+Pts_P2*L252+Pts_RA*M252+Pts_RY*N252+Pts_RTD*O252+Pts_R2*P252+Pts_Res*Q252+Pts_ReY*R252+Pts_ReTD*S252+Pts_Re2*T252+Pts_FL*U252+Pts_FTD*V252</f>
        <v>1.9</v>
      </c>
      <c r="D252" s="7" t="s">
        <v>468</v>
      </c>
      <c r="E252" s="10" t="s">
        <v>357</v>
      </c>
      <c r="F252" s="9">
        <v>1.0</v>
      </c>
      <c r="G252" s="10">
        <v>0.0</v>
      </c>
      <c r="H252" s="7">
        <v>0.0</v>
      </c>
      <c r="I252" s="7">
        <v>0.0</v>
      </c>
      <c r="J252" s="7">
        <v>0.0</v>
      </c>
      <c r="K252" s="7">
        <v>0.0</v>
      </c>
      <c r="L252" s="11">
        <v>0.0</v>
      </c>
      <c r="M252" s="10">
        <v>0.0</v>
      </c>
      <c r="N252" s="7">
        <v>0.0</v>
      </c>
      <c r="O252" s="7">
        <v>0.0</v>
      </c>
      <c r="P252" s="11">
        <v>0.0</v>
      </c>
      <c r="Q252" s="10">
        <v>1.0</v>
      </c>
      <c r="R252" s="7">
        <v>14.0</v>
      </c>
      <c r="S252" s="7">
        <v>0.0</v>
      </c>
      <c r="T252" s="11">
        <v>0.0</v>
      </c>
      <c r="U252" s="10">
        <v>0.0</v>
      </c>
      <c r="V252" s="11">
        <v>0.0</v>
      </c>
    </row>
    <row r="253">
      <c r="A253" s="7" t="str">
        <f t="shared" si="1"/>
        <v>Brian Robinson</v>
      </c>
      <c r="B253" s="7" t="str">
        <f>IFERROR(__xludf.DUMMYFUNCTION("INDEX(IFNA(REGEXEXTRACT(D253, ""([^ ]+)$"")))"),"WAS")</f>
        <v>WAS</v>
      </c>
      <c r="C253" s="7">
        <f>Pts_PA*G253+Pts_PC*H253+Pts_PY*I253+Pts_PTD*J253+Pts_PI*K253+Pts_P2*L253+Pts_RA*M253+Pts_RY*N253+Pts_RTD*O253+Pts_R2*P253+Pts_Res*Q253+Pts_ReY*R253+Pts_ReTD*S253+Pts_Re2*T253+Pts_FL*U253+Pts_FTD*V253</f>
        <v>2.1</v>
      </c>
      <c r="D253" s="7" t="s">
        <v>78</v>
      </c>
      <c r="E253" s="10" t="s">
        <v>338</v>
      </c>
      <c r="F253" s="9">
        <v>1.0</v>
      </c>
      <c r="G253" s="10">
        <v>0.0</v>
      </c>
      <c r="H253" s="7">
        <v>0.0</v>
      </c>
      <c r="I253" s="7">
        <v>0.0</v>
      </c>
      <c r="J253" s="7">
        <v>0.0</v>
      </c>
      <c r="K253" s="7">
        <v>0.0</v>
      </c>
      <c r="L253" s="11">
        <v>0.0</v>
      </c>
      <c r="M253" s="10">
        <v>5.0</v>
      </c>
      <c r="N253" s="7">
        <v>10.0</v>
      </c>
      <c r="O253" s="7">
        <v>0.0</v>
      </c>
      <c r="P253" s="11">
        <v>0.0</v>
      </c>
      <c r="Q253" s="10">
        <v>1.0</v>
      </c>
      <c r="R253" s="7">
        <v>6.0</v>
      </c>
      <c r="S253" s="7">
        <v>0.0</v>
      </c>
      <c r="T253" s="11">
        <v>0.0</v>
      </c>
      <c r="U253" s="10">
        <v>0.0</v>
      </c>
      <c r="V253" s="11">
        <v>0.0</v>
      </c>
    </row>
    <row r="254">
      <c r="A254" s="7" t="str">
        <f t="shared" si="1"/>
        <v>Drew Sample</v>
      </c>
      <c r="B254" s="7" t="str">
        <f>IFERROR(__xludf.DUMMYFUNCTION("INDEX(IFNA(REGEXEXTRACT(D254, ""([^ ]+)$"")))"),"CIN")</f>
        <v>CIN</v>
      </c>
      <c r="C254" s="7">
        <f>Pts_PA*G254+Pts_PC*H254+Pts_PY*I254+Pts_PTD*J254+Pts_PI*K254+Pts_P2*L254+Pts_RA*M254+Pts_RY*N254+Pts_RTD*O254+Pts_R2*P254+Pts_Res*Q254+Pts_ReY*R254+Pts_ReTD*S254+Pts_Re2*T254+Pts_FL*U254+Pts_FTD*V254</f>
        <v>3.4</v>
      </c>
      <c r="D254" s="7" t="s">
        <v>378</v>
      </c>
      <c r="E254" s="10" t="s">
        <v>425</v>
      </c>
      <c r="F254" s="9">
        <v>1.0</v>
      </c>
      <c r="G254" s="10">
        <v>0.0</v>
      </c>
      <c r="H254" s="7">
        <v>0.0</v>
      </c>
      <c r="I254" s="7">
        <v>0.0</v>
      </c>
      <c r="J254" s="7">
        <v>0.0</v>
      </c>
      <c r="K254" s="7">
        <v>0.0</v>
      </c>
      <c r="L254" s="11">
        <v>0.0</v>
      </c>
      <c r="M254" s="10">
        <v>0.0</v>
      </c>
      <c r="N254" s="7">
        <v>0.0</v>
      </c>
      <c r="O254" s="7">
        <v>0.0</v>
      </c>
      <c r="P254" s="11">
        <v>0.0</v>
      </c>
      <c r="Q254" s="10">
        <v>4.0</v>
      </c>
      <c r="R254" s="7">
        <v>14.0</v>
      </c>
      <c r="S254" s="7">
        <v>0.0</v>
      </c>
      <c r="T254" s="11">
        <v>0.0</v>
      </c>
      <c r="U254" s="10">
        <v>0.0</v>
      </c>
      <c r="V254" s="11">
        <v>0.0</v>
      </c>
    </row>
    <row r="255">
      <c r="A255" s="7" t="str">
        <f t="shared" si="1"/>
        <v>Eric Saubert</v>
      </c>
      <c r="B255" s="7" t="str">
        <f>IFERROR(__xludf.DUMMYFUNCTION("INDEX(IFNA(REGEXEXTRACT(D255, ""([^ ]+)$"")))"),"SF")</f>
        <v>SF</v>
      </c>
      <c r="C255" s="7">
        <f>Pts_PA*G255+Pts_PC*H255+Pts_PY*I255+Pts_PTD*J255+Pts_PI*K255+Pts_P2*L255+Pts_RA*M255+Pts_RY*N255+Pts_RTD*O255+Pts_R2*P255+Pts_Res*Q255+Pts_ReY*R255+Pts_ReTD*S255+Pts_Re2*T255+Pts_FL*U255+Pts_FTD*V255</f>
        <v>3.7</v>
      </c>
      <c r="D255" s="7" t="s">
        <v>379</v>
      </c>
      <c r="E255" s="10" t="s">
        <v>359</v>
      </c>
      <c r="F255" s="9">
        <v>1.0</v>
      </c>
      <c r="G255" s="10">
        <v>0.0</v>
      </c>
      <c r="H255" s="7">
        <v>0.0</v>
      </c>
      <c r="I255" s="7">
        <v>0.0</v>
      </c>
      <c r="J255" s="7">
        <v>0.0</v>
      </c>
      <c r="K255" s="7">
        <v>0.0</v>
      </c>
      <c r="L255" s="11">
        <v>0.0</v>
      </c>
      <c r="M255" s="10">
        <v>0.0</v>
      </c>
      <c r="N255" s="7">
        <v>0.0</v>
      </c>
      <c r="O255" s="7">
        <v>0.0</v>
      </c>
      <c r="P255" s="11">
        <v>0.0</v>
      </c>
      <c r="Q255" s="10">
        <v>4.0</v>
      </c>
      <c r="R255" s="7">
        <v>17.0</v>
      </c>
      <c r="S255" s="7">
        <v>0.0</v>
      </c>
      <c r="T255" s="11">
        <v>0.0</v>
      </c>
      <c r="U255" s="10">
        <v>0.0</v>
      </c>
      <c r="V255" s="11">
        <v>0.0</v>
      </c>
    </row>
    <row r="256">
      <c r="A256" s="7" t="str">
        <f t="shared" si="1"/>
        <v>Luke Schoonmaker</v>
      </c>
      <c r="B256" s="7" t="str">
        <f>IFERROR(__xludf.DUMMYFUNCTION("INDEX(IFNA(REGEXEXTRACT(D256, ""([^ ]+)$"")))"),"DAL")</f>
        <v>DAL</v>
      </c>
      <c r="C256" s="7">
        <f>Pts_PA*G256+Pts_PC*H256+Pts_PY*I256+Pts_PTD*J256+Pts_PI*K256+Pts_P2*L256+Pts_RA*M256+Pts_RY*N256+Pts_RTD*O256+Pts_R2*P256+Pts_Res*Q256+Pts_ReY*R256+Pts_ReTD*S256+Pts_Re2*T256+Pts_FL*U256+Pts_FTD*V256</f>
        <v>2.6</v>
      </c>
      <c r="D256" s="7" t="s">
        <v>369</v>
      </c>
      <c r="E256" s="10" t="s">
        <v>19</v>
      </c>
      <c r="F256" s="9">
        <v>1.0</v>
      </c>
      <c r="G256" s="10">
        <v>0.0</v>
      </c>
      <c r="H256" s="7">
        <v>0.0</v>
      </c>
      <c r="I256" s="7">
        <v>0.0</v>
      </c>
      <c r="J256" s="7">
        <v>0.0</v>
      </c>
      <c r="K256" s="7">
        <v>0.0</v>
      </c>
      <c r="L256" s="11">
        <v>0.0</v>
      </c>
      <c r="M256" s="10">
        <v>0.0</v>
      </c>
      <c r="N256" s="7">
        <v>0.0</v>
      </c>
      <c r="O256" s="7">
        <v>0.0</v>
      </c>
      <c r="P256" s="11">
        <v>0.0</v>
      </c>
      <c r="Q256" s="10">
        <v>2.0</v>
      </c>
      <c r="R256" s="7">
        <v>16.0</v>
      </c>
      <c r="S256" s="7">
        <v>0.0</v>
      </c>
      <c r="T256" s="11">
        <v>0.0</v>
      </c>
      <c r="U256" s="10">
        <v>0.0</v>
      </c>
      <c r="V256" s="11">
        <v>0.0</v>
      </c>
    </row>
    <row r="257">
      <c r="A257" s="7" t="str">
        <f t="shared" si="1"/>
        <v>Sterling Shepard</v>
      </c>
      <c r="B257" s="7" t="str">
        <f>IFERROR(__xludf.DUMMYFUNCTION("INDEX(IFNA(REGEXEXTRACT(D257, ""([^ ]+)$"")))"),"TB")</f>
        <v>TB</v>
      </c>
      <c r="C257" s="7">
        <f>Pts_PA*G257+Pts_PC*H257+Pts_PY*I257+Pts_PTD*J257+Pts_PI*K257+Pts_P2*L257+Pts_RA*M257+Pts_RY*N257+Pts_RTD*O257+Pts_R2*P257+Pts_Res*Q257+Pts_ReY*R257+Pts_ReTD*S257+Pts_Re2*T257+Pts_FL*U257+Pts_FTD*V257</f>
        <v>1.6</v>
      </c>
      <c r="D257" s="7" t="s">
        <v>469</v>
      </c>
      <c r="E257" s="10" t="s">
        <v>350</v>
      </c>
      <c r="F257" s="9">
        <v>1.0</v>
      </c>
      <c r="G257" s="10">
        <v>0.0</v>
      </c>
      <c r="H257" s="7">
        <v>0.0</v>
      </c>
      <c r="I257" s="7">
        <v>0.0</v>
      </c>
      <c r="J257" s="7">
        <v>0.0</v>
      </c>
      <c r="K257" s="7">
        <v>0.0</v>
      </c>
      <c r="L257" s="11">
        <v>0.0</v>
      </c>
      <c r="M257" s="10">
        <v>0.0</v>
      </c>
      <c r="N257" s="7">
        <v>0.0</v>
      </c>
      <c r="O257" s="7">
        <v>0.0</v>
      </c>
      <c r="P257" s="11">
        <v>0.0</v>
      </c>
      <c r="Q257" s="10">
        <v>1.0</v>
      </c>
      <c r="R257" s="7">
        <v>11.0</v>
      </c>
      <c r="S257" s="7">
        <v>0.0</v>
      </c>
      <c r="T257" s="11">
        <v>0.0</v>
      </c>
      <c r="U257" s="10">
        <v>0.0</v>
      </c>
      <c r="V257" s="11">
        <v>0.0</v>
      </c>
    </row>
    <row r="258">
      <c r="A258" s="7" t="str">
        <f t="shared" si="1"/>
        <v>Trent Taylor</v>
      </c>
      <c r="B258" s="7" t="str">
        <f>IFERROR(__xludf.DUMMYFUNCTION("INDEX(IFNA(REGEXEXTRACT(D258, ""([^ ]+)$"")))"),"SF")</f>
        <v>SF</v>
      </c>
      <c r="C258" s="7">
        <f>Pts_PA*G258+Pts_PC*H258+Pts_PY*I258+Pts_PTD*J258+Pts_PI*K258+Pts_P2*L258+Pts_RA*M258+Pts_RY*N258+Pts_RTD*O258+Pts_R2*P258+Pts_Res*Q258+Pts_ReY*R258+Pts_ReTD*S258+Pts_Re2*T258+Pts_FL*U258+Pts_FTD*V258</f>
        <v>1.6</v>
      </c>
      <c r="D258" s="7" t="s">
        <v>1209</v>
      </c>
      <c r="E258" s="10" t="s">
        <v>359</v>
      </c>
      <c r="F258" s="9">
        <v>1.0</v>
      </c>
      <c r="G258" s="10">
        <v>0.0</v>
      </c>
      <c r="H258" s="7">
        <v>0.0</v>
      </c>
      <c r="I258" s="7">
        <v>0.0</v>
      </c>
      <c r="J258" s="7">
        <v>0.0</v>
      </c>
      <c r="K258" s="7">
        <v>0.0</v>
      </c>
      <c r="L258" s="11">
        <v>0.0</v>
      </c>
      <c r="M258" s="10">
        <v>0.0</v>
      </c>
      <c r="N258" s="7">
        <v>0.0</v>
      </c>
      <c r="O258" s="7">
        <v>0.0</v>
      </c>
      <c r="P258" s="11">
        <v>0.0</v>
      </c>
      <c r="Q258" s="10">
        <v>1.0</v>
      </c>
      <c r="R258" s="7">
        <v>11.0</v>
      </c>
      <c r="S258" s="7">
        <v>0.0</v>
      </c>
      <c r="T258" s="11">
        <v>0.0</v>
      </c>
      <c r="U258" s="10">
        <v>0.0</v>
      </c>
      <c r="V258" s="11">
        <v>0.0</v>
      </c>
    </row>
    <row r="259">
      <c r="A259" s="7" t="str">
        <f t="shared" si="1"/>
        <v>Sean Tucker</v>
      </c>
      <c r="B259" s="7" t="str">
        <f>IFERROR(__xludf.DUMMYFUNCTION("INDEX(IFNA(REGEXEXTRACT(D259, ""([^ ]+)$"")))"),"TB")</f>
        <v>TB</v>
      </c>
      <c r="C259" s="7">
        <f>Pts_PA*G259+Pts_PC*H259+Pts_PY*I259+Pts_PTD*J259+Pts_PI*K259+Pts_P2*L259+Pts_RA*M259+Pts_RY*N259+Pts_RTD*O259+Pts_R2*P259+Pts_Res*Q259+Pts_ReY*R259+Pts_ReTD*S259+Pts_Re2*T259+Pts_FL*U259+Pts_FTD*V259</f>
        <v>1.6</v>
      </c>
      <c r="D259" s="7" t="s">
        <v>461</v>
      </c>
      <c r="E259" s="10" t="s">
        <v>350</v>
      </c>
      <c r="F259" s="9">
        <v>1.0</v>
      </c>
      <c r="G259" s="10">
        <v>0.0</v>
      </c>
      <c r="H259" s="7">
        <v>0.0</v>
      </c>
      <c r="I259" s="7">
        <v>0.0</v>
      </c>
      <c r="J259" s="7">
        <v>0.0</v>
      </c>
      <c r="K259" s="7">
        <v>0.0</v>
      </c>
      <c r="L259" s="11">
        <v>0.0</v>
      </c>
      <c r="M259" s="10">
        <v>2.0</v>
      </c>
      <c r="N259" s="7">
        <v>16.0</v>
      </c>
      <c r="O259" s="7">
        <v>0.0</v>
      </c>
      <c r="P259" s="11">
        <v>0.0</v>
      </c>
      <c r="Q259" s="10">
        <v>0.0</v>
      </c>
      <c r="R259" s="7">
        <v>0.0</v>
      </c>
      <c r="S259" s="7">
        <v>0.0</v>
      </c>
      <c r="T259" s="11">
        <v>0.0</v>
      </c>
      <c r="U259" s="10">
        <v>0.0</v>
      </c>
      <c r="V259" s="11">
        <v>0.0</v>
      </c>
    </row>
    <row r="260">
      <c r="A260" s="7" t="str">
        <f t="shared" si="1"/>
        <v>Mike White</v>
      </c>
      <c r="B260" s="7" t="str">
        <f>IFERROR(__xludf.DUMMYFUNCTION("INDEX(IFNA(REGEXEXTRACT(D260, ""([^ ]+)$"")))"),"BUF")</f>
        <v>BUF</v>
      </c>
      <c r="C260" s="7">
        <f>Pts_PA*G260+Pts_PC*H260+Pts_PY*I260+Pts_PTD*J260+Pts_PI*K260+Pts_P2*L260+Pts_RA*M260+Pts_RY*N260+Pts_RTD*O260+Pts_R2*P260+Pts_Res*Q260+Pts_ReY*R260+Pts_ReTD*S260+Pts_Re2*T260+Pts_FL*U260+Pts_FTD*V260</f>
        <v>1.12</v>
      </c>
      <c r="D260" s="7" t="s">
        <v>1210</v>
      </c>
      <c r="E260" s="10" t="s">
        <v>346</v>
      </c>
      <c r="F260" s="9">
        <v>1.0</v>
      </c>
      <c r="G260" s="10">
        <v>11.0</v>
      </c>
      <c r="H260" s="7">
        <v>3.0</v>
      </c>
      <c r="I260" s="7">
        <v>28.0</v>
      </c>
      <c r="J260" s="7">
        <v>0.0</v>
      </c>
      <c r="K260" s="7">
        <v>0.0</v>
      </c>
      <c r="L260" s="11">
        <v>0.0</v>
      </c>
      <c r="M260" s="10">
        <v>0.0</v>
      </c>
      <c r="N260" s="7">
        <v>0.0</v>
      </c>
      <c r="O260" s="7">
        <v>0.0</v>
      </c>
      <c r="P260" s="11">
        <v>0.0</v>
      </c>
      <c r="Q260" s="10">
        <v>0.0</v>
      </c>
      <c r="R260" s="7">
        <v>0.0</v>
      </c>
      <c r="S260" s="7">
        <v>0.0</v>
      </c>
      <c r="T260" s="11">
        <v>0.0</v>
      </c>
      <c r="U260" s="10">
        <v>0.0</v>
      </c>
      <c r="V260" s="11">
        <v>0.0</v>
      </c>
    </row>
    <row r="261">
      <c r="A261" s="7" t="str">
        <f t="shared" si="1"/>
        <v>Jamaal Williams</v>
      </c>
      <c r="B261" s="7" t="str">
        <f>IFERROR(__xludf.DUMMYFUNCTION("INDEX(IFNA(REGEXEXTRACT(D261, ""([^ ]+)$"")))"),"NO")</f>
        <v>NO</v>
      </c>
      <c r="C261" s="7">
        <f>Pts_PA*G261+Pts_PC*H261+Pts_PY*I261+Pts_PTD*J261+Pts_PI*K261+Pts_P2*L261+Pts_RA*M261+Pts_RY*N261+Pts_RTD*O261+Pts_R2*P261+Pts_Res*Q261+Pts_ReY*R261+Pts_ReTD*S261+Pts_Re2*T261+Pts_FL*U261+Pts_FTD*V261</f>
        <v>2.7</v>
      </c>
      <c r="D261" s="7" t="s">
        <v>123</v>
      </c>
      <c r="E261" s="10" t="s">
        <v>31</v>
      </c>
      <c r="F261" s="9">
        <v>1.0</v>
      </c>
      <c r="G261" s="10">
        <v>0.0</v>
      </c>
      <c r="H261" s="7">
        <v>0.0</v>
      </c>
      <c r="I261" s="7">
        <v>0.0</v>
      </c>
      <c r="J261" s="7">
        <v>0.0</v>
      </c>
      <c r="K261" s="7">
        <v>0.0</v>
      </c>
      <c r="L261" s="11">
        <v>0.0</v>
      </c>
      <c r="M261" s="10">
        <v>8.0</v>
      </c>
      <c r="N261" s="7">
        <v>15.0</v>
      </c>
      <c r="O261" s="7">
        <v>0.0</v>
      </c>
      <c r="P261" s="11">
        <v>0.0</v>
      </c>
      <c r="Q261" s="10">
        <v>1.0</v>
      </c>
      <c r="R261" s="7">
        <v>7.0</v>
      </c>
      <c r="S261" s="7">
        <v>0.0</v>
      </c>
      <c r="T261" s="11">
        <v>0.0</v>
      </c>
      <c r="U261" s="10">
        <v>0.0</v>
      </c>
      <c r="V261" s="11">
        <v>0.0</v>
      </c>
    </row>
    <row r="262">
      <c r="A262" s="7" t="str">
        <f t="shared" si="1"/>
        <v>Jordan Addison</v>
      </c>
      <c r="B262" s="7" t="str">
        <f>IFERROR(__xludf.DUMMYFUNCTION("INDEX(IFNA(REGEXEXTRACT(D262, ""([^ ]+)$"")))"),"MIN")</f>
        <v>MIN</v>
      </c>
      <c r="C262" s="7">
        <f>Pts_PA*G262+Pts_PC*H262+Pts_PY*I262+Pts_PTD*J262+Pts_PI*K262+Pts_P2*L262+Pts_RA*M262+Pts_RY*N262+Pts_RTD*O262+Pts_R2*P262+Pts_Res*Q262+Pts_ReY*R262+Pts_ReTD*S262+Pts_Re2*T262+Pts_FL*U262+Pts_FTD*V262</f>
        <v>0.5</v>
      </c>
      <c r="D262" s="7" t="s">
        <v>185</v>
      </c>
      <c r="E262" s="10" t="s">
        <v>56</v>
      </c>
      <c r="F262" s="9">
        <v>0.0</v>
      </c>
      <c r="G262" s="10">
        <v>0.0</v>
      </c>
      <c r="H262" s="7">
        <v>0.0</v>
      </c>
      <c r="I262" s="7">
        <v>0.0</v>
      </c>
      <c r="J262" s="7">
        <v>0.0</v>
      </c>
      <c r="K262" s="7">
        <v>0.0</v>
      </c>
      <c r="L262" s="11">
        <v>0.0</v>
      </c>
      <c r="M262" s="10">
        <v>0.0</v>
      </c>
      <c r="N262" s="7">
        <v>0.0</v>
      </c>
      <c r="O262" s="7">
        <v>0.0</v>
      </c>
      <c r="P262" s="11">
        <v>0.0</v>
      </c>
      <c r="Q262" s="10">
        <v>1.0</v>
      </c>
      <c r="R262" s="7">
        <v>0.0</v>
      </c>
      <c r="S262" s="7">
        <v>0.0</v>
      </c>
      <c r="T262" s="11">
        <v>0.0</v>
      </c>
      <c r="U262" s="10">
        <v>0.0</v>
      </c>
      <c r="V262" s="11">
        <v>0.0</v>
      </c>
    </row>
    <row r="263">
      <c r="A263" s="7" t="str">
        <f t="shared" si="1"/>
        <v>Keenan Allen</v>
      </c>
      <c r="B263" s="7" t="str">
        <f>IFERROR(__xludf.DUMMYFUNCTION("INDEX(IFNA(REGEXEXTRACT(D263, ""([^ ]+)$"")))"),"CHI")</f>
        <v>CHI</v>
      </c>
      <c r="C263" s="7">
        <f>Pts_PA*G263+Pts_PC*H263+Pts_PY*I263+Pts_PTD*J263+Pts_PI*K263+Pts_P2*L263+Pts_RA*M263+Pts_RY*N263+Pts_RTD*O263+Pts_R2*P263+Pts_Res*Q263+Pts_ReY*R263+Pts_ReTD*S263+Pts_Re2*T263+Pts_FL*U263+Pts_FTD*V263</f>
        <v>2</v>
      </c>
      <c r="D263" s="7" t="s">
        <v>208</v>
      </c>
      <c r="E263" s="10" t="s">
        <v>355</v>
      </c>
      <c r="F263" s="9">
        <v>0.0</v>
      </c>
      <c r="G263" s="10">
        <v>1.0</v>
      </c>
      <c r="H263" s="7">
        <v>0.0</v>
      </c>
      <c r="I263" s="7">
        <v>0.0</v>
      </c>
      <c r="J263" s="7">
        <v>0.0</v>
      </c>
      <c r="K263" s="7">
        <v>1.0</v>
      </c>
      <c r="L263" s="11">
        <v>0.0</v>
      </c>
      <c r="M263" s="10">
        <v>0.0</v>
      </c>
      <c r="N263" s="7">
        <v>0.0</v>
      </c>
      <c r="O263" s="7">
        <v>0.0</v>
      </c>
      <c r="P263" s="11">
        <v>0.0</v>
      </c>
      <c r="Q263" s="10">
        <v>3.0</v>
      </c>
      <c r="R263" s="7">
        <v>25.0</v>
      </c>
      <c r="S263" s="7">
        <v>0.0</v>
      </c>
      <c r="T263" s="11">
        <v>0.0</v>
      </c>
      <c r="U263" s="10">
        <v>0.0</v>
      </c>
      <c r="V263" s="11">
        <v>0.0</v>
      </c>
    </row>
    <row r="264">
      <c r="A264" s="7" t="str">
        <f t="shared" si="1"/>
        <v>Daniel Bellinger</v>
      </c>
      <c r="B264" s="7" t="str">
        <f>IFERROR(__xludf.DUMMYFUNCTION("INDEX(IFNA(REGEXEXTRACT(D264, ""([^ ]+)$"")))"),"NYG")</f>
        <v>NYG</v>
      </c>
      <c r="C264" s="7">
        <f>Pts_PA*G264+Pts_PC*H264+Pts_PY*I264+Pts_PTD*J264+Pts_PI*K264+Pts_P2*L264+Pts_RA*M264+Pts_RY*N264+Pts_RTD*O264+Pts_R2*P264+Pts_Res*Q264+Pts_ReY*R264+Pts_ReTD*S264+Pts_Re2*T264+Pts_FL*U264+Pts_FTD*V264</f>
        <v>1.9</v>
      </c>
      <c r="D264" s="7" t="s">
        <v>283</v>
      </c>
      <c r="E264" s="10" t="s">
        <v>27</v>
      </c>
      <c r="F264" s="9">
        <v>0.0</v>
      </c>
      <c r="G264" s="10">
        <v>0.0</v>
      </c>
      <c r="H264" s="7">
        <v>0.0</v>
      </c>
      <c r="I264" s="7">
        <v>0.0</v>
      </c>
      <c r="J264" s="7">
        <v>0.0</v>
      </c>
      <c r="K264" s="7">
        <v>0.0</v>
      </c>
      <c r="L264" s="11">
        <v>0.0</v>
      </c>
      <c r="M264" s="10">
        <v>0.0</v>
      </c>
      <c r="N264" s="7">
        <v>0.0</v>
      </c>
      <c r="O264" s="7">
        <v>0.0</v>
      </c>
      <c r="P264" s="11">
        <v>0.0</v>
      </c>
      <c r="Q264" s="10">
        <v>2.0</v>
      </c>
      <c r="R264" s="7">
        <v>9.0</v>
      </c>
      <c r="S264" s="7">
        <v>0.0</v>
      </c>
      <c r="T264" s="11">
        <v>0.0</v>
      </c>
      <c r="U264" s="10">
        <v>0.0</v>
      </c>
      <c r="V264" s="11">
        <v>0.0</v>
      </c>
    </row>
    <row r="265">
      <c r="A265" s="7" t="str">
        <f t="shared" si="1"/>
        <v>Michael Burton</v>
      </c>
      <c r="B265" s="7" t="str">
        <f>IFERROR(__xludf.DUMMYFUNCTION("INDEX(IFNA(REGEXEXTRACT(D265, ""([^ ]+)$"")))"),"DEN")</f>
        <v>DEN</v>
      </c>
      <c r="C265" s="7">
        <f>Pts_PA*G265+Pts_PC*H265+Pts_PY*I265+Pts_PTD*J265+Pts_PI*K265+Pts_P2*L265+Pts_RA*M265+Pts_RY*N265+Pts_RTD*O265+Pts_R2*P265+Pts_Res*Q265+Pts_ReY*R265+Pts_ReTD*S265+Pts_Re2*T265+Pts_FL*U265+Pts_FTD*V265</f>
        <v>0.3</v>
      </c>
      <c r="D265" s="7" t="s">
        <v>286</v>
      </c>
      <c r="E265" s="10" t="s">
        <v>424</v>
      </c>
      <c r="F265" s="9">
        <v>0.0</v>
      </c>
      <c r="G265" s="10">
        <v>0.0</v>
      </c>
      <c r="H265" s="7">
        <v>0.0</v>
      </c>
      <c r="I265" s="7">
        <v>0.0</v>
      </c>
      <c r="J265" s="7">
        <v>0.0</v>
      </c>
      <c r="K265" s="7">
        <v>0.0</v>
      </c>
      <c r="L265" s="11">
        <v>0.0</v>
      </c>
      <c r="M265" s="10">
        <v>1.0</v>
      </c>
      <c r="N265" s="7">
        <v>3.0</v>
      </c>
      <c r="O265" s="7">
        <v>0.0</v>
      </c>
      <c r="P265" s="11">
        <v>0.0</v>
      </c>
      <c r="Q265" s="10">
        <v>0.0</v>
      </c>
      <c r="R265" s="7">
        <v>0.0</v>
      </c>
      <c r="S265" s="7">
        <v>0.0</v>
      </c>
      <c r="T265" s="11">
        <v>0.0</v>
      </c>
      <c r="U265" s="10">
        <v>0.0</v>
      </c>
      <c r="V265" s="11">
        <v>0.0</v>
      </c>
    </row>
    <row r="266">
      <c r="A266" s="7" t="str">
        <f t="shared" si="1"/>
        <v>Chris Collier</v>
      </c>
      <c r="B266" s="7" t="str">
        <f>IFERROR(__xludf.DUMMYFUNCTION("INDEX(IFNA(REGEXEXTRACT(D266, ""([^ ]+)$"")))"),"LV")</f>
        <v>LV</v>
      </c>
      <c r="C266" s="7">
        <f>Pts_PA*G266+Pts_PC*H266+Pts_PY*I266+Pts_PTD*J266+Pts_PI*K266+Pts_P2*L266+Pts_RA*M266+Pts_RY*N266+Pts_RTD*O266+Pts_R2*P266+Pts_Res*Q266+Pts_ReY*R266+Pts_ReTD*S266+Pts_Re2*T266+Pts_FL*U266+Pts_FTD*V266</f>
        <v>0.7</v>
      </c>
      <c r="D266" s="7" t="s">
        <v>586</v>
      </c>
      <c r="E266" s="10" t="s">
        <v>361</v>
      </c>
      <c r="F266" s="9">
        <v>0.0</v>
      </c>
      <c r="G266" s="10">
        <v>0.0</v>
      </c>
      <c r="H266" s="7">
        <v>0.0</v>
      </c>
      <c r="I266" s="7">
        <v>0.0</v>
      </c>
      <c r="J266" s="7">
        <v>0.0</v>
      </c>
      <c r="K266" s="7">
        <v>0.0</v>
      </c>
      <c r="L266" s="11">
        <v>0.0</v>
      </c>
      <c r="M266" s="10">
        <v>2.0</v>
      </c>
      <c r="N266" s="7">
        <v>6.0</v>
      </c>
      <c r="O266" s="7">
        <v>0.0</v>
      </c>
      <c r="P266" s="11">
        <v>0.0</v>
      </c>
      <c r="Q266" s="10">
        <v>1.0</v>
      </c>
      <c r="R266" s="7">
        <v>-4.0</v>
      </c>
      <c r="S266" s="7">
        <v>0.0</v>
      </c>
      <c r="T266" s="11">
        <v>0.0</v>
      </c>
      <c r="U266" s="10">
        <v>0.0</v>
      </c>
      <c r="V266" s="11">
        <v>0.0</v>
      </c>
    </row>
    <row r="267">
      <c r="A267" s="7" t="str">
        <f t="shared" si="1"/>
        <v>Derius Davis</v>
      </c>
      <c r="B267" s="7" t="str">
        <f>IFERROR(__xludf.DUMMYFUNCTION("INDEX(IFNA(REGEXEXTRACT(D267, ""([^ ]+)$"")))"),"LAC")</f>
        <v>LAC</v>
      </c>
      <c r="C267" s="7">
        <f>Pts_PA*G267+Pts_PC*H267+Pts_PY*I267+Pts_PTD*J267+Pts_PI*K267+Pts_P2*L267+Pts_RA*M267+Pts_RY*N267+Pts_RTD*O267+Pts_R2*P267+Pts_Res*Q267+Pts_ReY*R267+Pts_ReTD*S267+Pts_Re2*T267+Pts_FL*U267+Pts_FTD*V267</f>
        <v>0.9</v>
      </c>
      <c r="D267" s="7" t="s">
        <v>291</v>
      </c>
      <c r="E267" s="10" t="s">
        <v>420</v>
      </c>
      <c r="F267" s="9">
        <v>0.0</v>
      </c>
      <c r="G267" s="10">
        <v>0.0</v>
      </c>
      <c r="H267" s="7">
        <v>0.0</v>
      </c>
      <c r="I267" s="7">
        <v>0.0</v>
      </c>
      <c r="J267" s="7">
        <v>0.0</v>
      </c>
      <c r="K267" s="7">
        <v>0.0</v>
      </c>
      <c r="L267" s="11">
        <v>0.0</v>
      </c>
      <c r="M267" s="10">
        <v>1.0</v>
      </c>
      <c r="N267" s="7">
        <v>-1.0</v>
      </c>
      <c r="O267" s="7">
        <v>0.0</v>
      </c>
      <c r="P267" s="11">
        <v>0.0</v>
      </c>
      <c r="Q267" s="10">
        <v>1.0</v>
      </c>
      <c r="R267" s="7">
        <v>5.0</v>
      </c>
      <c r="S267" s="7">
        <v>0.0</v>
      </c>
      <c r="T267" s="11">
        <v>0.0</v>
      </c>
      <c r="U267" s="10">
        <v>0.0</v>
      </c>
      <c r="V267" s="11">
        <v>0.0</v>
      </c>
    </row>
    <row r="268">
      <c r="A268" s="7" t="str">
        <f t="shared" si="1"/>
        <v>Luke Farrell</v>
      </c>
      <c r="B268" s="7" t="str">
        <f>IFERROR(__xludf.DUMMYFUNCTION("INDEX(IFNA(REGEXEXTRACT(D268, ""([^ ]+)$"")))"),"JAX")</f>
        <v>JAX</v>
      </c>
      <c r="C268" s="7">
        <f>Pts_PA*G268+Pts_PC*H268+Pts_PY*I268+Pts_PTD*J268+Pts_PI*K268+Pts_P2*L268+Pts_RA*M268+Pts_RY*N268+Pts_RTD*O268+Pts_R2*P268+Pts_Res*Q268+Pts_ReY*R268+Pts_ReTD*S268+Pts_Re2*T268+Pts_FL*U268+Pts_FTD*V268</f>
        <v>0.9</v>
      </c>
      <c r="D268" s="7" t="s">
        <v>386</v>
      </c>
      <c r="E268" s="10" t="s">
        <v>35</v>
      </c>
      <c r="F268" s="9">
        <v>0.0</v>
      </c>
      <c r="G268" s="10">
        <v>0.0</v>
      </c>
      <c r="H268" s="7">
        <v>0.0</v>
      </c>
      <c r="I268" s="7">
        <v>0.0</v>
      </c>
      <c r="J268" s="7">
        <v>0.0</v>
      </c>
      <c r="K268" s="7">
        <v>0.0</v>
      </c>
      <c r="L268" s="11">
        <v>0.0</v>
      </c>
      <c r="M268" s="10">
        <v>0.0</v>
      </c>
      <c r="N268" s="7">
        <v>0.0</v>
      </c>
      <c r="O268" s="7">
        <v>0.0</v>
      </c>
      <c r="P268" s="11">
        <v>0.0</v>
      </c>
      <c r="Q268" s="10">
        <v>1.0</v>
      </c>
      <c r="R268" s="7">
        <v>4.0</v>
      </c>
      <c r="S268" s="7">
        <v>0.0</v>
      </c>
      <c r="T268" s="11">
        <v>0.0</v>
      </c>
      <c r="U268" s="10">
        <v>0.0</v>
      </c>
      <c r="V268" s="11">
        <v>0.0</v>
      </c>
    </row>
    <row r="269">
      <c r="A269" s="7" t="str">
        <f t="shared" si="1"/>
        <v>Reggie Gilliam</v>
      </c>
      <c r="B269" s="7" t="str">
        <f>IFERROR(__xludf.DUMMYFUNCTION("INDEX(IFNA(REGEXEXTRACT(D269, ""([^ ]+)$"")))"),"BUF")</f>
        <v>BUF</v>
      </c>
      <c r="C269" s="7">
        <f>Pts_PA*G269+Pts_PC*H269+Pts_PY*I269+Pts_PTD*J269+Pts_PI*K269+Pts_P2*L269+Pts_RA*M269+Pts_RY*N269+Pts_RTD*O269+Pts_R2*P269+Pts_Res*Q269+Pts_ReY*R269+Pts_ReTD*S269+Pts_Re2*T269+Pts_FL*U269+Pts_FTD*V269</f>
        <v>0.4</v>
      </c>
      <c r="D269" s="7" t="s">
        <v>588</v>
      </c>
      <c r="E269" s="10" t="s">
        <v>346</v>
      </c>
      <c r="F269" s="9">
        <v>0.0</v>
      </c>
      <c r="G269" s="10">
        <v>0.0</v>
      </c>
      <c r="H269" s="7">
        <v>0.0</v>
      </c>
      <c r="I269" s="7">
        <v>0.0</v>
      </c>
      <c r="J269" s="7">
        <v>0.0</v>
      </c>
      <c r="K269" s="7">
        <v>0.0</v>
      </c>
      <c r="L269" s="11">
        <v>0.0</v>
      </c>
      <c r="M269" s="10">
        <v>1.0</v>
      </c>
      <c r="N269" s="7">
        <v>4.0</v>
      </c>
      <c r="O269" s="7">
        <v>0.0</v>
      </c>
      <c r="P269" s="11">
        <v>0.0</v>
      </c>
      <c r="Q269" s="10">
        <v>0.0</v>
      </c>
      <c r="R269" s="7">
        <v>0.0</v>
      </c>
      <c r="S269" s="7">
        <v>0.0</v>
      </c>
      <c r="T269" s="11">
        <v>0.0</v>
      </c>
      <c r="U269" s="10">
        <v>0.0</v>
      </c>
      <c r="V269" s="11">
        <v>0.0</v>
      </c>
    </row>
    <row r="270">
      <c r="A270" s="7" t="str">
        <f t="shared" si="1"/>
        <v>Xavier Gipson</v>
      </c>
      <c r="B270" s="7" t="str">
        <f>IFERROR(__xludf.DUMMYFUNCTION("INDEX(IFNA(REGEXEXTRACT(D270, ""([^ ]+)$"")))"),"NYJ")</f>
        <v>NYJ</v>
      </c>
      <c r="C270" s="7">
        <f>Pts_PA*G270+Pts_PC*H270+Pts_PY*I270+Pts_PTD*J270+Pts_PI*K270+Pts_P2*L270+Pts_RA*M270+Pts_RY*N270+Pts_RTD*O270+Pts_R2*P270+Pts_Res*Q270+Pts_ReY*R270+Pts_ReTD*S270+Pts_Re2*T270+Pts_FL*U270+Pts_FTD*V270</f>
        <v>0.5</v>
      </c>
      <c r="D270" s="7" t="s">
        <v>441</v>
      </c>
      <c r="E270" s="10" t="s">
        <v>421</v>
      </c>
      <c r="F270" s="9">
        <v>0.0</v>
      </c>
      <c r="G270" s="10">
        <v>0.0</v>
      </c>
      <c r="H270" s="7">
        <v>0.0</v>
      </c>
      <c r="I270" s="7">
        <v>0.0</v>
      </c>
      <c r="J270" s="7">
        <v>0.0</v>
      </c>
      <c r="K270" s="7">
        <v>0.0</v>
      </c>
      <c r="L270" s="11">
        <v>0.0</v>
      </c>
      <c r="M270" s="10">
        <v>1.0</v>
      </c>
      <c r="N270" s="7">
        <v>5.0</v>
      </c>
      <c r="O270" s="7">
        <v>0.0</v>
      </c>
      <c r="P270" s="11">
        <v>0.0</v>
      </c>
      <c r="Q270" s="10">
        <v>0.0</v>
      </c>
      <c r="R270" s="7">
        <v>0.0</v>
      </c>
      <c r="S270" s="7">
        <v>0.0</v>
      </c>
      <c r="T270" s="11">
        <v>0.0</v>
      </c>
      <c r="U270" s="10">
        <v>0.0</v>
      </c>
      <c r="V270" s="11">
        <v>0.0</v>
      </c>
    </row>
    <row r="271">
      <c r="A271" s="7" t="str">
        <f t="shared" si="1"/>
        <v>Tyler Goodson</v>
      </c>
      <c r="B271" s="7" t="str">
        <f>IFERROR(__xludf.DUMMYFUNCTION("INDEX(IFNA(REGEXEXTRACT(D271, ""([^ ]+)$"")))"),"IND")</f>
        <v>IND</v>
      </c>
      <c r="C271" s="7">
        <f>Pts_PA*G271+Pts_PC*H271+Pts_PY*I271+Pts_PTD*J271+Pts_PI*K271+Pts_P2*L271+Pts_RA*M271+Pts_RY*N271+Pts_RTD*O271+Pts_R2*P271+Pts_Res*Q271+Pts_ReY*R271+Pts_ReTD*S271+Pts_Re2*T271+Pts_FL*U271+Pts_FTD*V271</f>
        <v>1</v>
      </c>
      <c r="D271" s="7" t="s">
        <v>404</v>
      </c>
      <c r="E271" s="10" t="s">
        <v>44</v>
      </c>
      <c r="F271" s="9">
        <v>0.0</v>
      </c>
      <c r="G271" s="10">
        <v>0.0</v>
      </c>
      <c r="H271" s="7">
        <v>0.0</v>
      </c>
      <c r="I271" s="7">
        <v>0.0</v>
      </c>
      <c r="J271" s="7">
        <v>0.0</v>
      </c>
      <c r="K271" s="7">
        <v>0.0</v>
      </c>
      <c r="L271" s="11">
        <v>0.0</v>
      </c>
      <c r="M271" s="10">
        <v>0.0</v>
      </c>
      <c r="N271" s="7">
        <v>0.0</v>
      </c>
      <c r="O271" s="7">
        <v>0.0</v>
      </c>
      <c r="P271" s="11">
        <v>0.0</v>
      </c>
      <c r="Q271" s="10">
        <v>1.0</v>
      </c>
      <c r="R271" s="7">
        <v>5.0</v>
      </c>
      <c r="S271" s="7">
        <v>0.0</v>
      </c>
      <c r="T271" s="11">
        <v>0.0</v>
      </c>
      <c r="U271" s="10">
        <v>0.0</v>
      </c>
      <c r="V271" s="11">
        <v>0.0</v>
      </c>
    </row>
    <row r="272">
      <c r="A272" s="7" t="str">
        <f t="shared" si="1"/>
        <v>Cam Grandy</v>
      </c>
      <c r="B272" s="7" t="str">
        <f>IFERROR(__xludf.DUMMYFUNCTION("INDEX(IFNA(REGEXEXTRACT(D272, ""([^ ]+)$"")))"),"CIN")</f>
        <v>CIN</v>
      </c>
      <c r="C272" s="7">
        <f>Pts_PA*G272+Pts_PC*H272+Pts_PY*I272+Pts_PTD*J272+Pts_PI*K272+Pts_P2*L272+Pts_RA*M272+Pts_RY*N272+Pts_RTD*O272+Pts_R2*P272+Pts_Res*Q272+Pts_ReY*R272+Pts_ReTD*S272+Pts_Re2*T272+Pts_FL*U272+Pts_FTD*V272</f>
        <v>1.4</v>
      </c>
      <c r="D272" s="7" t="s">
        <v>548</v>
      </c>
      <c r="E272" s="10" t="s">
        <v>425</v>
      </c>
      <c r="F272" s="9">
        <v>0.0</v>
      </c>
      <c r="G272" s="10">
        <v>0.0</v>
      </c>
      <c r="H272" s="7">
        <v>0.0</v>
      </c>
      <c r="I272" s="7">
        <v>0.0</v>
      </c>
      <c r="J272" s="7">
        <v>0.0</v>
      </c>
      <c r="K272" s="7">
        <v>0.0</v>
      </c>
      <c r="L272" s="11">
        <v>0.0</v>
      </c>
      <c r="M272" s="10">
        <v>0.0</v>
      </c>
      <c r="N272" s="7">
        <v>0.0</v>
      </c>
      <c r="O272" s="7">
        <v>0.0</v>
      </c>
      <c r="P272" s="11">
        <v>0.0</v>
      </c>
      <c r="Q272" s="10">
        <v>1.0</v>
      </c>
      <c r="R272" s="7">
        <v>9.0</v>
      </c>
      <c r="S272" s="7">
        <v>0.0</v>
      </c>
      <c r="T272" s="11">
        <v>0.0</v>
      </c>
      <c r="U272" s="10">
        <v>0.0</v>
      </c>
      <c r="V272" s="11">
        <v>0.0</v>
      </c>
    </row>
    <row r="273">
      <c r="A273" s="7" t="str">
        <f t="shared" si="1"/>
        <v>Kylen Granson</v>
      </c>
      <c r="B273" s="7" t="str">
        <f>IFERROR(__xludf.DUMMYFUNCTION("INDEX(IFNA(REGEXEXTRACT(D273, ""([^ ]+)$"")))"),"IND")</f>
        <v>IND</v>
      </c>
      <c r="C273" s="7">
        <f>Pts_PA*G273+Pts_PC*H273+Pts_PY*I273+Pts_PTD*J273+Pts_PI*K273+Pts_P2*L273+Pts_RA*M273+Pts_RY*N273+Pts_RTD*O273+Pts_R2*P273+Pts_Res*Q273+Pts_ReY*R273+Pts_ReTD*S273+Pts_Re2*T273+Pts_FL*U273+Pts_FTD*V273</f>
        <v>1.2</v>
      </c>
      <c r="D273" s="7" t="s">
        <v>405</v>
      </c>
      <c r="E273" s="10" t="s">
        <v>44</v>
      </c>
      <c r="F273" s="9">
        <v>0.0</v>
      </c>
      <c r="G273" s="10">
        <v>0.0</v>
      </c>
      <c r="H273" s="7">
        <v>0.0</v>
      </c>
      <c r="I273" s="7">
        <v>0.0</v>
      </c>
      <c r="J273" s="7">
        <v>0.0</v>
      </c>
      <c r="K273" s="7">
        <v>0.0</v>
      </c>
      <c r="L273" s="11">
        <v>0.0</v>
      </c>
      <c r="M273" s="10">
        <v>0.0</v>
      </c>
      <c r="N273" s="7">
        <v>0.0</v>
      </c>
      <c r="O273" s="7">
        <v>0.0</v>
      </c>
      <c r="P273" s="11">
        <v>0.0</v>
      </c>
      <c r="Q273" s="10">
        <v>1.0</v>
      </c>
      <c r="R273" s="7">
        <v>7.0</v>
      </c>
      <c r="S273" s="7">
        <v>0.0</v>
      </c>
      <c r="T273" s="11">
        <v>0.0</v>
      </c>
      <c r="U273" s="10">
        <v>0.0</v>
      </c>
      <c r="V273" s="11">
        <v>0.0</v>
      </c>
    </row>
    <row r="274">
      <c r="A274" s="7" t="str">
        <f t="shared" si="1"/>
        <v>Eric Gray</v>
      </c>
      <c r="B274" s="7" t="str">
        <f>IFERROR(__xludf.DUMMYFUNCTION("INDEX(IFNA(REGEXEXTRACT(D274, ""([^ ]+)$"")))"),"NYG")</f>
        <v>NYG</v>
      </c>
      <c r="C274" s="7">
        <f>Pts_PA*G274+Pts_PC*H274+Pts_PY*I274+Pts_PTD*J274+Pts_PI*K274+Pts_P2*L274+Pts_RA*M274+Pts_RY*N274+Pts_RTD*O274+Pts_R2*P274+Pts_Res*Q274+Pts_ReY*R274+Pts_ReTD*S274+Pts_Re2*T274+Pts_FL*U274+Pts_FTD*V274</f>
        <v>1.5</v>
      </c>
      <c r="D274" s="7" t="s">
        <v>296</v>
      </c>
      <c r="E274" s="10" t="s">
        <v>27</v>
      </c>
      <c r="F274" s="9">
        <v>0.0</v>
      </c>
      <c r="G274" s="10">
        <v>0.0</v>
      </c>
      <c r="H274" s="7">
        <v>0.0</v>
      </c>
      <c r="I274" s="7">
        <v>0.0</v>
      </c>
      <c r="J274" s="7">
        <v>0.0</v>
      </c>
      <c r="K274" s="7">
        <v>0.0</v>
      </c>
      <c r="L274" s="11">
        <v>0.0</v>
      </c>
      <c r="M274" s="10">
        <v>1.0</v>
      </c>
      <c r="N274" s="7">
        <v>6.0</v>
      </c>
      <c r="O274" s="7">
        <v>0.0</v>
      </c>
      <c r="P274" s="11">
        <v>0.0</v>
      </c>
      <c r="Q274" s="10">
        <v>1.0</v>
      </c>
      <c r="R274" s="7">
        <v>4.0</v>
      </c>
      <c r="S274" s="7">
        <v>0.0</v>
      </c>
      <c r="T274" s="11">
        <v>0.0</v>
      </c>
      <c r="U274" s="10">
        <v>0.0</v>
      </c>
      <c r="V274" s="11">
        <v>0.0</v>
      </c>
    </row>
    <row r="275">
      <c r="A275" s="7" t="str">
        <f t="shared" si="1"/>
        <v>Noah Gray</v>
      </c>
      <c r="B275" s="7" t="str">
        <f>IFERROR(__xludf.DUMMYFUNCTION("INDEX(IFNA(REGEXEXTRACT(D275, ""([^ ]+)$"")))"),"KC")</f>
        <v>KC</v>
      </c>
      <c r="C275" s="7">
        <f>Pts_PA*G275+Pts_PC*H275+Pts_PY*I275+Pts_PTD*J275+Pts_PI*K275+Pts_P2*L275+Pts_RA*M275+Pts_RY*N275+Pts_RTD*O275+Pts_R2*P275+Pts_Res*Q275+Pts_ReY*R275+Pts_ReTD*S275+Pts_Re2*T275+Pts_FL*U275+Pts_FTD*V275</f>
        <v>0.2</v>
      </c>
      <c r="D275" s="7" t="s">
        <v>188</v>
      </c>
      <c r="E275" s="10" t="s">
        <v>356</v>
      </c>
      <c r="F275" s="9">
        <v>0.0</v>
      </c>
      <c r="G275" s="10">
        <v>0.0</v>
      </c>
      <c r="H275" s="7">
        <v>0.0</v>
      </c>
      <c r="I275" s="7">
        <v>0.0</v>
      </c>
      <c r="J275" s="7">
        <v>0.0</v>
      </c>
      <c r="K275" s="7">
        <v>0.0</v>
      </c>
      <c r="L275" s="11">
        <v>0.0</v>
      </c>
      <c r="M275" s="10">
        <v>1.0</v>
      </c>
      <c r="N275" s="7">
        <v>-4.0</v>
      </c>
      <c r="O275" s="7">
        <v>0.0</v>
      </c>
      <c r="P275" s="11">
        <v>0.0</v>
      </c>
      <c r="Q275" s="10">
        <v>1.0</v>
      </c>
      <c r="R275" s="7">
        <v>1.0</v>
      </c>
      <c r="S275" s="7">
        <v>0.0</v>
      </c>
      <c r="T275" s="11">
        <v>0.0</v>
      </c>
      <c r="U275" s="10">
        <v>0.0</v>
      </c>
      <c r="V275" s="11">
        <v>0.0</v>
      </c>
    </row>
    <row r="276">
      <c r="A276" s="7" t="str">
        <f t="shared" si="1"/>
        <v>Isaac Guerendo</v>
      </c>
      <c r="B276" s="7" t="str">
        <f>IFERROR(__xludf.DUMMYFUNCTION("INDEX(IFNA(REGEXEXTRACT(D276, ""([^ ]+)$"")))"),"SF")</f>
        <v>SF</v>
      </c>
      <c r="C276" s="7">
        <f>Pts_PA*G276+Pts_PC*H276+Pts_PY*I276+Pts_PTD*J276+Pts_PI*K276+Pts_P2*L276+Pts_RA*M276+Pts_RY*N276+Pts_RTD*O276+Pts_R2*P276+Pts_Res*Q276+Pts_ReY*R276+Pts_ReTD*S276+Pts_Re2*T276+Pts_FL*U276+Pts_FTD*V276</f>
        <v>0.5</v>
      </c>
      <c r="D276" s="7" t="s">
        <v>406</v>
      </c>
      <c r="E276" s="10" t="s">
        <v>359</v>
      </c>
      <c r="F276" s="9">
        <v>0.0</v>
      </c>
      <c r="G276" s="10">
        <v>0.0</v>
      </c>
      <c r="H276" s="7">
        <v>0.0</v>
      </c>
      <c r="I276" s="7">
        <v>0.0</v>
      </c>
      <c r="J276" s="7">
        <v>0.0</v>
      </c>
      <c r="K276" s="7">
        <v>0.0</v>
      </c>
      <c r="L276" s="11">
        <v>0.0</v>
      </c>
      <c r="M276" s="10">
        <v>2.0</v>
      </c>
      <c r="N276" s="7">
        <v>5.0</v>
      </c>
      <c r="O276" s="7">
        <v>0.0</v>
      </c>
      <c r="P276" s="11">
        <v>0.0</v>
      </c>
      <c r="Q276" s="10">
        <v>0.0</v>
      </c>
      <c r="R276" s="7">
        <v>0.0</v>
      </c>
      <c r="S276" s="7">
        <v>0.0</v>
      </c>
      <c r="T276" s="11">
        <v>0.0</v>
      </c>
      <c r="U276" s="10">
        <v>0.0</v>
      </c>
      <c r="V276" s="11">
        <v>0.0</v>
      </c>
    </row>
    <row r="277">
      <c r="A277" s="7" t="str">
        <f t="shared" si="1"/>
        <v>T.J. Hockenson</v>
      </c>
      <c r="B277" s="7" t="str">
        <f>IFERROR(__xludf.DUMMYFUNCTION("INDEX(IFNA(REGEXEXTRACT(D277, ""([^ ]+)$"")))"),"MIN")</f>
        <v>MIN</v>
      </c>
      <c r="C277" s="7">
        <f>Pts_PA*G277+Pts_PC*H277+Pts_PY*I277+Pts_PTD*J277+Pts_PI*K277+Pts_P2*L277+Pts_RA*M277+Pts_RY*N277+Pts_RTD*O277+Pts_R2*P277+Pts_Res*Q277+Pts_ReY*R277+Pts_ReTD*S277+Pts_Re2*T277+Pts_FL*U277+Pts_FTD*V277</f>
        <v>1.9</v>
      </c>
      <c r="D277" s="7" t="s">
        <v>541</v>
      </c>
      <c r="E277" s="10" t="s">
        <v>56</v>
      </c>
      <c r="F277" s="9">
        <v>0.0</v>
      </c>
      <c r="G277" s="10">
        <v>0.0</v>
      </c>
      <c r="H277" s="7">
        <v>0.0</v>
      </c>
      <c r="I277" s="7">
        <v>0.0</v>
      </c>
      <c r="J277" s="7">
        <v>0.0</v>
      </c>
      <c r="K277" s="7">
        <v>0.0</v>
      </c>
      <c r="L277" s="11">
        <v>0.0</v>
      </c>
      <c r="M277" s="10">
        <v>0.0</v>
      </c>
      <c r="N277" s="7">
        <v>0.0</v>
      </c>
      <c r="O277" s="7">
        <v>0.0</v>
      </c>
      <c r="P277" s="11">
        <v>0.0</v>
      </c>
      <c r="Q277" s="10">
        <v>2.0</v>
      </c>
      <c r="R277" s="7">
        <v>9.0</v>
      </c>
      <c r="S277" s="7">
        <v>0.0</v>
      </c>
      <c r="T277" s="11">
        <v>0.0</v>
      </c>
      <c r="U277" s="10">
        <v>0.0</v>
      </c>
      <c r="V277" s="11">
        <v>0.0</v>
      </c>
    </row>
    <row r="278">
      <c r="A278" s="7" t="str">
        <f t="shared" si="1"/>
        <v>Xavier Hutchinson</v>
      </c>
      <c r="B278" s="7" t="str">
        <f>IFERROR(__xludf.DUMMYFUNCTION("INDEX(IFNA(REGEXEXTRACT(D278, ""([^ ]+)$"")))"),"HOU")</f>
        <v>HOU</v>
      </c>
      <c r="C278" s="7">
        <f>Pts_PA*G278+Pts_PC*H278+Pts_PY*I278+Pts_PTD*J278+Pts_PI*K278+Pts_P2*L278+Pts_RA*M278+Pts_RY*N278+Pts_RTD*O278+Pts_R2*P278+Pts_Res*Q278+Pts_ReY*R278+Pts_ReTD*S278+Pts_Re2*T278+Pts_FL*U278+Pts_FTD*V278</f>
        <v>1</v>
      </c>
      <c r="D278" s="7" t="s">
        <v>304</v>
      </c>
      <c r="E278" s="10" t="s">
        <v>345</v>
      </c>
      <c r="F278" s="9">
        <v>0.0</v>
      </c>
      <c r="G278" s="10">
        <v>0.0</v>
      </c>
      <c r="H278" s="7">
        <v>0.0</v>
      </c>
      <c r="I278" s="7">
        <v>0.0</v>
      </c>
      <c r="J278" s="7">
        <v>0.0</v>
      </c>
      <c r="K278" s="7">
        <v>0.0</v>
      </c>
      <c r="L278" s="11">
        <v>0.0</v>
      </c>
      <c r="M278" s="10">
        <v>0.0</v>
      </c>
      <c r="N278" s="7">
        <v>0.0</v>
      </c>
      <c r="O278" s="7">
        <v>0.0</v>
      </c>
      <c r="P278" s="11">
        <v>0.0</v>
      </c>
      <c r="Q278" s="10">
        <v>1.0</v>
      </c>
      <c r="R278" s="7">
        <v>5.0</v>
      </c>
      <c r="S278" s="7">
        <v>0.0</v>
      </c>
      <c r="T278" s="11">
        <v>0.0</v>
      </c>
      <c r="U278" s="10">
        <v>0.0</v>
      </c>
      <c r="V278" s="11">
        <v>0.0</v>
      </c>
    </row>
    <row r="279">
      <c r="A279" s="7" t="str">
        <f t="shared" si="1"/>
        <v>Joshua Kelley</v>
      </c>
      <c r="B279" s="7" t="str">
        <f>IFERROR(__xludf.DUMMYFUNCTION("INDEX(IFNA(REGEXEXTRACT(D279, ""([^ ]+)$"")))"),"TEN")</f>
        <v>TEN</v>
      </c>
      <c r="C279" s="7">
        <f>Pts_PA*G279+Pts_PC*H279+Pts_PY*I279+Pts_PTD*J279+Pts_PI*K279+Pts_P2*L279+Pts_RA*M279+Pts_RY*N279+Pts_RTD*O279+Pts_R2*P279+Pts_Res*Q279+Pts_ReY*R279+Pts_ReTD*S279+Pts_Re2*T279+Pts_FL*U279+Pts_FTD*V279</f>
        <v>0.2</v>
      </c>
      <c r="D279" s="7" t="s">
        <v>1211</v>
      </c>
      <c r="E279" s="10" t="s">
        <v>25</v>
      </c>
      <c r="F279" s="9">
        <v>0.0</v>
      </c>
      <c r="G279" s="10">
        <v>0.0</v>
      </c>
      <c r="H279" s="7">
        <v>0.0</v>
      </c>
      <c r="I279" s="7">
        <v>0.0</v>
      </c>
      <c r="J279" s="7">
        <v>0.0</v>
      </c>
      <c r="K279" s="7">
        <v>0.0</v>
      </c>
      <c r="L279" s="11">
        <v>0.0</v>
      </c>
      <c r="M279" s="10">
        <v>1.0</v>
      </c>
      <c r="N279" s="7">
        <v>2.0</v>
      </c>
      <c r="O279" s="7">
        <v>0.0</v>
      </c>
      <c r="P279" s="11">
        <v>0.0</v>
      </c>
      <c r="Q279" s="10">
        <v>0.0</v>
      </c>
      <c r="R279" s="7">
        <v>0.0</v>
      </c>
      <c r="S279" s="7">
        <v>0.0</v>
      </c>
      <c r="T279" s="11">
        <v>0.0</v>
      </c>
      <c r="U279" s="10">
        <v>0.0</v>
      </c>
      <c r="V279" s="11">
        <v>0.0</v>
      </c>
    </row>
    <row r="280">
      <c r="A280" s="7" t="str">
        <f t="shared" si="1"/>
        <v>Cole Kmet</v>
      </c>
      <c r="B280" s="7" t="str">
        <f>IFERROR(__xludf.DUMMYFUNCTION("INDEX(IFNA(REGEXEXTRACT(D280, ""([^ ]+)$"")))"),"CHI")</f>
        <v>CHI</v>
      </c>
      <c r="C280" s="7">
        <f>Pts_PA*G280+Pts_PC*H280+Pts_PY*I280+Pts_PTD*J280+Pts_PI*K280+Pts_P2*L280+Pts_RA*M280+Pts_RY*N280+Pts_RTD*O280+Pts_R2*P280+Pts_Res*Q280+Pts_ReY*R280+Pts_ReTD*S280+Pts_Re2*T280+Pts_FL*U280+Pts_FTD*V280</f>
        <v>1.3</v>
      </c>
      <c r="D280" s="7" t="s">
        <v>312</v>
      </c>
      <c r="E280" s="10" t="s">
        <v>355</v>
      </c>
      <c r="F280" s="9">
        <v>0.0</v>
      </c>
      <c r="G280" s="10">
        <v>0.0</v>
      </c>
      <c r="H280" s="7">
        <v>0.0</v>
      </c>
      <c r="I280" s="7">
        <v>0.0</v>
      </c>
      <c r="J280" s="7">
        <v>0.0</v>
      </c>
      <c r="K280" s="7">
        <v>0.0</v>
      </c>
      <c r="L280" s="11">
        <v>0.0</v>
      </c>
      <c r="M280" s="10">
        <v>0.0</v>
      </c>
      <c r="N280" s="7">
        <v>0.0</v>
      </c>
      <c r="O280" s="7">
        <v>0.0</v>
      </c>
      <c r="P280" s="11">
        <v>0.0</v>
      </c>
      <c r="Q280" s="10">
        <v>2.0</v>
      </c>
      <c r="R280" s="7">
        <v>3.0</v>
      </c>
      <c r="S280" s="7">
        <v>0.0</v>
      </c>
      <c r="T280" s="11">
        <v>0.0</v>
      </c>
      <c r="U280" s="10">
        <v>0.0</v>
      </c>
      <c r="V280" s="11">
        <v>0.0</v>
      </c>
    </row>
    <row r="281">
      <c r="A281" s="7" t="str">
        <f t="shared" si="1"/>
        <v>Drake Maye</v>
      </c>
      <c r="B281" s="7" t="str">
        <f>IFERROR(__xludf.DUMMYFUNCTION("INDEX(IFNA(REGEXEXTRACT(D281, ""([^ ]+)$"")))"),"NE")</f>
        <v>NE</v>
      </c>
      <c r="C281" s="7">
        <f>Pts_PA*G281+Pts_PC*H281+Pts_PY*I281+Pts_PTD*J281+Pts_PI*K281+Pts_P2*L281+Pts_RA*M281+Pts_RY*N281+Pts_RTD*O281+Pts_R2*P281+Pts_Res*Q281+Pts_ReY*R281+Pts_ReTD*S281+Pts_Re2*T281+Pts_FL*U281+Pts_FTD*V281</f>
        <v>0</v>
      </c>
      <c r="D281" s="7" t="s">
        <v>442</v>
      </c>
      <c r="E281" s="10" t="s">
        <v>342</v>
      </c>
      <c r="F281" s="9">
        <v>0.0</v>
      </c>
      <c r="G281" s="10">
        <v>1.0</v>
      </c>
      <c r="H281" s="7">
        <v>0.0</v>
      </c>
      <c r="I281" s="7">
        <v>0.0</v>
      </c>
      <c r="J281" s="7">
        <v>0.0</v>
      </c>
      <c r="K281" s="7">
        <v>0.0</v>
      </c>
      <c r="L281" s="11">
        <v>0.0</v>
      </c>
      <c r="M281" s="10">
        <v>0.0</v>
      </c>
      <c r="N281" s="7">
        <v>0.0</v>
      </c>
      <c r="O281" s="7">
        <v>0.0</v>
      </c>
      <c r="P281" s="11">
        <v>0.0</v>
      </c>
      <c r="Q281" s="10">
        <v>0.0</v>
      </c>
      <c r="R281" s="7">
        <v>0.0</v>
      </c>
      <c r="S281" s="7">
        <v>0.0</v>
      </c>
      <c r="T281" s="11">
        <v>0.0</v>
      </c>
      <c r="U281" s="10">
        <v>0.0</v>
      </c>
      <c r="V281" s="11">
        <v>0.0</v>
      </c>
    </row>
    <row r="282">
      <c r="A282" s="7" t="str">
        <f t="shared" si="1"/>
        <v>Bo Melton</v>
      </c>
      <c r="B282" s="7" t="str">
        <f>IFERROR(__xludf.DUMMYFUNCTION("INDEX(IFNA(REGEXEXTRACT(D282, ""([^ ]+)$"")))"),"GB")</f>
        <v>GB</v>
      </c>
      <c r="C282" s="7">
        <f>Pts_PA*G282+Pts_PC*H282+Pts_PY*I282+Pts_PTD*J282+Pts_PI*K282+Pts_P2*L282+Pts_RA*M282+Pts_RY*N282+Pts_RTD*O282+Pts_R2*P282+Pts_Res*Q282+Pts_ReY*R282+Pts_ReTD*S282+Pts_Re2*T282+Pts_FL*U282+Pts_FTD*V282</f>
        <v>0.1</v>
      </c>
      <c r="D282" s="13" t="s">
        <v>409</v>
      </c>
      <c r="E282" s="14" t="s">
        <v>343</v>
      </c>
      <c r="F282" s="14">
        <v>0.0</v>
      </c>
      <c r="G282" s="14">
        <v>0.0</v>
      </c>
      <c r="H282" s="13">
        <v>0.0</v>
      </c>
      <c r="I282" s="13">
        <v>0.0</v>
      </c>
      <c r="J282" s="13">
        <v>0.0</v>
      </c>
      <c r="K282" s="13">
        <v>0.0</v>
      </c>
      <c r="L282" s="15">
        <v>0.0</v>
      </c>
      <c r="M282" s="14">
        <v>1.0</v>
      </c>
      <c r="N282" s="13">
        <v>1.0</v>
      </c>
      <c r="O282" s="13">
        <v>0.0</v>
      </c>
      <c r="P282" s="15">
        <v>0.0</v>
      </c>
      <c r="Q282" s="14">
        <v>0.0</v>
      </c>
      <c r="R282" s="13">
        <v>0.0</v>
      </c>
      <c r="S282" s="13">
        <v>0.0</v>
      </c>
      <c r="T282" s="15">
        <v>0.0</v>
      </c>
      <c r="U282" s="14">
        <v>0.0</v>
      </c>
      <c r="V282" s="15">
        <v>0.0</v>
      </c>
    </row>
    <row r="283">
      <c r="A283" s="7" t="str">
        <f t="shared" si="1"/>
        <v>Chris Oladokun</v>
      </c>
      <c r="B283" s="7" t="str">
        <f>IFERROR(__xludf.DUMMYFUNCTION("INDEX(IFNA(REGEXEXTRACT(D283, ""([^ ]+)$"")))"),"KC")</f>
        <v>KC</v>
      </c>
      <c r="C283" s="7">
        <f>Pts_PA*G283+Pts_PC*H283+Pts_PY*I283+Pts_PTD*J283+Pts_PI*K283+Pts_P2*L283+Pts_RA*M283+Pts_RY*N283+Pts_RTD*O283+Pts_R2*P283+Pts_Res*Q283+Pts_ReY*R283+Pts_ReTD*S283+Pts_Re2*T283+Pts_FL*U283+Pts_FTD*V283</f>
        <v>0.5</v>
      </c>
      <c r="D283" s="13" t="s">
        <v>1212</v>
      </c>
      <c r="E283" s="14" t="s">
        <v>356</v>
      </c>
      <c r="F283" s="14">
        <v>0.0</v>
      </c>
      <c r="G283" s="14">
        <v>0.0</v>
      </c>
      <c r="H283" s="13">
        <v>0.0</v>
      </c>
      <c r="I283" s="13">
        <v>0.0</v>
      </c>
      <c r="J283" s="13">
        <v>0.0</v>
      </c>
      <c r="K283" s="13">
        <v>0.0</v>
      </c>
      <c r="L283" s="15">
        <v>0.0</v>
      </c>
      <c r="M283" s="14">
        <v>1.0</v>
      </c>
      <c r="N283" s="13">
        <v>5.0</v>
      </c>
      <c r="O283" s="13">
        <v>0.0</v>
      </c>
      <c r="P283" s="15">
        <v>0.0</v>
      </c>
      <c r="Q283" s="14">
        <v>0.0</v>
      </c>
      <c r="R283" s="13">
        <v>0.0</v>
      </c>
      <c r="S283" s="13">
        <v>0.0</v>
      </c>
      <c r="T283" s="15">
        <v>0.0</v>
      </c>
      <c r="U283" s="14">
        <v>0.0</v>
      </c>
      <c r="V283" s="15">
        <v>0.0</v>
      </c>
    </row>
    <row r="284">
      <c r="A284" s="7" t="str">
        <f t="shared" si="1"/>
        <v>Colby Parkinson</v>
      </c>
      <c r="B284" s="7" t="str">
        <f>IFERROR(__xludf.DUMMYFUNCTION("INDEX(IFNA(REGEXEXTRACT(D284, ""([^ ]+)$"")))"),"LA")</f>
        <v>LA</v>
      </c>
      <c r="C284" s="7">
        <f>Pts_PA*G284+Pts_PC*H284+Pts_PY*I284+Pts_PTD*J284+Pts_PI*K284+Pts_P2*L284+Pts_RA*M284+Pts_RY*N284+Pts_RTD*O284+Pts_R2*P284+Pts_Res*Q284+Pts_ReY*R284+Pts_ReTD*S284+Pts_Re2*T284+Pts_FL*U284+Pts_FTD*V284</f>
        <v>1.1</v>
      </c>
      <c r="D284" s="13" t="s">
        <v>179</v>
      </c>
      <c r="E284" s="14" t="s">
        <v>353</v>
      </c>
      <c r="F284" s="14">
        <v>0.0</v>
      </c>
      <c r="G284" s="14">
        <v>0.0</v>
      </c>
      <c r="H284" s="13">
        <v>0.0</v>
      </c>
      <c r="I284" s="13">
        <v>0.0</v>
      </c>
      <c r="J284" s="13">
        <v>0.0</v>
      </c>
      <c r="K284" s="13">
        <v>0.0</v>
      </c>
      <c r="L284" s="15">
        <v>0.0</v>
      </c>
      <c r="M284" s="14">
        <v>0.0</v>
      </c>
      <c r="N284" s="13">
        <v>0.0</v>
      </c>
      <c r="O284" s="13">
        <v>0.0</v>
      </c>
      <c r="P284" s="15">
        <v>0.0</v>
      </c>
      <c r="Q284" s="14">
        <v>1.0</v>
      </c>
      <c r="R284" s="13">
        <v>6.0</v>
      </c>
      <c r="S284" s="13">
        <v>0.0</v>
      </c>
      <c r="T284" s="15">
        <v>0.0</v>
      </c>
      <c r="U284" s="14">
        <v>0.0</v>
      </c>
      <c r="V284" s="15">
        <v>0.0</v>
      </c>
    </row>
    <row r="285">
      <c r="A285" s="7" t="str">
        <f t="shared" si="1"/>
        <v>Cordarrelle Patterson</v>
      </c>
      <c r="B285" s="7" t="str">
        <f>IFERROR(__xludf.DUMMYFUNCTION("INDEX(IFNA(REGEXEXTRACT(D285, ""([^ ]+)$"")))"),"PIT")</f>
        <v>PIT</v>
      </c>
      <c r="C285" s="7">
        <f>Pts_PA*G285+Pts_PC*H285+Pts_PY*I285+Pts_PTD*J285+Pts_PI*K285+Pts_P2*L285+Pts_RA*M285+Pts_RY*N285+Pts_RTD*O285+Pts_R2*P285+Pts_Res*Q285+Pts_ReY*R285+Pts_ReTD*S285+Pts_Re2*T285+Pts_FL*U285+Pts_FTD*V285</f>
        <v>0.1</v>
      </c>
      <c r="D285" s="13" t="s">
        <v>265</v>
      </c>
      <c r="E285" s="14" t="s">
        <v>348</v>
      </c>
      <c r="F285" s="14">
        <v>0.0</v>
      </c>
      <c r="G285" s="14">
        <v>0.0</v>
      </c>
      <c r="H285" s="13">
        <v>0.0</v>
      </c>
      <c r="I285" s="13">
        <v>0.0</v>
      </c>
      <c r="J285" s="13">
        <v>0.0</v>
      </c>
      <c r="K285" s="13">
        <v>0.0</v>
      </c>
      <c r="L285" s="15">
        <v>0.0</v>
      </c>
      <c r="M285" s="14">
        <v>1.0</v>
      </c>
      <c r="N285" s="13">
        <v>1.0</v>
      </c>
      <c r="O285" s="13">
        <v>0.0</v>
      </c>
      <c r="P285" s="15">
        <v>0.0</v>
      </c>
      <c r="Q285" s="14">
        <v>0.0</v>
      </c>
      <c r="R285" s="13">
        <v>0.0</v>
      </c>
      <c r="S285" s="13">
        <v>0.0</v>
      </c>
      <c r="T285" s="15">
        <v>0.0</v>
      </c>
      <c r="U285" s="14">
        <v>0.0</v>
      </c>
      <c r="V285" s="15">
        <v>0.0</v>
      </c>
    </row>
    <row r="286">
      <c r="A286" s="7" t="str">
        <f t="shared" si="1"/>
        <v>George Pickens</v>
      </c>
      <c r="B286" s="7" t="str">
        <f>IFERROR(__xludf.DUMMYFUNCTION("INDEX(IFNA(REGEXEXTRACT(D286, ""([^ ]+)$"")))"),"PIT")</f>
        <v>PIT</v>
      </c>
      <c r="C286" s="7">
        <f>Pts_PA*G286+Pts_PC*H286+Pts_PY*I286+Pts_PTD*J286+Pts_PI*K286+Pts_P2*L286+Pts_RA*M286+Pts_RY*N286+Pts_RTD*O286+Pts_R2*P286+Pts_Res*Q286+Pts_ReY*R286+Pts_ReTD*S286+Pts_Re2*T286+Pts_FL*U286+Pts_FTD*V286</f>
        <v>0.5</v>
      </c>
      <c r="D286" s="13" t="s">
        <v>136</v>
      </c>
      <c r="E286" s="14" t="s">
        <v>348</v>
      </c>
      <c r="F286" s="14">
        <v>0.0</v>
      </c>
      <c r="G286" s="14">
        <v>0.0</v>
      </c>
      <c r="H286" s="13">
        <v>0.0</v>
      </c>
      <c r="I286" s="13">
        <v>0.0</v>
      </c>
      <c r="J286" s="13">
        <v>0.0</v>
      </c>
      <c r="K286" s="13">
        <v>0.0</v>
      </c>
      <c r="L286" s="15">
        <v>0.0</v>
      </c>
      <c r="M286" s="14">
        <v>0.0</v>
      </c>
      <c r="N286" s="13">
        <v>0.0</v>
      </c>
      <c r="O286" s="13">
        <v>0.0</v>
      </c>
      <c r="P286" s="15">
        <v>0.0</v>
      </c>
      <c r="Q286" s="14">
        <v>1.0</v>
      </c>
      <c r="R286" s="13">
        <v>0.0</v>
      </c>
      <c r="S286" s="13">
        <v>0.0</v>
      </c>
      <c r="T286" s="15">
        <v>0.0</v>
      </c>
      <c r="U286" s="14">
        <v>0.0</v>
      </c>
      <c r="V286" s="15">
        <v>0.0</v>
      </c>
    </row>
    <row r="287">
      <c r="A287" s="7" t="str">
        <f t="shared" si="1"/>
        <v>Desmond Ridder</v>
      </c>
      <c r="B287" s="7" t="str">
        <f>IFERROR(__xludf.DUMMYFUNCTION("INDEX(IFNA(REGEXEXTRACT(D287, ""([^ ]+)$"")))"),"LV")</f>
        <v>LV</v>
      </c>
      <c r="C287" s="7">
        <f>Pts_PA*G287+Pts_PC*H287+Pts_PY*I287+Pts_PTD*J287+Pts_PI*K287+Pts_P2*L287+Pts_RA*M287+Pts_RY*N287+Pts_RTD*O287+Pts_R2*P287+Pts_Res*Q287+Pts_ReY*R287+Pts_ReTD*S287+Pts_Re2*T287+Pts_FL*U287+Pts_FTD*V287</f>
        <v>0.44</v>
      </c>
      <c r="D287" s="13" t="s">
        <v>539</v>
      </c>
      <c r="E287" s="14" t="s">
        <v>361</v>
      </c>
      <c r="F287" s="14">
        <v>0.0</v>
      </c>
      <c r="G287" s="14">
        <v>2.0</v>
      </c>
      <c r="H287" s="13">
        <v>1.0</v>
      </c>
      <c r="I287" s="13">
        <v>11.0</v>
      </c>
      <c r="J287" s="13">
        <v>0.0</v>
      </c>
      <c r="K287" s="13">
        <v>0.0</v>
      </c>
      <c r="L287" s="15">
        <v>0.0</v>
      </c>
      <c r="M287" s="14">
        <v>0.0</v>
      </c>
      <c r="N287" s="13">
        <v>0.0</v>
      </c>
      <c r="O287" s="13">
        <v>0.0</v>
      </c>
      <c r="P287" s="15">
        <v>0.0</v>
      </c>
      <c r="Q287" s="14">
        <v>0.0</v>
      </c>
      <c r="R287" s="13">
        <v>0.0</v>
      </c>
      <c r="S287" s="13">
        <v>0.0</v>
      </c>
      <c r="T287" s="15">
        <v>0.0</v>
      </c>
      <c r="U287" s="14">
        <v>0.0</v>
      </c>
      <c r="V287" s="15">
        <v>0.0</v>
      </c>
    </row>
    <row r="288">
      <c r="A288" s="7" t="str">
        <f t="shared" si="1"/>
        <v>Jeremy Ruckert</v>
      </c>
      <c r="B288" s="7" t="str">
        <f>IFERROR(__xludf.DUMMYFUNCTION("INDEX(IFNA(REGEXEXTRACT(D288, ""([^ ]+)$"")))"),"NYJ")</f>
        <v>NYJ</v>
      </c>
      <c r="C288" s="7">
        <f>Pts_PA*G288+Pts_PC*H288+Pts_PY*I288+Pts_PTD*J288+Pts_PI*K288+Pts_P2*L288+Pts_RA*M288+Pts_RY*N288+Pts_RTD*O288+Pts_R2*P288+Pts_Res*Q288+Pts_ReY*R288+Pts_ReTD*S288+Pts_Re2*T288+Pts_FL*U288+Pts_FTD*V288</f>
        <v>1</v>
      </c>
      <c r="D288" s="13" t="s">
        <v>444</v>
      </c>
      <c r="E288" s="14" t="s">
        <v>421</v>
      </c>
      <c r="F288" s="14">
        <v>0.0</v>
      </c>
      <c r="G288" s="14">
        <v>0.0</v>
      </c>
      <c r="H288" s="13">
        <v>0.0</v>
      </c>
      <c r="I288" s="13">
        <v>0.0</v>
      </c>
      <c r="J288" s="13">
        <v>0.0</v>
      </c>
      <c r="K288" s="13">
        <v>0.0</v>
      </c>
      <c r="L288" s="15">
        <v>0.0</v>
      </c>
      <c r="M288" s="14">
        <v>0.0</v>
      </c>
      <c r="N288" s="13">
        <v>0.0</v>
      </c>
      <c r="O288" s="13">
        <v>0.0</v>
      </c>
      <c r="P288" s="15">
        <v>0.0</v>
      </c>
      <c r="Q288" s="14">
        <v>1.0</v>
      </c>
      <c r="R288" s="13">
        <v>5.0</v>
      </c>
      <c r="S288" s="13">
        <v>0.0</v>
      </c>
      <c r="T288" s="15">
        <v>0.0</v>
      </c>
      <c r="U288" s="14">
        <v>0.0</v>
      </c>
      <c r="V288" s="15">
        <v>0.0</v>
      </c>
    </row>
    <row r="289">
      <c r="A289" s="7" t="str">
        <f t="shared" si="1"/>
        <v>Cody Schrader</v>
      </c>
      <c r="B289" s="7" t="str">
        <f>IFERROR(__xludf.DUMMYFUNCTION("INDEX(IFNA(REGEXEXTRACT(D289, ""([^ ]+)$"")))"),"LA")</f>
        <v>LA</v>
      </c>
      <c r="C289" s="7">
        <f>Pts_PA*G289+Pts_PC*H289+Pts_PY*I289+Pts_PTD*J289+Pts_PI*K289+Pts_P2*L289+Pts_RA*M289+Pts_RY*N289+Pts_RTD*O289+Pts_R2*P289+Pts_Res*Q289+Pts_ReY*R289+Pts_ReTD*S289+Pts_Re2*T289+Pts_FL*U289+Pts_FTD*V289</f>
        <v>1.4</v>
      </c>
      <c r="D289" s="13" t="s">
        <v>1213</v>
      </c>
      <c r="E289" s="14" t="s">
        <v>353</v>
      </c>
      <c r="F289" s="14">
        <v>0.0</v>
      </c>
      <c r="G289" s="14">
        <v>0.0</v>
      </c>
      <c r="H289" s="13">
        <v>0.0</v>
      </c>
      <c r="I289" s="13">
        <v>0.0</v>
      </c>
      <c r="J289" s="13">
        <v>0.0</v>
      </c>
      <c r="K289" s="13">
        <v>0.0</v>
      </c>
      <c r="L289" s="15">
        <v>0.0</v>
      </c>
      <c r="M289" s="14">
        <v>1.0</v>
      </c>
      <c r="N289" s="13">
        <v>3.0</v>
      </c>
      <c r="O289" s="13">
        <v>0.0</v>
      </c>
      <c r="P289" s="15">
        <v>0.0</v>
      </c>
      <c r="Q289" s="14">
        <v>1.0</v>
      </c>
      <c r="R289" s="13">
        <v>6.0</v>
      </c>
      <c r="S289" s="13">
        <v>0.0</v>
      </c>
      <c r="T289" s="15">
        <v>0.0</v>
      </c>
      <c r="U289" s="14">
        <v>0.0</v>
      </c>
      <c r="V289" s="15">
        <v>0.0</v>
      </c>
    </row>
    <row r="290">
      <c r="A290" s="7" t="str">
        <f t="shared" si="1"/>
        <v>Trey Sermon</v>
      </c>
      <c r="B290" s="7" t="str">
        <f>IFERROR(__xludf.DUMMYFUNCTION("INDEX(IFNA(REGEXEXTRACT(D290, ""([^ ]+)$"")))"),"IND")</f>
        <v>IND</v>
      </c>
      <c r="C290" s="7">
        <f>Pts_PA*G290+Pts_PC*H290+Pts_PY*I290+Pts_PTD*J290+Pts_PI*K290+Pts_P2*L290+Pts_RA*M290+Pts_RY*N290+Pts_RTD*O290+Pts_R2*P290+Pts_Res*Q290+Pts_ReY*R290+Pts_ReTD*S290+Pts_Re2*T290+Pts_FL*U290+Pts_FTD*V290</f>
        <v>1</v>
      </c>
      <c r="D290" s="13" t="s">
        <v>411</v>
      </c>
      <c r="E290" s="14" t="s">
        <v>44</v>
      </c>
      <c r="F290" s="14">
        <v>0.0</v>
      </c>
      <c r="G290" s="14">
        <v>0.0</v>
      </c>
      <c r="H290" s="13">
        <v>0.0</v>
      </c>
      <c r="I290" s="13">
        <v>0.0</v>
      </c>
      <c r="J290" s="13">
        <v>0.0</v>
      </c>
      <c r="K290" s="13">
        <v>0.0</v>
      </c>
      <c r="L290" s="15">
        <v>0.0</v>
      </c>
      <c r="M290" s="14">
        <v>0.0</v>
      </c>
      <c r="N290" s="13">
        <v>0.0</v>
      </c>
      <c r="O290" s="13">
        <v>0.0</v>
      </c>
      <c r="P290" s="15">
        <v>0.0</v>
      </c>
      <c r="Q290" s="14">
        <v>1.0</v>
      </c>
      <c r="R290" s="13">
        <v>5.0</v>
      </c>
      <c r="S290" s="13">
        <v>0.0</v>
      </c>
      <c r="T290" s="15">
        <v>0.0</v>
      </c>
      <c r="U290" s="14">
        <v>0.0</v>
      </c>
      <c r="V290" s="15">
        <v>0.0</v>
      </c>
    </row>
    <row r="291">
      <c r="A291" s="7" t="str">
        <f t="shared" si="1"/>
        <v>Xavier Smith</v>
      </c>
      <c r="B291" s="7" t="str">
        <f>IFERROR(__xludf.DUMMYFUNCTION("INDEX(IFNA(REGEXEXTRACT(D291, ""([^ ]+)$"")))"),"LA")</f>
        <v>LA</v>
      </c>
      <c r="C291" s="7">
        <f>Pts_PA*G291+Pts_PC*H291+Pts_PY*I291+Pts_PTD*J291+Pts_PI*K291+Pts_P2*L291+Pts_RA*M291+Pts_RY*N291+Pts_RTD*O291+Pts_R2*P291+Pts_Res*Q291+Pts_ReY*R291+Pts_ReTD*S291+Pts_Re2*T291+Pts_FL*U291+Pts_FTD*V291</f>
        <v>0.6</v>
      </c>
      <c r="D291" s="13" t="s">
        <v>498</v>
      </c>
      <c r="E291" s="14" t="s">
        <v>353</v>
      </c>
      <c r="F291" s="14">
        <v>0.0</v>
      </c>
      <c r="G291" s="14">
        <v>0.0</v>
      </c>
      <c r="H291" s="13">
        <v>0.0</v>
      </c>
      <c r="I291" s="13">
        <v>0.0</v>
      </c>
      <c r="J291" s="13">
        <v>0.0</v>
      </c>
      <c r="K291" s="13">
        <v>0.0</v>
      </c>
      <c r="L291" s="15">
        <v>0.0</v>
      </c>
      <c r="M291" s="14">
        <v>2.0</v>
      </c>
      <c r="N291" s="13">
        <v>6.0</v>
      </c>
      <c r="O291" s="13">
        <v>0.0</v>
      </c>
      <c r="P291" s="15">
        <v>0.0</v>
      </c>
      <c r="Q291" s="14">
        <v>0.0</v>
      </c>
      <c r="R291" s="13">
        <v>0.0</v>
      </c>
      <c r="S291" s="13">
        <v>0.0</v>
      </c>
      <c r="T291" s="15">
        <v>0.0</v>
      </c>
      <c r="U291" s="14">
        <v>0.0</v>
      </c>
      <c r="V291" s="15">
        <v>0.0</v>
      </c>
    </row>
    <row r="292">
      <c r="A292" s="7" t="str">
        <f t="shared" si="1"/>
        <v>Jaxon Smith-Njigba</v>
      </c>
      <c r="B292" s="7" t="str">
        <f>IFERROR(__xludf.DUMMYFUNCTION("INDEX(IFNA(REGEXEXTRACT(D292, ""([^ ]+)$"")))"),"SEA")</f>
        <v>SEA</v>
      </c>
      <c r="C292" s="7">
        <f>Pts_PA*G292+Pts_PC*H292+Pts_PY*I292+Pts_PTD*J292+Pts_PI*K292+Pts_P2*L292+Pts_RA*M292+Pts_RY*N292+Pts_RTD*O292+Pts_R2*P292+Pts_Res*Q292+Pts_ReY*R292+Pts_ReTD*S292+Pts_Re2*T292+Pts_FL*U292+Pts_FTD*V292</f>
        <v>3.3</v>
      </c>
      <c r="D292" s="13" t="s">
        <v>272</v>
      </c>
      <c r="E292" s="14" t="s">
        <v>419</v>
      </c>
      <c r="F292" s="14">
        <v>0.0</v>
      </c>
      <c r="G292" s="14">
        <v>0.0</v>
      </c>
      <c r="H292" s="13">
        <v>0.0</v>
      </c>
      <c r="I292" s="13">
        <v>0.0</v>
      </c>
      <c r="J292" s="13">
        <v>0.0</v>
      </c>
      <c r="K292" s="13">
        <v>0.0</v>
      </c>
      <c r="L292" s="15">
        <v>0.0</v>
      </c>
      <c r="M292" s="14">
        <v>1.0</v>
      </c>
      <c r="N292" s="13">
        <v>4.0</v>
      </c>
      <c r="O292" s="13">
        <v>0.0</v>
      </c>
      <c r="P292" s="15">
        <v>0.0</v>
      </c>
      <c r="Q292" s="14">
        <v>4.0</v>
      </c>
      <c r="R292" s="13">
        <v>9.0</v>
      </c>
      <c r="S292" s="13">
        <v>0.0</v>
      </c>
      <c r="T292" s="15">
        <v>0.0</v>
      </c>
      <c r="U292" s="14">
        <v>0.0</v>
      </c>
      <c r="V292" s="15">
        <v>0.0</v>
      </c>
    </row>
    <row r="293">
      <c r="A293" s="7" t="str">
        <f t="shared" si="1"/>
        <v>JuJu Smith-Schuster</v>
      </c>
      <c r="B293" s="7" t="str">
        <f>IFERROR(__xludf.DUMMYFUNCTION("INDEX(IFNA(REGEXEXTRACT(D293, ""([^ ]+)$"")))"),"KC")</f>
        <v>KC</v>
      </c>
      <c r="C293" s="7">
        <f>Pts_PA*G293+Pts_PC*H293+Pts_PY*I293+Pts_PTD*J293+Pts_PI*K293+Pts_P2*L293+Pts_RA*M293+Pts_RY*N293+Pts_RTD*O293+Pts_R2*P293+Pts_Res*Q293+Pts_ReY*R293+Pts_ReTD*S293+Pts_Re2*T293+Pts_FL*U293+Pts_FTD*V293</f>
        <v>0.9</v>
      </c>
      <c r="D293" s="13" t="s">
        <v>427</v>
      </c>
      <c r="E293" s="14" t="s">
        <v>356</v>
      </c>
      <c r="F293" s="14">
        <v>0.0</v>
      </c>
      <c r="G293" s="14">
        <v>0.0</v>
      </c>
      <c r="H293" s="13">
        <v>0.0</v>
      </c>
      <c r="I293" s="13">
        <v>0.0</v>
      </c>
      <c r="J293" s="13">
        <v>0.0</v>
      </c>
      <c r="K293" s="13">
        <v>0.0</v>
      </c>
      <c r="L293" s="15">
        <v>0.0</v>
      </c>
      <c r="M293" s="14">
        <v>0.0</v>
      </c>
      <c r="N293" s="13">
        <v>0.0</v>
      </c>
      <c r="O293" s="13">
        <v>0.0</v>
      </c>
      <c r="P293" s="15">
        <v>0.0</v>
      </c>
      <c r="Q293" s="14">
        <v>1.0</v>
      </c>
      <c r="R293" s="13">
        <v>4.0</v>
      </c>
      <c r="S293" s="13">
        <v>0.0</v>
      </c>
      <c r="T293" s="15">
        <v>0.0</v>
      </c>
      <c r="U293" s="14">
        <v>0.0</v>
      </c>
      <c r="V293" s="15">
        <v>0.0</v>
      </c>
    </row>
    <row r="294">
      <c r="A294" s="7" t="str">
        <f t="shared" si="1"/>
        <v>Jarrett Stidham</v>
      </c>
      <c r="B294" s="7" t="str">
        <f>IFERROR(__xludf.DUMMYFUNCTION("INDEX(IFNA(REGEXEXTRACT(D294, ""([^ ]+)$"")))"),"DEN")</f>
        <v>DEN</v>
      </c>
      <c r="C294" s="7">
        <f>Pts_PA*G294+Pts_PC*H294+Pts_PY*I294+Pts_PTD*J294+Pts_PI*K294+Pts_P2*L294+Pts_RA*M294+Pts_RY*N294+Pts_RTD*O294+Pts_R2*P294+Pts_Res*Q294+Pts_ReY*R294+Pts_ReTD*S294+Pts_Re2*T294+Pts_FL*U294+Pts_FTD*V294</f>
        <v>0.7</v>
      </c>
      <c r="D294" s="13" t="s">
        <v>535</v>
      </c>
      <c r="E294" s="14" t="s">
        <v>424</v>
      </c>
      <c r="F294" s="14">
        <v>0.0</v>
      </c>
      <c r="G294" s="14">
        <v>0.0</v>
      </c>
      <c r="H294" s="13">
        <v>0.0</v>
      </c>
      <c r="I294" s="13">
        <v>0.0</v>
      </c>
      <c r="J294" s="13">
        <v>0.0</v>
      </c>
      <c r="K294" s="13">
        <v>0.0</v>
      </c>
      <c r="L294" s="15">
        <v>0.0</v>
      </c>
      <c r="M294" s="14">
        <v>2.0</v>
      </c>
      <c r="N294" s="13">
        <v>7.0</v>
      </c>
      <c r="O294" s="13">
        <v>0.0</v>
      </c>
      <c r="P294" s="15">
        <v>0.0</v>
      </c>
      <c r="Q294" s="14">
        <v>0.0</v>
      </c>
      <c r="R294" s="13">
        <v>0.0</v>
      </c>
      <c r="S294" s="13">
        <v>0.0</v>
      </c>
      <c r="T294" s="15">
        <v>0.0</v>
      </c>
      <c r="U294" s="14">
        <v>0.0</v>
      </c>
      <c r="V294" s="15">
        <v>0.0</v>
      </c>
    </row>
    <row r="295">
      <c r="A295" s="7" t="str">
        <f t="shared" si="1"/>
        <v>Dorian Thompson-Robinson</v>
      </c>
      <c r="B295" s="7" t="str">
        <f>IFERROR(__xludf.DUMMYFUNCTION("INDEX(IFNA(REGEXEXTRACT(D295, ""([^ ]+)$"")))"),"CLE")</f>
        <v>CLE</v>
      </c>
      <c r="C295" s="7">
        <f>Pts_PA*G295+Pts_PC*H295+Pts_PY*I295+Pts_PTD*J295+Pts_PI*K295+Pts_P2*L295+Pts_RA*M295+Pts_RY*N295+Pts_RTD*O295+Pts_R2*P295+Pts_Res*Q295+Pts_ReY*R295+Pts_ReTD*S295+Pts_Re2*T295+Pts_FL*U295+Pts_FTD*V295</f>
        <v>0.82</v>
      </c>
      <c r="D295" s="13" t="s">
        <v>527</v>
      </c>
      <c r="E295" s="14" t="s">
        <v>347</v>
      </c>
      <c r="F295" s="14">
        <v>0.0</v>
      </c>
      <c r="G295" s="14">
        <v>3.0</v>
      </c>
      <c r="H295" s="13">
        <v>2.0</v>
      </c>
      <c r="I295" s="13">
        <v>13.0</v>
      </c>
      <c r="J295" s="13">
        <v>0.0</v>
      </c>
      <c r="K295" s="13">
        <v>0.0</v>
      </c>
      <c r="L295" s="15">
        <v>0.0</v>
      </c>
      <c r="M295" s="14">
        <v>2.0</v>
      </c>
      <c r="N295" s="13">
        <v>3.0</v>
      </c>
      <c r="O295" s="13">
        <v>0.0</v>
      </c>
      <c r="P295" s="15">
        <v>0.0</v>
      </c>
      <c r="Q295" s="14">
        <v>0.0</v>
      </c>
      <c r="R295" s="13">
        <v>0.0</v>
      </c>
      <c r="S295" s="13">
        <v>0.0</v>
      </c>
      <c r="T295" s="15">
        <v>0.0</v>
      </c>
      <c r="U295" s="14">
        <v>0.0</v>
      </c>
      <c r="V295" s="15">
        <v>0.0</v>
      </c>
    </row>
    <row r="296">
      <c r="A296" s="7" t="str">
        <f t="shared" si="1"/>
        <v>Clayton Tune</v>
      </c>
      <c r="B296" s="7" t="str">
        <f>IFERROR(__xludf.DUMMYFUNCTION("INDEX(IFNA(REGEXEXTRACT(D296, ""([^ ]+)$"")))"),"ARI")</f>
        <v>ARI</v>
      </c>
      <c r="C296" s="7">
        <f>Pts_PA*G296+Pts_PC*H296+Pts_PY*I296+Pts_PTD*J296+Pts_PI*K296+Pts_P2*L296+Pts_RA*M296+Pts_RY*N296+Pts_RTD*O296+Pts_R2*P296+Pts_Res*Q296+Pts_ReY*R296+Pts_ReTD*S296+Pts_Re2*T296+Pts_FL*U296+Pts_FTD*V296</f>
        <v>0.2</v>
      </c>
      <c r="D296" s="13" t="s">
        <v>418</v>
      </c>
      <c r="E296" s="14" t="s">
        <v>340</v>
      </c>
      <c r="F296" s="14">
        <v>0.0</v>
      </c>
      <c r="G296" s="14">
        <v>0.0</v>
      </c>
      <c r="H296" s="13">
        <v>0.0</v>
      </c>
      <c r="I296" s="13">
        <v>0.0</v>
      </c>
      <c r="J296" s="13">
        <v>0.0</v>
      </c>
      <c r="K296" s="13">
        <v>0.0</v>
      </c>
      <c r="L296" s="15">
        <v>0.0</v>
      </c>
      <c r="M296" s="14">
        <v>1.0</v>
      </c>
      <c r="N296" s="13">
        <v>2.0</v>
      </c>
      <c r="O296" s="13">
        <v>0.0</v>
      </c>
      <c r="P296" s="15">
        <v>0.0</v>
      </c>
      <c r="Q296" s="14">
        <v>0.0</v>
      </c>
      <c r="R296" s="13">
        <v>0.0</v>
      </c>
      <c r="S296" s="13">
        <v>0.0</v>
      </c>
      <c r="T296" s="15">
        <v>0.0</v>
      </c>
      <c r="U296" s="14">
        <v>0.0</v>
      </c>
      <c r="V296" s="15">
        <v>0.0</v>
      </c>
    </row>
    <row r="297">
      <c r="A297" s="7" t="str">
        <f t="shared" si="1"/>
        <v>Justin Watson</v>
      </c>
      <c r="B297" s="7" t="str">
        <f>IFERROR(__xludf.DUMMYFUNCTION("INDEX(IFNA(REGEXEXTRACT(D297, ""([^ ]+)$"")))"),"KC")</f>
        <v>KC</v>
      </c>
      <c r="C297" s="7">
        <f>Pts_PA*G297+Pts_PC*H297+Pts_PY*I297+Pts_PTD*J297+Pts_PI*K297+Pts_P2*L297+Pts_RA*M297+Pts_RY*N297+Pts_RTD*O297+Pts_R2*P297+Pts_Res*Q297+Pts_ReY*R297+Pts_ReTD*S297+Pts_Re2*T297+Pts_FL*U297+Pts_FTD*V297</f>
        <v>1</v>
      </c>
      <c r="D297" s="13" t="s">
        <v>226</v>
      </c>
      <c r="E297" s="14" t="s">
        <v>356</v>
      </c>
      <c r="F297" s="14">
        <v>0.0</v>
      </c>
      <c r="G297" s="14">
        <v>0.0</v>
      </c>
      <c r="H297" s="13">
        <v>0.0</v>
      </c>
      <c r="I297" s="13">
        <v>0.0</v>
      </c>
      <c r="J297" s="13">
        <v>0.0</v>
      </c>
      <c r="K297" s="13">
        <v>0.0</v>
      </c>
      <c r="L297" s="15">
        <v>0.0</v>
      </c>
      <c r="M297" s="14">
        <v>0.0</v>
      </c>
      <c r="N297" s="13">
        <v>0.0</v>
      </c>
      <c r="O297" s="13">
        <v>0.0</v>
      </c>
      <c r="P297" s="15">
        <v>0.0</v>
      </c>
      <c r="Q297" s="14">
        <v>1.0</v>
      </c>
      <c r="R297" s="13">
        <v>5.0</v>
      </c>
      <c r="S297" s="13">
        <v>0.0</v>
      </c>
      <c r="T297" s="15">
        <v>0.0</v>
      </c>
      <c r="U297" s="14">
        <v>0.0</v>
      </c>
      <c r="V297" s="15">
        <v>0.0</v>
      </c>
    </row>
    <row r="298">
      <c r="A298" s="7" t="str">
        <f t="shared" si="1"/>
        <v>Blake Whiteheart</v>
      </c>
      <c r="B298" s="7" t="str">
        <f>IFERROR(__xludf.DUMMYFUNCTION("INDEX(IFNA(REGEXEXTRACT(D298, ""([^ ]+)$"")))"),"CLE")</f>
        <v>CLE</v>
      </c>
      <c r="C298" s="7">
        <f>Pts_PA*G298+Pts_PC*H298+Pts_PY*I298+Pts_PTD*J298+Pts_PI*K298+Pts_P2*L298+Pts_RA*M298+Pts_RY*N298+Pts_RTD*O298+Pts_R2*P298+Pts_Res*Q298+Pts_ReY*R298+Pts_ReTD*S298+Pts_Re2*T298+Pts_FL*U298+Pts_FTD*V298</f>
        <v>0.6</v>
      </c>
      <c r="D298" s="13" t="s">
        <v>467</v>
      </c>
      <c r="E298" s="14" t="s">
        <v>347</v>
      </c>
      <c r="F298" s="14">
        <v>0.0</v>
      </c>
      <c r="G298" s="14">
        <v>0.0</v>
      </c>
      <c r="H298" s="13">
        <v>0.0</v>
      </c>
      <c r="I298" s="13">
        <v>0.0</v>
      </c>
      <c r="J298" s="13">
        <v>0.0</v>
      </c>
      <c r="K298" s="13">
        <v>0.0</v>
      </c>
      <c r="L298" s="15">
        <v>0.0</v>
      </c>
      <c r="M298" s="14">
        <v>0.0</v>
      </c>
      <c r="N298" s="13">
        <v>0.0</v>
      </c>
      <c r="O298" s="13">
        <v>0.0</v>
      </c>
      <c r="P298" s="15">
        <v>0.0</v>
      </c>
      <c r="Q298" s="14">
        <v>1.0</v>
      </c>
      <c r="R298" s="13">
        <v>1.0</v>
      </c>
      <c r="S298" s="13">
        <v>0.0</v>
      </c>
      <c r="T298" s="15">
        <v>0.0</v>
      </c>
      <c r="U298" s="14">
        <v>0.0</v>
      </c>
      <c r="V298" s="15">
        <v>0.0</v>
      </c>
    </row>
    <row r="299">
      <c r="A299" s="7" t="str">
        <f t="shared" si="1"/>
        <v>Jeffery Wilson</v>
      </c>
      <c r="B299" s="7" t="str">
        <f>IFERROR(__xludf.DUMMYFUNCTION("INDEX(IFNA(REGEXEXTRACT(D299, ""([^ ]+)$"")))"),"MIA")</f>
        <v>MIA</v>
      </c>
      <c r="C299" s="7">
        <f>Pts_PA*G299+Pts_PC*H299+Pts_PY*I299+Pts_PTD*J299+Pts_PI*K299+Pts_P2*L299+Pts_RA*M299+Pts_RY*N299+Pts_RTD*O299+Pts_R2*P299+Pts_Res*Q299+Pts_ReY*R299+Pts_ReTD*S299+Pts_Re2*T299+Pts_FL*U299+Pts_FTD*V299</f>
        <v>-0.4</v>
      </c>
      <c r="D299" s="13" t="s">
        <v>228</v>
      </c>
      <c r="E299" s="14" t="s">
        <v>428</v>
      </c>
      <c r="F299" s="14">
        <v>0.0</v>
      </c>
      <c r="G299" s="14">
        <v>0.0</v>
      </c>
      <c r="H299" s="13">
        <v>0.0</v>
      </c>
      <c r="I299" s="13">
        <v>0.0</v>
      </c>
      <c r="J299" s="13">
        <v>0.0</v>
      </c>
      <c r="K299" s="13">
        <v>0.0</v>
      </c>
      <c r="L299" s="15">
        <v>0.0</v>
      </c>
      <c r="M299" s="14">
        <v>2.0</v>
      </c>
      <c r="N299" s="13">
        <v>-4.0</v>
      </c>
      <c r="O299" s="13">
        <v>0.0</v>
      </c>
      <c r="P299" s="15">
        <v>0.0</v>
      </c>
      <c r="Q299" s="14">
        <v>0.0</v>
      </c>
      <c r="R299" s="13">
        <v>0.0</v>
      </c>
      <c r="S299" s="13">
        <v>0.0</v>
      </c>
      <c r="T299" s="15">
        <v>0.0</v>
      </c>
      <c r="U299" s="14">
        <v>0.0</v>
      </c>
      <c r="V299" s="15">
        <v>0.0</v>
      </c>
    </row>
    <row r="300">
      <c r="A300" s="7" t="str">
        <f t="shared" si="1"/>
        <v>Jaylen Wright</v>
      </c>
      <c r="B300" s="7" t="str">
        <f>IFERROR(__xludf.DUMMYFUNCTION("INDEX(IFNA(REGEXEXTRACT(D300, ""([^ ]+)$"")))"),"MIA")</f>
        <v>MIA</v>
      </c>
      <c r="C300" s="7">
        <f>Pts_PA*G300+Pts_PC*H300+Pts_PY*I300+Pts_PTD*J300+Pts_PI*K300+Pts_P2*L300+Pts_RA*M300+Pts_RY*N300+Pts_RTD*O300+Pts_R2*P300+Pts_Res*Q300+Pts_ReY*R300+Pts_ReTD*S300+Pts_Re2*T300+Pts_FL*U300+Pts_FTD*V300</f>
        <v>-0.4</v>
      </c>
      <c r="D300" s="13" t="s">
        <v>417</v>
      </c>
      <c r="E300" s="14" t="s">
        <v>428</v>
      </c>
      <c r="F300" s="14">
        <v>0.0</v>
      </c>
      <c r="G300" s="14">
        <v>0.0</v>
      </c>
      <c r="H300" s="13">
        <v>0.0</v>
      </c>
      <c r="I300" s="13">
        <v>0.0</v>
      </c>
      <c r="J300" s="13">
        <v>0.0</v>
      </c>
      <c r="K300" s="13">
        <v>0.0</v>
      </c>
      <c r="L300" s="15">
        <v>0.0</v>
      </c>
      <c r="M300" s="14">
        <v>6.0</v>
      </c>
      <c r="N300" s="13">
        <v>-4.0</v>
      </c>
      <c r="O300" s="13">
        <v>0.0</v>
      </c>
      <c r="P300" s="15">
        <v>0.0</v>
      </c>
      <c r="Q300" s="14">
        <v>0.0</v>
      </c>
      <c r="R300" s="13">
        <v>0.0</v>
      </c>
      <c r="S300" s="13">
        <v>0.0</v>
      </c>
      <c r="T300" s="15">
        <v>0.0</v>
      </c>
      <c r="U300" s="14">
        <v>0.0</v>
      </c>
      <c r="V300" s="15">
        <v>0.0</v>
      </c>
    </row>
    <row r="301">
      <c r="A301" s="7" t="str">
        <f t="shared" si="1"/>
        <v>Calvin Austin</v>
      </c>
      <c r="B301" s="7" t="str">
        <f>IFERROR(__xludf.DUMMYFUNCTION("INDEX(IFNA(REGEXEXTRACT(D301, ""([^ ]+)$"")))"),"PIT")</f>
        <v>PIT</v>
      </c>
      <c r="C301" s="7">
        <f>Pts_PA*G301+Pts_PC*H301+Pts_PY*I301+Pts_PTD*J301+Pts_PI*K301+Pts_P2*L301+Pts_RA*M301+Pts_RY*N301+Pts_RTD*O301+Pts_R2*P301+Pts_Res*Q301+Pts_ReY*R301+Pts_ReTD*S301+Pts_Re2*T301+Pts_FL*U301+Pts_FTD*V301</f>
        <v>-2</v>
      </c>
      <c r="D301" s="13" t="s">
        <v>282</v>
      </c>
      <c r="E301" s="14" t="s">
        <v>348</v>
      </c>
      <c r="F301" s="14">
        <v>-1.0</v>
      </c>
      <c r="G301" s="14">
        <v>0.0</v>
      </c>
      <c r="H301" s="13">
        <v>0.0</v>
      </c>
      <c r="I301" s="13">
        <v>0.0</v>
      </c>
      <c r="J301" s="13">
        <v>0.0</v>
      </c>
      <c r="K301" s="13">
        <v>0.0</v>
      </c>
      <c r="L301" s="15">
        <v>0.0</v>
      </c>
      <c r="M301" s="14">
        <v>0.0</v>
      </c>
      <c r="N301" s="13">
        <v>0.0</v>
      </c>
      <c r="O301" s="13">
        <v>0.0</v>
      </c>
      <c r="P301" s="15">
        <v>0.0</v>
      </c>
      <c r="Q301" s="14">
        <v>0.0</v>
      </c>
      <c r="R301" s="13">
        <v>0.0</v>
      </c>
      <c r="S301" s="13">
        <v>0.0</v>
      </c>
      <c r="T301" s="15">
        <v>0.0</v>
      </c>
      <c r="U301" s="14">
        <v>1.0</v>
      </c>
      <c r="V301" s="15">
        <v>0.0</v>
      </c>
    </row>
    <row r="302">
      <c r="A302" s="7" t="str">
        <f t="shared" si="1"/>
        <v>Jamison Crowder</v>
      </c>
      <c r="B302" s="7" t="str">
        <f>IFERROR(__xludf.DUMMYFUNCTION("INDEX(IFNA(REGEXEXTRACT(D302, ""([^ ]+)$"")))"),"WAS")</f>
        <v>WAS</v>
      </c>
      <c r="C302" s="7">
        <f>Pts_PA*G302+Pts_PC*H302+Pts_PY*I302+Pts_PTD*J302+Pts_PI*K302+Pts_P2*L302+Pts_RA*M302+Pts_RY*N302+Pts_RTD*O302+Pts_R2*P302+Pts_Res*Q302+Pts_ReY*R302+Pts_ReTD*S302+Pts_Re2*T302+Pts_FL*U302+Pts_FTD*V302</f>
        <v>-2</v>
      </c>
      <c r="D302" s="13" t="s">
        <v>289</v>
      </c>
      <c r="E302" s="14" t="s">
        <v>338</v>
      </c>
      <c r="F302" s="14">
        <v>-1.0</v>
      </c>
      <c r="G302" s="14">
        <v>0.0</v>
      </c>
      <c r="H302" s="13">
        <v>0.0</v>
      </c>
      <c r="I302" s="13">
        <v>0.0</v>
      </c>
      <c r="J302" s="13">
        <v>0.0</v>
      </c>
      <c r="K302" s="13">
        <v>0.0</v>
      </c>
      <c r="L302" s="15">
        <v>0.0</v>
      </c>
      <c r="M302" s="14">
        <v>0.0</v>
      </c>
      <c r="N302" s="13">
        <v>0.0</v>
      </c>
      <c r="O302" s="13">
        <v>0.0</v>
      </c>
      <c r="P302" s="15">
        <v>0.0</v>
      </c>
      <c r="Q302" s="14">
        <v>0.0</v>
      </c>
      <c r="R302" s="13">
        <v>0.0</v>
      </c>
      <c r="S302" s="13">
        <v>0.0</v>
      </c>
      <c r="T302" s="15">
        <v>0.0</v>
      </c>
      <c r="U302" s="14">
        <v>1.0</v>
      </c>
      <c r="V302" s="15">
        <v>0.0</v>
      </c>
    </row>
    <row r="303">
      <c r="A303" s="7"/>
      <c r="B303" s="7"/>
      <c r="C303" s="7"/>
      <c r="D303" s="13"/>
      <c r="E303" s="14"/>
      <c r="F303" s="14"/>
      <c r="G303" s="14"/>
      <c r="H303" s="13"/>
      <c r="I303" s="13"/>
      <c r="J303" s="13"/>
      <c r="K303" s="13"/>
      <c r="L303" s="15"/>
      <c r="M303" s="14"/>
      <c r="N303" s="13"/>
      <c r="O303" s="13"/>
      <c r="P303" s="15"/>
      <c r="Q303" s="14"/>
      <c r="R303" s="13"/>
      <c r="S303" s="13"/>
      <c r="T303" s="15"/>
      <c r="U303" s="14"/>
      <c r="V303" s="15"/>
    </row>
    <row r="304">
      <c r="A304" s="7"/>
      <c r="B304" s="7"/>
      <c r="C304" s="7"/>
      <c r="D304" s="13"/>
      <c r="E304" s="14"/>
      <c r="F304" s="14"/>
      <c r="G304" s="14"/>
      <c r="H304" s="13"/>
      <c r="I304" s="13"/>
      <c r="J304" s="13"/>
      <c r="K304" s="13"/>
      <c r="L304" s="15"/>
      <c r="M304" s="14"/>
      <c r="N304" s="13"/>
      <c r="O304" s="13"/>
      <c r="P304" s="15"/>
      <c r="Q304" s="14"/>
      <c r="R304" s="13"/>
      <c r="S304" s="13"/>
      <c r="T304" s="15"/>
      <c r="U304" s="14"/>
      <c r="V304" s="15"/>
    </row>
    <row r="305">
      <c r="A305" s="7"/>
      <c r="B305" s="7"/>
      <c r="C305" s="7"/>
      <c r="D305" s="13"/>
      <c r="E305" s="14"/>
      <c r="F305" s="14"/>
      <c r="G305" s="14"/>
      <c r="H305" s="13"/>
      <c r="I305" s="13"/>
      <c r="J305" s="13"/>
      <c r="K305" s="13"/>
      <c r="L305" s="15"/>
      <c r="M305" s="14"/>
      <c r="N305" s="13"/>
      <c r="O305" s="13"/>
      <c r="P305" s="15"/>
      <c r="Q305" s="14"/>
      <c r="R305" s="13"/>
      <c r="S305" s="13"/>
      <c r="T305" s="15"/>
      <c r="U305" s="14"/>
      <c r="V305" s="15"/>
    </row>
    <row r="306">
      <c r="A306" s="7"/>
      <c r="B306" s="7"/>
      <c r="C306" s="7"/>
      <c r="D306" s="13"/>
      <c r="E306" s="14"/>
      <c r="F306" s="14"/>
      <c r="G306" s="14"/>
      <c r="H306" s="13"/>
      <c r="I306" s="13"/>
      <c r="J306" s="13"/>
      <c r="K306" s="13"/>
      <c r="L306" s="15"/>
      <c r="M306" s="14"/>
      <c r="N306" s="13"/>
      <c r="O306" s="13"/>
      <c r="P306" s="15"/>
      <c r="Q306" s="14"/>
      <c r="R306" s="13"/>
      <c r="S306" s="13"/>
      <c r="T306" s="15"/>
      <c r="U306" s="14"/>
      <c r="V306" s="15"/>
    </row>
    <row r="307">
      <c r="A307" s="7"/>
      <c r="B307" s="7"/>
      <c r="C307" s="7"/>
      <c r="D307" s="13"/>
      <c r="E307" s="14"/>
      <c r="F307" s="14"/>
      <c r="G307" s="14"/>
      <c r="H307" s="13"/>
      <c r="I307" s="13"/>
      <c r="J307" s="13"/>
      <c r="K307" s="13"/>
      <c r="L307" s="15"/>
      <c r="M307" s="14"/>
      <c r="N307" s="13"/>
      <c r="O307" s="13"/>
      <c r="P307" s="15"/>
      <c r="Q307" s="14"/>
      <c r="R307" s="13"/>
      <c r="S307" s="13"/>
      <c r="T307" s="15"/>
      <c r="U307" s="14"/>
      <c r="V307" s="15"/>
    </row>
    <row r="308">
      <c r="A308" s="7"/>
      <c r="B308" s="7"/>
      <c r="C308" s="7"/>
      <c r="D308" s="13"/>
      <c r="E308" s="14"/>
      <c r="F308" s="14"/>
      <c r="G308" s="14"/>
      <c r="H308" s="13"/>
      <c r="I308" s="13"/>
      <c r="J308" s="13"/>
      <c r="K308" s="13"/>
      <c r="L308" s="15"/>
      <c r="M308" s="14"/>
      <c r="N308" s="13"/>
      <c r="O308" s="13"/>
      <c r="P308" s="15"/>
      <c r="Q308" s="14"/>
      <c r="R308" s="13"/>
      <c r="S308" s="13"/>
      <c r="T308" s="15"/>
      <c r="U308" s="14"/>
      <c r="V308" s="15"/>
    </row>
    <row r="309">
      <c r="A309" s="7"/>
      <c r="B309" s="7"/>
      <c r="C309" s="7"/>
      <c r="D309" s="13"/>
      <c r="E309" s="14"/>
      <c r="F309" s="14"/>
      <c r="G309" s="14"/>
      <c r="H309" s="13"/>
      <c r="I309" s="13"/>
      <c r="J309" s="13"/>
      <c r="K309" s="13"/>
      <c r="L309" s="15"/>
      <c r="M309" s="14"/>
      <c r="N309" s="13"/>
      <c r="O309" s="13"/>
      <c r="P309" s="15"/>
      <c r="Q309" s="14"/>
      <c r="R309" s="13"/>
      <c r="S309" s="13"/>
      <c r="T309" s="15"/>
      <c r="U309" s="14"/>
      <c r="V309" s="15"/>
    </row>
    <row r="310">
      <c r="A310" s="7"/>
      <c r="B310" s="7"/>
      <c r="C310" s="7"/>
      <c r="D310" s="13"/>
      <c r="E310" s="14"/>
      <c r="F310" s="14"/>
      <c r="G310" s="14"/>
      <c r="H310" s="13"/>
      <c r="I310" s="13"/>
      <c r="J310" s="13"/>
      <c r="K310" s="13"/>
      <c r="L310" s="15"/>
      <c r="M310" s="14"/>
      <c r="N310" s="13"/>
      <c r="O310" s="13"/>
      <c r="P310" s="15"/>
      <c r="Q310" s="14"/>
      <c r="R310" s="13"/>
      <c r="S310" s="13"/>
      <c r="T310" s="15"/>
      <c r="U310" s="14"/>
      <c r="V310" s="15"/>
    </row>
    <row r="311">
      <c r="A311" s="7"/>
      <c r="B311" s="7"/>
      <c r="C311" s="7"/>
      <c r="D311" s="13"/>
      <c r="E311" s="14"/>
      <c r="F311" s="14"/>
      <c r="G311" s="14"/>
      <c r="H311" s="13"/>
      <c r="I311" s="13"/>
      <c r="J311" s="13"/>
      <c r="K311" s="13"/>
      <c r="L311" s="15"/>
      <c r="M311" s="14"/>
      <c r="N311" s="13"/>
      <c r="O311" s="13"/>
      <c r="P311" s="15"/>
      <c r="Q311" s="14"/>
      <c r="R311" s="13"/>
      <c r="S311" s="13"/>
      <c r="T311" s="15"/>
      <c r="U311" s="14"/>
      <c r="V311" s="15"/>
    </row>
    <row r="312">
      <c r="A312" s="7"/>
      <c r="B312" s="7"/>
      <c r="C312" s="7"/>
      <c r="D312" s="13"/>
      <c r="E312" s="14"/>
      <c r="F312" s="14"/>
      <c r="G312" s="14"/>
      <c r="H312" s="13"/>
      <c r="I312" s="13"/>
      <c r="J312" s="13"/>
      <c r="K312" s="13"/>
      <c r="L312" s="15"/>
      <c r="M312" s="14"/>
      <c r="N312" s="13"/>
      <c r="O312" s="13"/>
      <c r="P312" s="15"/>
      <c r="Q312" s="14"/>
      <c r="R312" s="13"/>
      <c r="S312" s="13"/>
      <c r="T312" s="15"/>
      <c r="U312" s="14"/>
      <c r="V312" s="15"/>
    </row>
    <row r="313">
      <c r="A313" s="7"/>
      <c r="B313" s="7"/>
      <c r="C313" s="7"/>
      <c r="D313" s="13"/>
      <c r="E313" s="14"/>
      <c r="F313" s="14"/>
      <c r="G313" s="14"/>
      <c r="H313" s="13"/>
      <c r="I313" s="13"/>
      <c r="J313" s="13"/>
      <c r="K313" s="13"/>
      <c r="L313" s="15"/>
      <c r="M313" s="14"/>
      <c r="N313" s="13"/>
      <c r="O313" s="13"/>
      <c r="P313" s="15"/>
      <c r="Q313" s="14"/>
      <c r="R313" s="13"/>
      <c r="S313" s="13"/>
      <c r="T313" s="15"/>
      <c r="U313" s="14"/>
      <c r="V313" s="15"/>
    </row>
    <row r="314">
      <c r="A314" s="7"/>
      <c r="B314" s="7"/>
      <c r="C314" s="7"/>
      <c r="D314" s="13"/>
      <c r="E314" s="14"/>
      <c r="F314" s="14"/>
      <c r="G314" s="14"/>
      <c r="H314" s="13"/>
      <c r="I314" s="13"/>
      <c r="J314" s="13"/>
      <c r="K314" s="13"/>
      <c r="L314" s="15"/>
      <c r="M314" s="14"/>
      <c r="N314" s="13"/>
      <c r="O314" s="13"/>
      <c r="P314" s="15"/>
      <c r="Q314" s="14"/>
      <c r="R314" s="13"/>
      <c r="S314" s="13"/>
      <c r="T314" s="15"/>
      <c r="U314" s="14"/>
      <c r="V314" s="15"/>
    </row>
    <row r="315">
      <c r="A315" s="7"/>
      <c r="B315" s="7"/>
      <c r="C315" s="7"/>
      <c r="D315" s="13"/>
      <c r="E315" s="14"/>
      <c r="F315" s="14"/>
      <c r="G315" s="14"/>
      <c r="H315" s="13"/>
      <c r="I315" s="13"/>
      <c r="J315" s="13"/>
      <c r="K315" s="13"/>
      <c r="L315" s="15"/>
      <c r="M315" s="14"/>
      <c r="N315" s="13"/>
      <c r="O315" s="13"/>
      <c r="P315" s="15"/>
      <c r="Q315" s="14"/>
      <c r="R315" s="13"/>
      <c r="S315" s="13"/>
      <c r="T315" s="15"/>
      <c r="U315" s="14"/>
      <c r="V315" s="15"/>
    </row>
    <row r="316">
      <c r="A316" s="7"/>
      <c r="B316" s="7"/>
      <c r="C316" s="7"/>
      <c r="D316" s="13"/>
      <c r="E316" s="14"/>
      <c r="F316" s="14"/>
      <c r="G316" s="14"/>
      <c r="H316" s="13"/>
      <c r="I316" s="13"/>
      <c r="J316" s="13"/>
      <c r="K316" s="13"/>
      <c r="L316" s="15"/>
      <c r="M316" s="14"/>
      <c r="N316" s="13"/>
      <c r="O316" s="13"/>
      <c r="P316" s="15"/>
      <c r="Q316" s="14"/>
      <c r="R316" s="13"/>
      <c r="S316" s="13"/>
      <c r="T316" s="15"/>
      <c r="U316" s="14"/>
      <c r="V316" s="15"/>
    </row>
    <row r="317">
      <c r="A317" s="7"/>
      <c r="B317" s="7"/>
      <c r="C317" s="7"/>
      <c r="D317" s="13"/>
      <c r="E317" s="14"/>
      <c r="F317" s="14"/>
      <c r="G317" s="14"/>
      <c r="H317" s="13"/>
      <c r="I317" s="13"/>
      <c r="J317" s="13"/>
      <c r="K317" s="13"/>
      <c r="L317" s="15"/>
      <c r="M317" s="14"/>
      <c r="N317" s="13"/>
      <c r="O317" s="13"/>
      <c r="P317" s="15"/>
      <c r="Q317" s="14"/>
      <c r="R317" s="13"/>
      <c r="S317" s="13"/>
      <c r="T317" s="15"/>
      <c r="U317" s="14"/>
      <c r="V317" s="15"/>
    </row>
    <row r="318">
      <c r="A318" s="7"/>
      <c r="B318" s="7"/>
      <c r="C318" s="7"/>
      <c r="D318" s="13"/>
      <c r="E318" s="14"/>
      <c r="F318" s="14"/>
      <c r="G318" s="14"/>
      <c r="H318" s="13"/>
      <c r="I318" s="13"/>
      <c r="J318" s="13"/>
      <c r="K318" s="13"/>
      <c r="L318" s="15"/>
      <c r="M318" s="14"/>
      <c r="N318" s="13"/>
      <c r="O318" s="13"/>
      <c r="P318" s="15"/>
      <c r="Q318" s="14"/>
      <c r="R318" s="13"/>
      <c r="S318" s="13"/>
      <c r="T318" s="15"/>
      <c r="U318" s="14"/>
      <c r="V318" s="15"/>
    </row>
    <row r="319">
      <c r="A319" s="7"/>
      <c r="B319" s="7"/>
      <c r="C319" s="7"/>
      <c r="D319" s="13"/>
      <c r="E319" s="14"/>
      <c r="F319" s="14"/>
      <c r="G319" s="14"/>
      <c r="H319" s="13"/>
      <c r="I319" s="13"/>
      <c r="J319" s="13"/>
      <c r="K319" s="13"/>
      <c r="L319" s="15"/>
      <c r="M319" s="14"/>
      <c r="N319" s="13"/>
      <c r="O319" s="13"/>
      <c r="P319" s="15"/>
      <c r="Q319" s="14"/>
      <c r="R319" s="13"/>
      <c r="S319" s="13"/>
      <c r="T319" s="15"/>
      <c r="U319" s="14"/>
      <c r="V319" s="15"/>
    </row>
    <row r="320">
      <c r="A320" s="7"/>
      <c r="B320" s="7"/>
      <c r="C320" s="7"/>
      <c r="D320" s="13"/>
      <c r="E320" s="14"/>
      <c r="F320" s="14"/>
      <c r="G320" s="14"/>
      <c r="H320" s="13"/>
      <c r="I320" s="13"/>
      <c r="J320" s="13"/>
      <c r="K320" s="13"/>
      <c r="L320" s="15"/>
      <c r="M320" s="14"/>
      <c r="N320" s="13"/>
      <c r="O320" s="13"/>
      <c r="P320" s="15"/>
      <c r="Q320" s="14"/>
      <c r="R320" s="13"/>
      <c r="S320" s="13"/>
      <c r="T320" s="15"/>
      <c r="U320" s="14"/>
      <c r="V320" s="15"/>
    </row>
    <row r="321">
      <c r="A321" s="7"/>
      <c r="B321" s="7"/>
      <c r="C321" s="7"/>
      <c r="D321" s="13"/>
      <c r="E321" s="14"/>
      <c r="F321" s="14"/>
      <c r="G321" s="14"/>
      <c r="H321" s="13"/>
      <c r="I321" s="13"/>
      <c r="J321" s="13"/>
      <c r="K321" s="13"/>
      <c r="L321" s="15"/>
      <c r="M321" s="14"/>
      <c r="N321" s="13"/>
      <c r="O321" s="13"/>
      <c r="P321" s="15"/>
      <c r="Q321" s="14"/>
      <c r="R321" s="13"/>
      <c r="S321" s="13"/>
      <c r="T321" s="15"/>
      <c r="U321" s="14"/>
      <c r="V321" s="15"/>
    </row>
    <row r="322">
      <c r="A322" s="7"/>
      <c r="B322" s="7"/>
      <c r="C322" s="7"/>
      <c r="D322" s="13"/>
      <c r="E322" s="14"/>
      <c r="F322" s="14"/>
      <c r="G322" s="14"/>
      <c r="H322" s="13"/>
      <c r="I322" s="13"/>
      <c r="J322" s="13"/>
      <c r="K322" s="13"/>
      <c r="L322" s="15"/>
      <c r="M322" s="14"/>
      <c r="N322" s="13"/>
      <c r="O322" s="13"/>
      <c r="P322" s="15"/>
      <c r="Q322" s="14"/>
      <c r="R322" s="13"/>
      <c r="S322" s="13"/>
      <c r="T322" s="15"/>
      <c r="U322" s="14"/>
      <c r="V322" s="15"/>
    </row>
    <row r="323">
      <c r="A323" s="7"/>
      <c r="B323" s="7"/>
      <c r="C323" s="7"/>
      <c r="D323" s="13"/>
      <c r="E323" s="14"/>
      <c r="F323" s="14"/>
      <c r="G323" s="14"/>
      <c r="H323" s="13"/>
      <c r="I323" s="13"/>
      <c r="J323" s="13"/>
      <c r="K323" s="13"/>
      <c r="L323" s="15"/>
      <c r="M323" s="14"/>
      <c r="N323" s="13"/>
      <c r="O323" s="13"/>
      <c r="P323" s="15"/>
      <c r="Q323" s="14"/>
      <c r="R323" s="13"/>
      <c r="S323" s="13"/>
      <c r="T323" s="15"/>
      <c r="U323" s="14"/>
      <c r="V323" s="15"/>
    </row>
    <row r="324">
      <c r="A324" s="7"/>
      <c r="B324" s="7"/>
      <c r="C324" s="7"/>
      <c r="D324" s="13"/>
      <c r="E324" s="14"/>
      <c r="F324" s="14"/>
      <c r="G324" s="14"/>
      <c r="H324" s="13"/>
      <c r="I324" s="13"/>
      <c r="J324" s="13"/>
      <c r="K324" s="13"/>
      <c r="L324" s="15"/>
      <c r="M324" s="14"/>
      <c r="N324" s="13"/>
      <c r="O324" s="13"/>
      <c r="P324" s="15"/>
      <c r="Q324" s="14"/>
      <c r="R324" s="13"/>
      <c r="S324" s="13"/>
      <c r="T324" s="15"/>
      <c r="U324" s="14"/>
      <c r="V324" s="15"/>
    </row>
    <row r="325">
      <c r="A325" s="7"/>
      <c r="B325" s="7"/>
      <c r="C325" s="7"/>
      <c r="D325" s="13"/>
      <c r="E325" s="14"/>
      <c r="F325" s="14"/>
      <c r="G325" s="14"/>
      <c r="H325" s="13"/>
      <c r="I325" s="13"/>
      <c r="J325" s="13"/>
      <c r="K325" s="13"/>
      <c r="L325" s="15"/>
      <c r="M325" s="14"/>
      <c r="N325" s="13"/>
      <c r="O325" s="13"/>
      <c r="P325" s="15"/>
      <c r="Q325" s="14"/>
      <c r="R325" s="13"/>
      <c r="S325" s="13"/>
      <c r="T325" s="15"/>
      <c r="U325" s="14"/>
      <c r="V325" s="15"/>
    </row>
    <row r="326">
      <c r="A326" s="7"/>
      <c r="B326" s="7"/>
      <c r="C326" s="7"/>
      <c r="D326" s="13"/>
      <c r="E326" s="14"/>
      <c r="F326" s="14"/>
      <c r="G326" s="14"/>
      <c r="H326" s="13"/>
      <c r="I326" s="13"/>
      <c r="J326" s="13"/>
      <c r="K326" s="13"/>
      <c r="L326" s="15"/>
      <c r="M326" s="14"/>
      <c r="N326" s="13"/>
      <c r="O326" s="13"/>
      <c r="P326" s="15"/>
      <c r="Q326" s="14"/>
      <c r="R326" s="13"/>
      <c r="S326" s="13"/>
      <c r="T326" s="15"/>
      <c r="U326" s="14"/>
      <c r="V326" s="15"/>
    </row>
    <row r="327">
      <c r="A327" s="7"/>
      <c r="B327" s="7"/>
      <c r="C327" s="7"/>
      <c r="D327" s="13"/>
      <c r="E327" s="14"/>
      <c r="F327" s="14"/>
      <c r="G327" s="14"/>
      <c r="H327" s="13"/>
      <c r="I327" s="13"/>
      <c r="J327" s="13"/>
      <c r="K327" s="13"/>
      <c r="L327" s="15"/>
      <c r="M327" s="14"/>
      <c r="N327" s="13"/>
      <c r="O327" s="13"/>
      <c r="P327" s="15"/>
      <c r="Q327" s="14"/>
      <c r="R327" s="13"/>
      <c r="S327" s="13"/>
      <c r="T327" s="15"/>
      <c r="U327" s="14"/>
      <c r="V327" s="15"/>
    </row>
    <row r="328">
      <c r="A328" s="7"/>
      <c r="B328" s="7"/>
      <c r="C328" s="7"/>
      <c r="D328" s="13"/>
      <c r="E328" s="14"/>
      <c r="F328" s="14"/>
      <c r="G328" s="14"/>
      <c r="H328" s="13"/>
      <c r="I328" s="13"/>
      <c r="J328" s="13"/>
      <c r="K328" s="13"/>
      <c r="L328" s="15"/>
      <c r="M328" s="14"/>
      <c r="N328" s="13"/>
      <c r="O328" s="13"/>
      <c r="P328" s="15"/>
      <c r="Q328" s="14"/>
      <c r="R328" s="13"/>
      <c r="S328" s="13"/>
      <c r="T328" s="15"/>
      <c r="U328" s="14"/>
      <c r="V328" s="15"/>
    </row>
    <row r="329">
      <c r="A329" s="7"/>
      <c r="B329" s="7"/>
      <c r="C329" s="7"/>
      <c r="D329" s="13"/>
      <c r="E329" s="14"/>
      <c r="F329" s="14"/>
      <c r="G329" s="14"/>
      <c r="H329" s="13"/>
      <c r="I329" s="13"/>
      <c r="J329" s="13"/>
      <c r="K329" s="13"/>
      <c r="L329" s="15"/>
      <c r="M329" s="14"/>
      <c r="N329" s="13"/>
      <c r="O329" s="13"/>
      <c r="P329" s="15"/>
      <c r="Q329" s="14"/>
      <c r="R329" s="13"/>
      <c r="S329" s="13"/>
      <c r="T329" s="15"/>
      <c r="U329" s="14"/>
      <c r="V329" s="15"/>
    </row>
    <row r="330">
      <c r="A330" s="7"/>
      <c r="B330" s="7"/>
      <c r="C330" s="7"/>
      <c r="D330" s="13"/>
      <c r="E330" s="14"/>
      <c r="F330" s="14"/>
      <c r="G330" s="14"/>
      <c r="H330" s="13"/>
      <c r="I330" s="13"/>
      <c r="J330" s="13"/>
      <c r="K330" s="13"/>
      <c r="L330" s="15"/>
      <c r="M330" s="14"/>
      <c r="N330" s="13"/>
      <c r="O330" s="13"/>
      <c r="P330" s="15"/>
      <c r="Q330" s="14"/>
      <c r="R330" s="13"/>
      <c r="S330" s="13"/>
      <c r="T330" s="15"/>
      <c r="U330" s="14"/>
      <c r="V330" s="15"/>
    </row>
    <row r="331">
      <c r="A331" s="7"/>
      <c r="B331" s="7"/>
      <c r="C331" s="7"/>
      <c r="D331" s="13"/>
      <c r="E331" s="14"/>
      <c r="F331" s="14"/>
      <c r="G331" s="14"/>
      <c r="H331" s="13"/>
      <c r="I331" s="13"/>
      <c r="J331" s="13"/>
      <c r="K331" s="13"/>
      <c r="L331" s="15"/>
      <c r="M331" s="14"/>
      <c r="N331" s="13"/>
      <c r="O331" s="13"/>
      <c r="P331" s="15"/>
      <c r="Q331" s="14"/>
      <c r="R331" s="13"/>
      <c r="S331" s="13"/>
      <c r="T331" s="15"/>
      <c r="U331" s="14"/>
      <c r="V331" s="15"/>
    </row>
    <row r="332">
      <c r="A332" s="7"/>
      <c r="B332" s="7"/>
      <c r="C332" s="7"/>
      <c r="D332" s="13"/>
      <c r="E332" s="14"/>
      <c r="F332" s="14"/>
      <c r="G332" s="14"/>
      <c r="H332" s="13"/>
      <c r="I332" s="13"/>
      <c r="J332" s="13"/>
      <c r="K332" s="13"/>
      <c r="L332" s="15"/>
      <c r="M332" s="14"/>
      <c r="N332" s="13"/>
      <c r="O332" s="13"/>
      <c r="P332" s="15"/>
      <c r="Q332" s="14"/>
      <c r="R332" s="13"/>
      <c r="S332" s="13"/>
      <c r="T332" s="15"/>
      <c r="U332" s="14"/>
      <c r="V332" s="15"/>
    </row>
    <row r="333">
      <c r="A333" s="7"/>
      <c r="B333" s="7"/>
      <c r="C333" s="7"/>
      <c r="D333" s="13"/>
      <c r="E333" s="14"/>
      <c r="F333" s="14"/>
      <c r="G333" s="14"/>
      <c r="H333" s="13"/>
      <c r="I333" s="13"/>
      <c r="J333" s="13"/>
      <c r="K333" s="13"/>
      <c r="L333" s="15"/>
      <c r="M333" s="14"/>
      <c r="N333" s="13"/>
      <c r="O333" s="13"/>
      <c r="P333" s="15"/>
      <c r="Q333" s="14"/>
      <c r="R333" s="13"/>
      <c r="S333" s="13"/>
      <c r="T333" s="15"/>
      <c r="U333" s="14"/>
      <c r="V333" s="15"/>
    </row>
    <row r="334">
      <c r="A334" s="7"/>
      <c r="B334" s="7"/>
      <c r="C334" s="7"/>
      <c r="D334" s="13"/>
      <c r="E334" s="14"/>
      <c r="F334" s="14"/>
      <c r="G334" s="14"/>
      <c r="H334" s="13"/>
      <c r="I334" s="13"/>
      <c r="J334" s="13"/>
      <c r="K334" s="13"/>
      <c r="L334" s="15"/>
      <c r="M334" s="14"/>
      <c r="N334" s="13"/>
      <c r="O334" s="13"/>
      <c r="P334" s="15"/>
      <c r="Q334" s="14"/>
      <c r="R334" s="13"/>
      <c r="S334" s="13"/>
      <c r="T334" s="15"/>
      <c r="U334" s="14"/>
      <c r="V334" s="15"/>
    </row>
    <row r="335">
      <c r="A335" s="7"/>
      <c r="B335" s="7"/>
      <c r="C335" s="7"/>
      <c r="D335" s="13"/>
      <c r="E335" s="14"/>
      <c r="F335" s="14"/>
      <c r="G335" s="14"/>
      <c r="H335" s="13"/>
      <c r="I335" s="13"/>
      <c r="J335" s="13"/>
      <c r="K335" s="13"/>
      <c r="L335" s="15"/>
      <c r="M335" s="14"/>
      <c r="N335" s="13"/>
      <c r="O335" s="13"/>
      <c r="P335" s="15"/>
      <c r="Q335" s="14"/>
      <c r="R335" s="13"/>
      <c r="S335" s="13"/>
      <c r="T335" s="15"/>
      <c r="U335" s="14"/>
      <c r="V335" s="15"/>
    </row>
    <row r="336">
      <c r="A336" s="7"/>
      <c r="B336" s="7"/>
      <c r="C336" s="7"/>
      <c r="D336" s="13"/>
      <c r="E336" s="14"/>
      <c r="F336" s="14"/>
      <c r="G336" s="14"/>
      <c r="H336" s="13"/>
      <c r="I336" s="13"/>
      <c r="J336" s="13"/>
      <c r="K336" s="13"/>
      <c r="L336" s="15"/>
      <c r="M336" s="14"/>
      <c r="N336" s="13"/>
      <c r="O336" s="13"/>
      <c r="P336" s="15"/>
      <c r="Q336" s="14"/>
      <c r="R336" s="13"/>
      <c r="S336" s="13"/>
      <c r="T336" s="15"/>
      <c r="U336" s="14"/>
      <c r="V336" s="15"/>
    </row>
    <row r="337">
      <c r="A337" s="7"/>
      <c r="B337" s="7"/>
      <c r="C337" s="7"/>
      <c r="D337" s="13"/>
      <c r="E337" s="14"/>
      <c r="F337" s="14"/>
      <c r="G337" s="14"/>
      <c r="H337" s="13"/>
      <c r="I337" s="13"/>
      <c r="J337" s="13"/>
      <c r="K337" s="13"/>
      <c r="L337" s="15"/>
      <c r="M337" s="14"/>
      <c r="N337" s="13"/>
      <c r="O337" s="13"/>
      <c r="P337" s="15"/>
      <c r="Q337" s="14"/>
      <c r="R337" s="13"/>
      <c r="S337" s="13"/>
      <c r="T337" s="15"/>
      <c r="U337" s="14"/>
      <c r="V337" s="15"/>
    </row>
    <row r="338">
      <c r="A338" s="7"/>
      <c r="B338" s="7"/>
      <c r="C338" s="7"/>
      <c r="D338" s="13"/>
      <c r="E338" s="14"/>
      <c r="F338" s="14"/>
      <c r="G338" s="14"/>
      <c r="H338" s="13"/>
      <c r="I338" s="13"/>
      <c r="J338" s="13"/>
      <c r="K338" s="13"/>
      <c r="L338" s="15"/>
      <c r="M338" s="14"/>
      <c r="N338" s="13"/>
      <c r="O338" s="13"/>
      <c r="P338" s="15"/>
      <c r="Q338" s="14"/>
      <c r="R338" s="13"/>
      <c r="S338" s="13"/>
      <c r="T338" s="15"/>
      <c r="U338" s="14"/>
      <c r="V338" s="15"/>
    </row>
    <row r="339">
      <c r="A339" s="7"/>
      <c r="B339" s="7"/>
      <c r="C339" s="7"/>
      <c r="D339" s="13"/>
      <c r="E339" s="14"/>
      <c r="F339" s="14"/>
      <c r="G339" s="14"/>
      <c r="H339" s="13"/>
      <c r="I339" s="13"/>
      <c r="J339" s="13"/>
      <c r="K339" s="13"/>
      <c r="L339" s="15"/>
      <c r="M339" s="14"/>
      <c r="N339" s="13"/>
      <c r="O339" s="13"/>
      <c r="P339" s="15"/>
      <c r="Q339" s="14"/>
      <c r="R339" s="13"/>
      <c r="S339" s="13"/>
      <c r="T339" s="15"/>
      <c r="U339" s="14"/>
      <c r="V339" s="15"/>
    </row>
    <row r="340">
      <c r="A340" s="7"/>
      <c r="B340" s="7"/>
      <c r="C340" s="7"/>
      <c r="D340" s="13"/>
      <c r="E340" s="14"/>
      <c r="F340" s="14"/>
      <c r="G340" s="14"/>
      <c r="H340" s="13"/>
      <c r="I340" s="13"/>
      <c r="J340" s="13"/>
      <c r="K340" s="13"/>
      <c r="L340" s="15"/>
      <c r="M340" s="14"/>
      <c r="N340" s="13"/>
      <c r="O340" s="13"/>
      <c r="P340" s="15"/>
      <c r="Q340" s="14"/>
      <c r="R340" s="13"/>
      <c r="S340" s="13"/>
      <c r="T340" s="15"/>
      <c r="U340" s="14"/>
      <c r="V340" s="15"/>
    </row>
    <row r="341">
      <c r="A341" s="7"/>
      <c r="B341" s="7"/>
      <c r="C341" s="7"/>
      <c r="D341" s="13"/>
      <c r="E341" s="14"/>
      <c r="F341" s="14"/>
      <c r="G341" s="14"/>
      <c r="H341" s="13"/>
      <c r="I341" s="13"/>
      <c r="J341" s="13"/>
      <c r="K341" s="13"/>
      <c r="L341" s="15"/>
      <c r="M341" s="14"/>
      <c r="N341" s="13"/>
      <c r="O341" s="13"/>
      <c r="P341" s="15"/>
      <c r="Q341" s="14"/>
      <c r="R341" s="13"/>
      <c r="S341" s="13"/>
      <c r="T341" s="15"/>
      <c r="U341" s="14"/>
      <c r="V341" s="15"/>
    </row>
    <row r="342">
      <c r="A342" s="7"/>
      <c r="B342" s="7"/>
      <c r="C342" s="7"/>
      <c r="D342" s="13"/>
      <c r="E342" s="14"/>
      <c r="F342" s="14"/>
      <c r="G342" s="14"/>
      <c r="H342" s="13"/>
      <c r="I342" s="13"/>
      <c r="J342" s="13"/>
      <c r="K342" s="13"/>
      <c r="L342" s="15"/>
      <c r="M342" s="14"/>
      <c r="N342" s="13"/>
      <c r="O342" s="13"/>
      <c r="P342" s="15"/>
      <c r="Q342" s="14"/>
      <c r="R342" s="13"/>
      <c r="S342" s="13"/>
      <c r="T342" s="15"/>
      <c r="U342" s="14"/>
      <c r="V342" s="15"/>
    </row>
    <row r="343">
      <c r="A343" s="7"/>
      <c r="B343" s="7"/>
      <c r="C343" s="7"/>
      <c r="D343" s="13"/>
      <c r="E343" s="14"/>
      <c r="F343" s="14"/>
      <c r="G343" s="14"/>
      <c r="H343" s="13"/>
      <c r="I343" s="13"/>
      <c r="J343" s="13"/>
      <c r="K343" s="13"/>
      <c r="L343" s="15"/>
      <c r="M343" s="14"/>
      <c r="N343" s="13"/>
      <c r="O343" s="13"/>
      <c r="P343" s="15"/>
      <c r="Q343" s="14"/>
      <c r="R343" s="13"/>
      <c r="S343" s="13"/>
      <c r="T343" s="15"/>
      <c r="U343" s="14"/>
      <c r="V343" s="15"/>
    </row>
    <row r="344">
      <c r="A344" s="7"/>
      <c r="B344" s="7"/>
      <c r="C344" s="7"/>
      <c r="D344" s="13"/>
      <c r="E344" s="14"/>
      <c r="F344" s="14"/>
      <c r="G344" s="14"/>
      <c r="H344" s="13"/>
      <c r="I344" s="13"/>
      <c r="J344" s="13"/>
      <c r="K344" s="13"/>
      <c r="L344" s="15"/>
      <c r="M344" s="14"/>
      <c r="N344" s="13"/>
      <c r="O344" s="13"/>
      <c r="P344" s="15"/>
      <c r="Q344" s="14"/>
      <c r="R344" s="13"/>
      <c r="S344" s="13"/>
      <c r="T344" s="15"/>
      <c r="U344" s="14"/>
      <c r="V344" s="15"/>
    </row>
    <row r="345">
      <c r="A345" s="7"/>
      <c r="B345" s="7"/>
      <c r="C345" s="7"/>
      <c r="D345" s="13"/>
      <c r="E345" s="14"/>
      <c r="F345" s="14"/>
      <c r="G345" s="14"/>
      <c r="H345" s="13"/>
      <c r="I345" s="13"/>
      <c r="J345" s="13"/>
      <c r="K345" s="13"/>
      <c r="L345" s="15"/>
      <c r="M345" s="14"/>
      <c r="N345" s="13"/>
      <c r="O345" s="13"/>
      <c r="P345" s="15"/>
      <c r="Q345" s="14"/>
      <c r="R345" s="13"/>
      <c r="S345" s="13"/>
      <c r="T345" s="15"/>
      <c r="U345" s="14"/>
      <c r="V345" s="15"/>
    </row>
    <row r="346">
      <c r="A346" s="7"/>
      <c r="B346" s="7"/>
      <c r="C346" s="7"/>
      <c r="D346" s="13"/>
      <c r="E346" s="14"/>
      <c r="F346" s="14"/>
      <c r="G346" s="14"/>
      <c r="H346" s="13"/>
      <c r="I346" s="13"/>
      <c r="J346" s="13"/>
      <c r="K346" s="13"/>
      <c r="L346" s="15"/>
      <c r="M346" s="14"/>
      <c r="N346" s="13"/>
      <c r="O346" s="13"/>
      <c r="P346" s="15"/>
      <c r="Q346" s="14"/>
      <c r="R346" s="13"/>
      <c r="S346" s="13"/>
      <c r="T346" s="15"/>
      <c r="U346" s="14"/>
      <c r="V346" s="15"/>
    </row>
    <row r="347">
      <c r="A347" s="7"/>
      <c r="B347" s="7"/>
      <c r="C347" s="7"/>
      <c r="D347" s="13"/>
      <c r="E347" s="14"/>
      <c r="F347" s="14"/>
      <c r="G347" s="14"/>
      <c r="H347" s="13"/>
      <c r="I347" s="13"/>
      <c r="J347" s="13"/>
      <c r="K347" s="13"/>
      <c r="L347" s="15"/>
      <c r="M347" s="14"/>
      <c r="N347" s="13"/>
      <c r="O347" s="13"/>
      <c r="P347" s="15"/>
      <c r="Q347" s="14"/>
      <c r="R347" s="13"/>
      <c r="S347" s="13"/>
      <c r="T347" s="15"/>
      <c r="U347" s="14"/>
      <c r="V347" s="15"/>
    </row>
    <row r="348">
      <c r="A348" s="7"/>
      <c r="B348" s="7"/>
      <c r="C348" s="7"/>
      <c r="D348" s="13"/>
      <c r="E348" s="14"/>
      <c r="F348" s="14"/>
      <c r="G348" s="14"/>
      <c r="H348" s="13"/>
      <c r="I348" s="13"/>
      <c r="J348" s="13"/>
      <c r="K348" s="13"/>
      <c r="L348" s="15"/>
      <c r="M348" s="14"/>
      <c r="N348" s="13"/>
      <c r="O348" s="13"/>
      <c r="P348" s="15"/>
      <c r="Q348" s="14"/>
      <c r="R348" s="13"/>
      <c r="S348" s="13"/>
      <c r="T348" s="15"/>
      <c r="U348" s="14"/>
      <c r="V348" s="15"/>
    </row>
    <row r="349">
      <c r="A349" s="7"/>
      <c r="B349" s="7"/>
      <c r="C349" s="7"/>
      <c r="D349" s="13"/>
      <c r="E349" s="14"/>
      <c r="F349" s="14"/>
      <c r="G349" s="14"/>
      <c r="H349" s="13"/>
      <c r="I349" s="13"/>
      <c r="J349" s="13"/>
      <c r="K349" s="13"/>
      <c r="L349" s="15"/>
      <c r="M349" s="14"/>
      <c r="N349" s="13"/>
      <c r="O349" s="13"/>
      <c r="P349" s="15"/>
      <c r="Q349" s="14"/>
      <c r="R349" s="13"/>
      <c r="S349" s="13"/>
      <c r="T349" s="15"/>
      <c r="U349" s="14"/>
      <c r="V349" s="15"/>
    </row>
    <row r="350">
      <c r="A350" s="7"/>
      <c r="B350" s="7"/>
      <c r="C350" s="7"/>
      <c r="D350" s="13"/>
      <c r="E350" s="14"/>
      <c r="F350" s="14"/>
      <c r="G350" s="14"/>
      <c r="H350" s="13"/>
      <c r="I350" s="13"/>
      <c r="J350" s="13"/>
      <c r="K350" s="13"/>
      <c r="L350" s="15"/>
      <c r="M350" s="14"/>
      <c r="N350" s="13"/>
      <c r="O350" s="13"/>
      <c r="P350" s="15"/>
      <c r="Q350" s="14"/>
      <c r="R350" s="13"/>
      <c r="S350" s="13"/>
      <c r="T350" s="15"/>
      <c r="U350" s="14"/>
      <c r="V350" s="15"/>
    </row>
    <row r="351">
      <c r="A351" s="7"/>
      <c r="B351" s="7"/>
      <c r="C351" s="7"/>
      <c r="D351" s="13"/>
      <c r="E351" s="14"/>
      <c r="F351" s="14"/>
      <c r="G351" s="14"/>
      <c r="H351" s="13"/>
      <c r="I351" s="13"/>
      <c r="J351" s="13"/>
      <c r="K351" s="13"/>
      <c r="L351" s="15"/>
      <c r="M351" s="14"/>
      <c r="N351" s="13"/>
      <c r="O351" s="13"/>
      <c r="P351" s="15"/>
      <c r="Q351" s="14"/>
      <c r="R351" s="13"/>
      <c r="S351" s="13"/>
      <c r="T351" s="15"/>
      <c r="U351" s="14"/>
      <c r="V351" s="15"/>
    </row>
    <row r="352">
      <c r="A352" s="7"/>
      <c r="B352" s="7"/>
      <c r="C352" s="7"/>
      <c r="D352" s="13"/>
      <c r="E352" s="14"/>
      <c r="F352" s="14"/>
      <c r="G352" s="14"/>
      <c r="H352" s="13"/>
      <c r="I352" s="13"/>
      <c r="J352" s="13"/>
      <c r="K352" s="13"/>
      <c r="L352" s="15"/>
      <c r="M352" s="14"/>
      <c r="N352" s="13"/>
      <c r="O352" s="13"/>
      <c r="P352" s="15"/>
      <c r="Q352" s="14"/>
      <c r="R352" s="13"/>
      <c r="S352" s="13"/>
      <c r="T352" s="15"/>
      <c r="U352" s="14"/>
      <c r="V352" s="15"/>
    </row>
    <row r="353">
      <c r="A353" s="7"/>
      <c r="B353" s="7"/>
      <c r="C353" s="7"/>
      <c r="D353" s="13"/>
      <c r="E353" s="14"/>
      <c r="F353" s="14"/>
      <c r="G353" s="14"/>
      <c r="H353" s="13"/>
      <c r="I353" s="13"/>
      <c r="J353" s="13"/>
      <c r="K353" s="13"/>
      <c r="L353" s="15"/>
      <c r="M353" s="14"/>
      <c r="N353" s="13"/>
      <c r="O353" s="13"/>
      <c r="P353" s="15"/>
      <c r="Q353" s="14"/>
      <c r="R353" s="13"/>
      <c r="S353" s="13"/>
      <c r="T353" s="15"/>
      <c r="U353" s="14"/>
      <c r="V353" s="15"/>
    </row>
    <row r="354">
      <c r="A354" s="7"/>
      <c r="B354" s="7"/>
      <c r="C354" s="7"/>
      <c r="D354" s="13"/>
      <c r="E354" s="14"/>
      <c r="F354" s="14"/>
      <c r="G354" s="14"/>
      <c r="H354" s="13"/>
      <c r="I354" s="13"/>
      <c r="J354" s="13"/>
      <c r="K354" s="13"/>
      <c r="L354" s="15"/>
      <c r="M354" s="14"/>
      <c r="N354" s="13"/>
      <c r="O354" s="13"/>
      <c r="P354" s="15"/>
      <c r="Q354" s="14"/>
      <c r="R354" s="13"/>
      <c r="S354" s="13"/>
      <c r="T354" s="15"/>
      <c r="U354" s="14"/>
      <c r="V354" s="15"/>
    </row>
    <row r="355">
      <c r="A355" s="7"/>
      <c r="B355" s="7"/>
      <c r="C355" s="7"/>
      <c r="D355" s="13"/>
      <c r="E355" s="14"/>
      <c r="F355" s="14"/>
      <c r="G355" s="14"/>
      <c r="H355" s="13"/>
      <c r="I355" s="13"/>
      <c r="J355" s="13"/>
      <c r="K355" s="13"/>
      <c r="L355" s="15"/>
      <c r="M355" s="14"/>
      <c r="N355" s="13"/>
      <c r="O355" s="13"/>
      <c r="P355" s="15"/>
      <c r="Q355" s="14"/>
      <c r="R355" s="13"/>
      <c r="S355" s="13"/>
      <c r="T355" s="15"/>
      <c r="U355" s="14"/>
      <c r="V355" s="15"/>
    </row>
    <row r="356">
      <c r="A356" s="7"/>
      <c r="B356" s="7"/>
      <c r="C356" s="7"/>
      <c r="D356" s="13"/>
      <c r="E356" s="14"/>
      <c r="F356" s="14"/>
      <c r="G356" s="14"/>
      <c r="H356" s="13"/>
      <c r="I356" s="13"/>
      <c r="J356" s="13"/>
      <c r="K356" s="13"/>
      <c r="L356" s="15"/>
      <c r="M356" s="14"/>
      <c r="N356" s="13"/>
      <c r="O356" s="13"/>
      <c r="P356" s="15"/>
      <c r="Q356" s="14"/>
      <c r="R356" s="13"/>
      <c r="S356" s="13"/>
      <c r="T356" s="15"/>
      <c r="U356" s="14"/>
      <c r="V356" s="15"/>
    </row>
    <row r="357">
      <c r="A357" s="7"/>
      <c r="B357" s="7"/>
      <c r="C357" s="7"/>
      <c r="D357" s="13"/>
      <c r="E357" s="14"/>
      <c r="F357" s="14"/>
      <c r="G357" s="14"/>
      <c r="H357" s="13"/>
      <c r="I357" s="13"/>
      <c r="J357" s="13"/>
      <c r="K357" s="13"/>
      <c r="L357" s="15"/>
      <c r="M357" s="14"/>
      <c r="N357" s="13"/>
      <c r="O357" s="13"/>
      <c r="P357" s="15"/>
      <c r="Q357" s="14"/>
      <c r="R357" s="13"/>
      <c r="S357" s="13"/>
      <c r="T357" s="15"/>
      <c r="U357" s="14"/>
      <c r="V357" s="15"/>
    </row>
    <row r="358">
      <c r="A358" s="7"/>
      <c r="B358" s="7"/>
      <c r="C358" s="7"/>
      <c r="D358" s="13"/>
      <c r="E358" s="14"/>
      <c r="F358" s="14"/>
      <c r="G358" s="14"/>
      <c r="H358" s="13"/>
      <c r="I358" s="13"/>
      <c r="J358" s="13"/>
      <c r="K358" s="13"/>
      <c r="L358" s="15"/>
      <c r="M358" s="14"/>
      <c r="N358" s="13"/>
      <c r="O358" s="13"/>
      <c r="P358" s="15"/>
      <c r="Q358" s="14"/>
      <c r="R358" s="13"/>
      <c r="S358" s="13"/>
      <c r="T358" s="15"/>
      <c r="U358" s="14"/>
      <c r="V358" s="15"/>
    </row>
    <row r="359">
      <c r="A359" s="7"/>
      <c r="B359" s="7"/>
      <c r="C359" s="7"/>
      <c r="D359" s="13"/>
      <c r="E359" s="14"/>
      <c r="F359" s="14"/>
      <c r="G359" s="14"/>
      <c r="H359" s="13"/>
      <c r="I359" s="13"/>
      <c r="J359" s="13"/>
      <c r="K359" s="13"/>
      <c r="L359" s="15"/>
      <c r="M359" s="14"/>
      <c r="N359" s="13"/>
      <c r="O359" s="13"/>
      <c r="P359" s="15"/>
      <c r="Q359" s="14"/>
      <c r="R359" s="13"/>
      <c r="S359" s="13"/>
      <c r="T359" s="15"/>
      <c r="U359" s="14"/>
      <c r="V359" s="15"/>
    </row>
    <row r="360">
      <c r="A360" s="7"/>
      <c r="B360" s="7"/>
      <c r="C360" s="7"/>
      <c r="D360" s="13"/>
      <c r="E360" s="14"/>
      <c r="F360" s="14"/>
      <c r="G360" s="14"/>
      <c r="H360" s="13"/>
      <c r="I360" s="13"/>
      <c r="J360" s="13"/>
      <c r="K360" s="13"/>
      <c r="L360" s="15"/>
      <c r="M360" s="14"/>
      <c r="N360" s="13"/>
      <c r="O360" s="13"/>
      <c r="P360" s="15"/>
      <c r="Q360" s="14"/>
      <c r="R360" s="13"/>
      <c r="S360" s="13"/>
      <c r="T360" s="15"/>
      <c r="U360" s="14"/>
      <c r="V360" s="15"/>
    </row>
    <row r="361">
      <c r="A361" s="7"/>
      <c r="B361" s="7"/>
      <c r="C361" s="7"/>
      <c r="D361" s="13"/>
      <c r="E361" s="14"/>
      <c r="F361" s="14"/>
      <c r="G361" s="14"/>
      <c r="H361" s="13"/>
      <c r="I361" s="13"/>
      <c r="J361" s="13"/>
      <c r="K361" s="13"/>
      <c r="L361" s="15"/>
      <c r="M361" s="14"/>
      <c r="N361" s="13"/>
      <c r="O361" s="13"/>
      <c r="P361" s="15"/>
      <c r="Q361" s="14"/>
      <c r="R361" s="13"/>
      <c r="S361" s="13"/>
      <c r="T361" s="15"/>
      <c r="U361" s="14"/>
      <c r="V361" s="15"/>
    </row>
    <row r="362">
      <c r="A362" s="7"/>
      <c r="B362" s="7"/>
      <c r="C362" s="7"/>
      <c r="D362" s="13"/>
      <c r="E362" s="14"/>
      <c r="F362" s="14"/>
      <c r="G362" s="14"/>
      <c r="H362" s="13"/>
      <c r="I362" s="13"/>
      <c r="J362" s="13"/>
      <c r="K362" s="13"/>
      <c r="L362" s="15"/>
      <c r="M362" s="14"/>
      <c r="N362" s="13"/>
      <c r="O362" s="13"/>
      <c r="P362" s="15"/>
      <c r="Q362" s="14"/>
      <c r="R362" s="13"/>
      <c r="S362" s="13"/>
      <c r="T362" s="15"/>
      <c r="U362" s="14"/>
      <c r="V362" s="15"/>
    </row>
    <row r="363">
      <c r="A363" s="7"/>
      <c r="B363" s="7"/>
      <c r="C363" s="7"/>
      <c r="D363" s="13"/>
      <c r="E363" s="14"/>
      <c r="F363" s="14"/>
      <c r="G363" s="14"/>
      <c r="H363" s="13"/>
      <c r="I363" s="13"/>
      <c r="J363" s="13"/>
      <c r="K363" s="13"/>
      <c r="L363" s="15"/>
      <c r="M363" s="14"/>
      <c r="N363" s="13"/>
      <c r="O363" s="13"/>
      <c r="P363" s="15"/>
      <c r="Q363" s="14"/>
      <c r="R363" s="13"/>
      <c r="S363" s="13"/>
      <c r="T363" s="15"/>
      <c r="U363" s="14"/>
      <c r="V363" s="15"/>
    </row>
    <row r="364">
      <c r="A364" s="7"/>
      <c r="B364" s="7"/>
      <c r="C364" s="7"/>
      <c r="D364" s="13"/>
      <c r="E364" s="14"/>
      <c r="F364" s="14"/>
      <c r="G364" s="14"/>
      <c r="H364" s="13"/>
      <c r="I364" s="13"/>
      <c r="J364" s="13"/>
      <c r="K364" s="13"/>
      <c r="L364" s="15"/>
      <c r="M364" s="14"/>
      <c r="N364" s="13"/>
      <c r="O364" s="13"/>
      <c r="P364" s="15"/>
      <c r="Q364" s="14"/>
      <c r="R364" s="13"/>
      <c r="S364" s="13"/>
      <c r="T364" s="15"/>
      <c r="U364" s="14"/>
      <c r="V364" s="15"/>
    </row>
    <row r="365">
      <c r="A365" s="7"/>
      <c r="B365" s="7"/>
      <c r="C365" s="7"/>
      <c r="D365" s="13"/>
      <c r="E365" s="14"/>
      <c r="F365" s="14"/>
      <c r="G365" s="14"/>
      <c r="H365" s="13"/>
      <c r="I365" s="13"/>
      <c r="J365" s="13"/>
      <c r="K365" s="13"/>
      <c r="L365" s="15"/>
      <c r="M365" s="14"/>
      <c r="N365" s="13"/>
      <c r="O365" s="13"/>
      <c r="P365" s="15"/>
      <c r="Q365" s="14"/>
      <c r="R365" s="13"/>
      <c r="S365" s="13"/>
      <c r="T365" s="15"/>
      <c r="U365" s="14"/>
      <c r="V365" s="15"/>
    </row>
    <row r="366">
      <c r="A366" s="7"/>
      <c r="B366" s="7"/>
      <c r="C366" s="7"/>
      <c r="D366" s="13"/>
      <c r="E366" s="14"/>
      <c r="F366" s="14"/>
      <c r="G366" s="14"/>
      <c r="H366" s="13"/>
      <c r="I366" s="13"/>
      <c r="J366" s="13"/>
      <c r="K366" s="13"/>
      <c r="L366" s="15"/>
      <c r="M366" s="14"/>
      <c r="N366" s="13"/>
      <c r="O366" s="13"/>
      <c r="P366" s="15"/>
      <c r="Q366" s="14"/>
      <c r="R366" s="13"/>
      <c r="S366" s="13"/>
      <c r="T366" s="15"/>
      <c r="U366" s="14"/>
      <c r="V366" s="15"/>
    </row>
    <row r="367">
      <c r="A367" s="7"/>
      <c r="B367" s="7"/>
      <c r="C367" s="7"/>
      <c r="D367" s="13"/>
      <c r="E367" s="14"/>
      <c r="F367" s="14"/>
      <c r="G367" s="14"/>
      <c r="H367" s="13"/>
      <c r="I367" s="13"/>
      <c r="J367" s="13"/>
      <c r="K367" s="13"/>
      <c r="L367" s="15"/>
      <c r="M367" s="14"/>
      <c r="N367" s="13"/>
      <c r="O367" s="13"/>
      <c r="P367" s="15"/>
      <c r="Q367" s="14"/>
      <c r="R367" s="13"/>
      <c r="S367" s="13"/>
      <c r="T367" s="15"/>
      <c r="U367" s="14"/>
      <c r="V367" s="15"/>
    </row>
    <row r="368">
      <c r="A368" s="7"/>
      <c r="B368" s="7"/>
      <c r="C368" s="7"/>
      <c r="D368" s="13"/>
      <c r="E368" s="14"/>
      <c r="F368" s="14"/>
      <c r="G368" s="14"/>
      <c r="H368" s="13"/>
      <c r="I368" s="13"/>
      <c r="J368" s="13"/>
      <c r="K368" s="13"/>
      <c r="L368" s="15"/>
      <c r="M368" s="14"/>
      <c r="N368" s="13"/>
      <c r="O368" s="13"/>
      <c r="P368" s="15"/>
      <c r="Q368" s="14"/>
      <c r="R368" s="13"/>
      <c r="S368" s="13"/>
      <c r="T368" s="15"/>
      <c r="U368" s="14"/>
      <c r="V368" s="15"/>
    </row>
    <row r="369">
      <c r="A369" s="7"/>
      <c r="B369" s="7"/>
      <c r="C369" s="7"/>
      <c r="D369" s="13"/>
      <c r="E369" s="14"/>
      <c r="F369" s="14"/>
      <c r="G369" s="14"/>
      <c r="H369" s="13"/>
      <c r="I369" s="13"/>
      <c r="J369" s="13"/>
      <c r="K369" s="13"/>
      <c r="L369" s="15"/>
      <c r="M369" s="14"/>
      <c r="N369" s="13"/>
      <c r="O369" s="13"/>
      <c r="P369" s="15"/>
      <c r="Q369" s="14"/>
      <c r="R369" s="13"/>
      <c r="S369" s="13"/>
      <c r="T369" s="15"/>
      <c r="U369" s="14"/>
      <c r="V369" s="15"/>
    </row>
    <row r="370">
      <c r="A370" s="7"/>
      <c r="B370" s="7"/>
      <c r="C370" s="7"/>
      <c r="D370" s="13"/>
      <c r="E370" s="14"/>
      <c r="F370" s="14"/>
      <c r="G370" s="14"/>
      <c r="H370" s="13"/>
      <c r="I370" s="13"/>
      <c r="J370" s="13"/>
      <c r="K370" s="13"/>
      <c r="L370" s="15"/>
      <c r="M370" s="14"/>
      <c r="N370" s="13"/>
      <c r="O370" s="13"/>
      <c r="P370" s="15"/>
      <c r="Q370" s="14"/>
      <c r="R370" s="13"/>
      <c r="S370" s="13"/>
      <c r="T370" s="15"/>
      <c r="U370" s="14"/>
      <c r="V370" s="15"/>
    </row>
    <row r="371">
      <c r="A371" s="7"/>
      <c r="B371" s="7"/>
      <c r="C371" s="7"/>
      <c r="D371" s="13"/>
      <c r="E371" s="14"/>
      <c r="F371" s="14"/>
      <c r="G371" s="14"/>
      <c r="H371" s="13"/>
      <c r="I371" s="13"/>
      <c r="J371" s="13"/>
      <c r="K371" s="13"/>
      <c r="L371" s="15"/>
      <c r="M371" s="14"/>
      <c r="N371" s="13"/>
      <c r="O371" s="13"/>
      <c r="P371" s="15"/>
      <c r="Q371" s="14"/>
      <c r="R371" s="13"/>
      <c r="S371" s="13"/>
      <c r="T371" s="15"/>
      <c r="U371" s="14"/>
      <c r="V371" s="15"/>
    </row>
    <row r="372">
      <c r="A372" s="7"/>
      <c r="B372" s="7"/>
      <c r="C372" s="7"/>
      <c r="D372" s="13"/>
      <c r="E372" s="14"/>
      <c r="F372" s="14"/>
      <c r="G372" s="14"/>
      <c r="H372" s="13"/>
      <c r="I372" s="13"/>
      <c r="J372" s="13"/>
      <c r="K372" s="13"/>
      <c r="L372" s="15"/>
      <c r="M372" s="14"/>
      <c r="N372" s="13"/>
      <c r="O372" s="13"/>
      <c r="P372" s="15"/>
      <c r="Q372" s="14"/>
      <c r="R372" s="13"/>
      <c r="S372" s="13"/>
      <c r="T372" s="15"/>
      <c r="U372" s="14"/>
      <c r="V372" s="15"/>
    </row>
    <row r="373">
      <c r="A373" s="7"/>
      <c r="B373" s="7"/>
      <c r="C373" s="7"/>
      <c r="D373" s="13"/>
      <c r="E373" s="14"/>
      <c r="F373" s="14"/>
      <c r="G373" s="14"/>
      <c r="H373" s="13"/>
      <c r="I373" s="13"/>
      <c r="J373" s="13"/>
      <c r="K373" s="13"/>
      <c r="L373" s="15"/>
      <c r="M373" s="14"/>
      <c r="N373" s="13"/>
      <c r="O373" s="13"/>
      <c r="P373" s="15"/>
      <c r="Q373" s="14"/>
      <c r="R373" s="13"/>
      <c r="S373" s="13"/>
      <c r="T373" s="15"/>
      <c r="U373" s="14"/>
      <c r="V373" s="15"/>
    </row>
    <row r="374">
      <c r="A374" s="7"/>
      <c r="B374" s="7"/>
      <c r="C374" s="7"/>
      <c r="D374" s="13"/>
      <c r="E374" s="14"/>
      <c r="F374" s="14"/>
      <c r="G374" s="14"/>
      <c r="H374" s="13"/>
      <c r="I374" s="13"/>
      <c r="J374" s="13"/>
      <c r="K374" s="13"/>
      <c r="L374" s="15"/>
      <c r="M374" s="14"/>
      <c r="N374" s="13"/>
      <c r="O374" s="13"/>
      <c r="P374" s="15"/>
      <c r="Q374" s="14"/>
      <c r="R374" s="13"/>
      <c r="S374" s="13"/>
      <c r="T374" s="15"/>
      <c r="U374" s="14"/>
      <c r="V374" s="15"/>
    </row>
    <row r="375">
      <c r="A375" s="7"/>
      <c r="B375" s="7"/>
      <c r="C375" s="7"/>
      <c r="D375" s="13"/>
      <c r="E375" s="14"/>
      <c r="F375" s="14"/>
      <c r="G375" s="14"/>
      <c r="H375" s="13"/>
      <c r="I375" s="13"/>
      <c r="J375" s="13"/>
      <c r="K375" s="13"/>
      <c r="L375" s="15"/>
      <c r="M375" s="14"/>
      <c r="N375" s="13"/>
      <c r="O375" s="13"/>
      <c r="P375" s="15"/>
      <c r="Q375" s="14"/>
      <c r="R375" s="13"/>
      <c r="S375" s="13"/>
      <c r="T375" s="15"/>
      <c r="U375" s="14"/>
      <c r="V375" s="15"/>
    </row>
    <row r="376">
      <c r="A376" s="7"/>
      <c r="B376" s="7"/>
      <c r="C376" s="7"/>
      <c r="D376" s="13"/>
      <c r="E376" s="14"/>
      <c r="F376" s="14"/>
      <c r="G376" s="14"/>
      <c r="H376" s="13"/>
      <c r="I376" s="13"/>
      <c r="J376" s="13"/>
      <c r="K376" s="13"/>
      <c r="L376" s="15"/>
      <c r="M376" s="14"/>
      <c r="N376" s="13"/>
      <c r="O376" s="13"/>
      <c r="P376" s="15"/>
      <c r="Q376" s="14"/>
      <c r="R376" s="13"/>
      <c r="S376" s="13"/>
      <c r="T376" s="15"/>
      <c r="U376" s="14"/>
      <c r="V376" s="15"/>
    </row>
    <row r="377">
      <c r="A377" s="7"/>
      <c r="B377" s="7"/>
      <c r="C377" s="7"/>
      <c r="D377" s="13"/>
      <c r="E377" s="14"/>
      <c r="F377" s="14"/>
      <c r="G377" s="14"/>
      <c r="H377" s="13"/>
      <c r="I377" s="13"/>
      <c r="J377" s="13"/>
      <c r="K377" s="13"/>
      <c r="L377" s="15"/>
      <c r="M377" s="14"/>
      <c r="N377" s="13"/>
      <c r="O377" s="13"/>
      <c r="P377" s="15"/>
      <c r="Q377" s="14"/>
      <c r="R377" s="13"/>
      <c r="S377" s="13"/>
      <c r="T377" s="15"/>
      <c r="U377" s="14"/>
      <c r="V377" s="15"/>
    </row>
    <row r="378">
      <c r="A378" s="7"/>
      <c r="B378" s="7"/>
      <c r="C378" s="7"/>
      <c r="D378" s="13"/>
      <c r="E378" s="14"/>
      <c r="F378" s="14"/>
      <c r="G378" s="14"/>
      <c r="H378" s="13"/>
      <c r="I378" s="13"/>
      <c r="J378" s="13"/>
      <c r="K378" s="13"/>
      <c r="L378" s="15"/>
      <c r="M378" s="14"/>
      <c r="N378" s="13"/>
      <c r="O378" s="13"/>
      <c r="P378" s="15"/>
      <c r="Q378" s="14"/>
      <c r="R378" s="13"/>
      <c r="S378" s="13"/>
      <c r="T378" s="15"/>
      <c r="U378" s="14"/>
      <c r="V378" s="15"/>
    </row>
    <row r="379">
      <c r="A379" s="7"/>
      <c r="B379" s="7"/>
      <c r="C379" s="7"/>
      <c r="D379" s="13"/>
      <c r="E379" s="14"/>
      <c r="F379" s="14"/>
      <c r="G379" s="14"/>
      <c r="H379" s="13"/>
      <c r="I379" s="13"/>
      <c r="J379" s="13"/>
      <c r="K379" s="13"/>
      <c r="L379" s="15"/>
      <c r="M379" s="14"/>
      <c r="N379" s="13"/>
      <c r="O379" s="13"/>
      <c r="P379" s="15"/>
      <c r="Q379" s="14"/>
      <c r="R379" s="13"/>
      <c r="S379" s="13"/>
      <c r="T379" s="15"/>
      <c r="U379" s="14"/>
      <c r="V379" s="15"/>
    </row>
    <row r="380">
      <c r="A380" s="7"/>
      <c r="B380" s="7"/>
      <c r="C380" s="7"/>
      <c r="D380" s="13"/>
      <c r="E380" s="14"/>
      <c r="F380" s="14"/>
      <c r="G380" s="14"/>
      <c r="H380" s="13"/>
      <c r="I380" s="13"/>
      <c r="J380" s="13"/>
      <c r="K380" s="13"/>
      <c r="L380" s="15"/>
      <c r="M380" s="14"/>
      <c r="N380" s="13"/>
      <c r="O380" s="13"/>
      <c r="P380" s="15"/>
      <c r="Q380" s="14"/>
      <c r="R380" s="13"/>
      <c r="S380" s="13"/>
      <c r="T380" s="15"/>
      <c r="U380" s="14"/>
      <c r="V380" s="15"/>
    </row>
    <row r="381">
      <c r="A381" s="7"/>
      <c r="B381" s="7"/>
      <c r="C381" s="7"/>
      <c r="D381" s="13"/>
      <c r="E381" s="14"/>
      <c r="F381" s="14"/>
      <c r="G381" s="14"/>
      <c r="H381" s="13"/>
      <c r="I381" s="13"/>
      <c r="J381" s="13"/>
      <c r="K381" s="13"/>
      <c r="L381" s="15"/>
      <c r="M381" s="14"/>
      <c r="N381" s="13"/>
      <c r="O381" s="13"/>
      <c r="P381" s="15"/>
      <c r="Q381" s="14"/>
      <c r="R381" s="13"/>
      <c r="S381" s="13"/>
      <c r="T381" s="15"/>
      <c r="U381" s="14"/>
      <c r="V381" s="15"/>
    </row>
    <row r="382">
      <c r="A382" s="7"/>
      <c r="B382" s="7"/>
      <c r="C382" s="7"/>
      <c r="D382" s="13"/>
      <c r="E382" s="14"/>
      <c r="F382" s="14"/>
      <c r="G382" s="14"/>
      <c r="H382" s="13"/>
      <c r="I382" s="13"/>
      <c r="J382" s="13"/>
      <c r="K382" s="13"/>
      <c r="L382" s="15"/>
      <c r="M382" s="14"/>
      <c r="N382" s="13"/>
      <c r="O382" s="13"/>
      <c r="P382" s="15"/>
      <c r="Q382" s="14"/>
      <c r="R382" s="13"/>
      <c r="S382" s="13"/>
      <c r="T382" s="15"/>
      <c r="U382" s="14"/>
      <c r="V382" s="15"/>
    </row>
    <row r="383">
      <c r="A383" s="7"/>
      <c r="B383" s="7"/>
      <c r="C383" s="7"/>
      <c r="D383" s="13"/>
      <c r="E383" s="14"/>
      <c r="F383" s="14"/>
      <c r="G383" s="14"/>
      <c r="H383" s="13"/>
      <c r="I383" s="13"/>
      <c r="J383" s="13"/>
      <c r="K383" s="13"/>
      <c r="L383" s="15"/>
      <c r="M383" s="14"/>
      <c r="N383" s="13"/>
      <c r="O383" s="13"/>
      <c r="P383" s="15"/>
      <c r="Q383" s="14"/>
      <c r="R383" s="13"/>
      <c r="S383" s="13"/>
      <c r="T383" s="15"/>
      <c r="U383" s="14"/>
      <c r="V383" s="15"/>
    </row>
    <row r="384">
      <c r="A384" s="7"/>
      <c r="B384" s="7"/>
      <c r="C384" s="7"/>
      <c r="D384" s="13"/>
      <c r="E384" s="14"/>
      <c r="F384" s="14"/>
      <c r="G384" s="14"/>
      <c r="H384" s="13"/>
      <c r="I384" s="13"/>
      <c r="J384" s="13"/>
      <c r="K384" s="13"/>
      <c r="L384" s="15"/>
      <c r="M384" s="14"/>
      <c r="N384" s="13"/>
      <c r="O384" s="13"/>
      <c r="P384" s="15"/>
      <c r="Q384" s="14"/>
      <c r="R384" s="13"/>
      <c r="S384" s="13"/>
      <c r="T384" s="15"/>
      <c r="U384" s="14"/>
      <c r="V384" s="15"/>
    </row>
    <row r="385">
      <c r="A385" s="7"/>
      <c r="B385" s="7"/>
      <c r="C385" s="7"/>
      <c r="D385" s="13"/>
      <c r="E385" s="14"/>
      <c r="F385" s="14"/>
      <c r="G385" s="14"/>
      <c r="H385" s="13"/>
      <c r="I385" s="13"/>
      <c r="J385" s="13"/>
      <c r="K385" s="13"/>
      <c r="L385" s="15"/>
      <c r="M385" s="14"/>
      <c r="N385" s="13"/>
      <c r="O385" s="13"/>
      <c r="P385" s="15"/>
      <c r="Q385" s="14"/>
      <c r="R385" s="13"/>
      <c r="S385" s="13"/>
      <c r="T385" s="15"/>
      <c r="U385" s="14"/>
      <c r="V385" s="15"/>
    </row>
    <row r="386">
      <c r="A386" s="7"/>
      <c r="B386" s="7"/>
      <c r="C386" s="7"/>
      <c r="D386" s="13"/>
      <c r="E386" s="14"/>
      <c r="F386" s="14"/>
      <c r="G386" s="14"/>
      <c r="H386" s="13"/>
      <c r="I386" s="13"/>
      <c r="J386" s="13"/>
      <c r="K386" s="13"/>
      <c r="L386" s="15"/>
      <c r="M386" s="14"/>
      <c r="N386" s="13"/>
      <c r="O386" s="13"/>
      <c r="P386" s="15"/>
      <c r="Q386" s="14"/>
      <c r="R386" s="13"/>
      <c r="S386" s="13"/>
      <c r="T386" s="15"/>
      <c r="U386" s="14"/>
      <c r="V386" s="15"/>
    </row>
    <row r="387">
      <c r="A387" s="7"/>
      <c r="B387" s="7"/>
      <c r="C387" s="7"/>
      <c r="D387" s="13"/>
      <c r="E387" s="14"/>
      <c r="F387" s="14"/>
      <c r="G387" s="14"/>
      <c r="H387" s="13"/>
      <c r="I387" s="13"/>
      <c r="J387" s="13"/>
      <c r="K387" s="13"/>
      <c r="L387" s="15"/>
      <c r="M387" s="14"/>
      <c r="N387" s="13"/>
      <c r="O387" s="13"/>
      <c r="P387" s="15"/>
      <c r="Q387" s="14"/>
      <c r="R387" s="13"/>
      <c r="S387" s="13"/>
      <c r="T387" s="15"/>
      <c r="U387" s="14"/>
      <c r="V387" s="15"/>
    </row>
    <row r="388">
      <c r="A388" s="7"/>
      <c r="B388" s="7"/>
      <c r="C388" s="7"/>
      <c r="D388" s="13"/>
      <c r="E388" s="14"/>
      <c r="F388" s="14"/>
      <c r="G388" s="14"/>
      <c r="H388" s="13"/>
      <c r="I388" s="13"/>
      <c r="J388" s="13"/>
      <c r="K388" s="13"/>
      <c r="L388" s="15"/>
      <c r="M388" s="14"/>
      <c r="N388" s="13"/>
      <c r="O388" s="13"/>
      <c r="P388" s="15"/>
      <c r="Q388" s="14"/>
      <c r="R388" s="13"/>
      <c r="S388" s="13"/>
      <c r="T388" s="15"/>
      <c r="U388" s="14"/>
      <c r="V388" s="15"/>
    </row>
    <row r="389">
      <c r="A389" s="7"/>
      <c r="B389" s="7"/>
      <c r="C389" s="7"/>
      <c r="D389" s="13"/>
      <c r="E389" s="14"/>
      <c r="F389" s="14"/>
      <c r="G389" s="14"/>
      <c r="H389" s="13"/>
      <c r="I389" s="13"/>
      <c r="J389" s="13"/>
      <c r="K389" s="13"/>
      <c r="L389" s="15"/>
      <c r="M389" s="14"/>
      <c r="N389" s="13"/>
      <c r="O389" s="13"/>
      <c r="P389" s="15"/>
      <c r="Q389" s="14"/>
      <c r="R389" s="13"/>
      <c r="S389" s="13"/>
      <c r="T389" s="15"/>
      <c r="U389" s="14"/>
      <c r="V389" s="15"/>
    </row>
    <row r="390">
      <c r="A390" s="7"/>
      <c r="B390" s="7"/>
      <c r="C390" s="7"/>
      <c r="D390" s="13"/>
      <c r="E390" s="14"/>
      <c r="F390" s="14"/>
      <c r="G390" s="14"/>
      <c r="H390" s="13"/>
      <c r="I390" s="13"/>
      <c r="J390" s="13"/>
      <c r="K390" s="13"/>
      <c r="L390" s="15"/>
      <c r="M390" s="14"/>
      <c r="N390" s="13"/>
      <c r="O390" s="13"/>
      <c r="P390" s="15"/>
      <c r="Q390" s="14"/>
      <c r="R390" s="13"/>
      <c r="S390" s="13"/>
      <c r="T390" s="15"/>
      <c r="U390" s="14"/>
      <c r="V390" s="15"/>
    </row>
    <row r="391">
      <c r="A391" s="7"/>
      <c r="B391" s="7"/>
      <c r="C391" s="7"/>
      <c r="D391" s="13"/>
      <c r="E391" s="14"/>
      <c r="F391" s="14"/>
      <c r="G391" s="14"/>
      <c r="H391" s="13"/>
      <c r="I391" s="13"/>
      <c r="J391" s="13"/>
      <c r="K391" s="13"/>
      <c r="L391" s="15"/>
      <c r="M391" s="14"/>
      <c r="N391" s="13"/>
      <c r="O391" s="13"/>
      <c r="P391" s="15"/>
      <c r="Q391" s="14"/>
      <c r="R391" s="13"/>
      <c r="S391" s="13"/>
      <c r="T391" s="15"/>
      <c r="U391" s="14"/>
      <c r="V391" s="15"/>
    </row>
    <row r="392">
      <c r="A392" s="7"/>
      <c r="B392" s="7"/>
      <c r="C392" s="7"/>
      <c r="D392" s="13"/>
      <c r="E392" s="14"/>
      <c r="F392" s="14"/>
      <c r="G392" s="14"/>
      <c r="H392" s="13"/>
      <c r="I392" s="13"/>
      <c r="J392" s="13"/>
      <c r="K392" s="13"/>
      <c r="L392" s="15"/>
      <c r="M392" s="14"/>
      <c r="N392" s="13"/>
      <c r="O392" s="13"/>
      <c r="P392" s="15"/>
      <c r="Q392" s="14"/>
      <c r="R392" s="13"/>
      <c r="S392" s="13"/>
      <c r="T392" s="15"/>
      <c r="U392" s="14"/>
      <c r="V392" s="15"/>
    </row>
    <row r="393">
      <c r="A393" s="7"/>
      <c r="B393" s="7"/>
      <c r="C393" s="7"/>
      <c r="D393" s="13"/>
      <c r="E393" s="14"/>
      <c r="F393" s="14"/>
      <c r="G393" s="14"/>
      <c r="H393" s="13"/>
      <c r="I393" s="13"/>
      <c r="J393" s="13"/>
      <c r="K393" s="13"/>
      <c r="L393" s="15"/>
      <c r="M393" s="14"/>
      <c r="N393" s="13"/>
      <c r="O393" s="13"/>
      <c r="P393" s="15"/>
      <c r="Q393" s="14"/>
      <c r="R393" s="13"/>
      <c r="S393" s="13"/>
      <c r="T393" s="15"/>
      <c r="U393" s="14"/>
      <c r="V393" s="15"/>
    </row>
    <row r="394">
      <c r="A394" s="7"/>
      <c r="B394" s="7"/>
      <c r="C394" s="7"/>
      <c r="D394" s="13"/>
      <c r="E394" s="14"/>
      <c r="F394" s="14"/>
      <c r="G394" s="14"/>
      <c r="H394" s="13"/>
      <c r="I394" s="13"/>
      <c r="J394" s="13"/>
      <c r="K394" s="13"/>
      <c r="L394" s="15"/>
      <c r="M394" s="14"/>
      <c r="N394" s="13"/>
      <c r="O394" s="13"/>
      <c r="P394" s="15"/>
      <c r="Q394" s="14"/>
      <c r="R394" s="13"/>
      <c r="S394" s="13"/>
      <c r="T394" s="15"/>
      <c r="U394" s="14"/>
      <c r="V394" s="15"/>
    </row>
    <row r="395">
      <c r="A395" s="7"/>
      <c r="B395" s="7"/>
      <c r="C395" s="7"/>
      <c r="D395" s="13"/>
      <c r="E395" s="14"/>
      <c r="F395" s="14"/>
      <c r="G395" s="14"/>
      <c r="H395" s="13"/>
      <c r="I395" s="13"/>
      <c r="J395" s="13"/>
      <c r="K395" s="13"/>
      <c r="L395" s="15"/>
      <c r="M395" s="14"/>
      <c r="N395" s="13"/>
      <c r="O395" s="13"/>
      <c r="P395" s="15"/>
      <c r="Q395" s="14"/>
      <c r="R395" s="13"/>
      <c r="S395" s="13"/>
      <c r="T395" s="15"/>
      <c r="U395" s="14"/>
      <c r="V395" s="15"/>
    </row>
    <row r="396">
      <c r="A396" s="7"/>
      <c r="B396" s="7"/>
      <c r="C396" s="7"/>
      <c r="D396" s="13"/>
      <c r="E396" s="14"/>
      <c r="F396" s="14"/>
      <c r="G396" s="14"/>
      <c r="H396" s="13"/>
      <c r="I396" s="13"/>
      <c r="J396" s="13"/>
      <c r="K396" s="13"/>
      <c r="L396" s="15"/>
      <c r="M396" s="14"/>
      <c r="N396" s="13"/>
      <c r="O396" s="13"/>
      <c r="P396" s="15"/>
      <c r="Q396" s="14"/>
      <c r="R396" s="13"/>
      <c r="S396" s="13"/>
      <c r="T396" s="15"/>
      <c r="U396" s="14"/>
      <c r="V396" s="15"/>
    </row>
    <row r="397">
      <c r="A397" s="7"/>
      <c r="B397" s="7"/>
      <c r="C397" s="7"/>
      <c r="D397" s="13"/>
      <c r="E397" s="14"/>
      <c r="F397" s="14"/>
      <c r="G397" s="14"/>
      <c r="H397" s="13"/>
      <c r="I397" s="13"/>
      <c r="J397" s="13"/>
      <c r="K397" s="13"/>
      <c r="L397" s="15"/>
      <c r="M397" s="14"/>
      <c r="N397" s="13"/>
      <c r="O397" s="13"/>
      <c r="P397" s="15"/>
      <c r="Q397" s="14"/>
      <c r="R397" s="13"/>
      <c r="S397" s="13"/>
      <c r="T397" s="15"/>
      <c r="U397" s="14"/>
      <c r="V397" s="15"/>
    </row>
    <row r="398">
      <c r="A398" s="7"/>
      <c r="B398" s="7"/>
      <c r="C398" s="7"/>
      <c r="D398" s="13"/>
      <c r="E398" s="14"/>
      <c r="F398" s="14"/>
      <c r="G398" s="14"/>
      <c r="H398" s="13"/>
      <c r="I398" s="13"/>
      <c r="J398" s="13"/>
      <c r="K398" s="13"/>
      <c r="L398" s="15"/>
      <c r="M398" s="14"/>
      <c r="N398" s="13"/>
      <c r="O398" s="13"/>
      <c r="P398" s="15"/>
      <c r="Q398" s="14"/>
      <c r="R398" s="13"/>
      <c r="S398" s="13"/>
      <c r="T398" s="15"/>
      <c r="U398" s="14"/>
      <c r="V398" s="15"/>
    </row>
    <row r="399">
      <c r="A399" s="7"/>
      <c r="B399" s="7"/>
      <c r="C399" s="7"/>
      <c r="D399" s="13"/>
      <c r="E399" s="14"/>
      <c r="F399" s="14"/>
      <c r="G399" s="14"/>
      <c r="H399" s="13"/>
      <c r="I399" s="13"/>
      <c r="J399" s="13"/>
      <c r="K399" s="13"/>
      <c r="L399" s="15"/>
      <c r="M399" s="14"/>
      <c r="N399" s="13"/>
      <c r="O399" s="13"/>
      <c r="P399" s="15"/>
      <c r="Q399" s="14"/>
      <c r="R399" s="13"/>
      <c r="S399" s="13"/>
      <c r="T399" s="15"/>
      <c r="U399" s="14"/>
      <c r="V399" s="15"/>
    </row>
    <row r="400">
      <c r="A400" s="7"/>
      <c r="B400" s="7"/>
      <c r="C400" s="7"/>
      <c r="D400" s="13"/>
      <c r="E400" s="14"/>
      <c r="F400" s="14"/>
      <c r="G400" s="14"/>
      <c r="H400" s="13"/>
      <c r="I400" s="13"/>
      <c r="J400" s="13"/>
      <c r="K400" s="13"/>
      <c r="L400" s="15"/>
      <c r="M400" s="14"/>
      <c r="N400" s="13"/>
      <c r="O400" s="13"/>
      <c r="P400" s="15"/>
      <c r="Q400" s="14"/>
      <c r="R400" s="13"/>
      <c r="S400" s="13"/>
      <c r="T400" s="15"/>
      <c r="U400" s="14"/>
      <c r="V400" s="15"/>
    </row>
    <row r="401">
      <c r="A401" s="7"/>
      <c r="B401" s="7"/>
      <c r="C401" s="7"/>
      <c r="D401" s="13"/>
      <c r="E401" s="14"/>
      <c r="F401" s="14"/>
      <c r="G401" s="14"/>
      <c r="H401" s="13"/>
      <c r="I401" s="13"/>
      <c r="J401" s="13"/>
      <c r="K401" s="13"/>
      <c r="L401" s="15"/>
      <c r="M401" s="14"/>
      <c r="N401" s="13"/>
      <c r="O401" s="13"/>
      <c r="P401" s="15"/>
      <c r="Q401" s="14"/>
      <c r="R401" s="13"/>
      <c r="S401" s="13"/>
      <c r="T401" s="15"/>
      <c r="U401" s="14"/>
      <c r="V401" s="15"/>
    </row>
    <row r="402">
      <c r="A402" s="7"/>
      <c r="B402" s="7"/>
      <c r="C402" s="7"/>
      <c r="D402" s="13"/>
      <c r="E402" s="14"/>
      <c r="F402" s="14"/>
      <c r="G402" s="14"/>
      <c r="H402" s="13"/>
      <c r="I402" s="13"/>
      <c r="J402" s="13"/>
      <c r="K402" s="13"/>
      <c r="L402" s="15"/>
      <c r="M402" s="14"/>
      <c r="N402" s="13"/>
      <c r="O402" s="13"/>
      <c r="P402" s="15"/>
      <c r="Q402" s="14"/>
      <c r="R402" s="13"/>
      <c r="S402" s="13"/>
      <c r="T402" s="15"/>
      <c r="U402" s="14"/>
      <c r="V402" s="15"/>
    </row>
    <row r="403">
      <c r="A403" s="7"/>
      <c r="B403" s="7"/>
      <c r="C403" s="7"/>
      <c r="D403" s="13"/>
      <c r="E403" s="14"/>
      <c r="F403" s="14"/>
      <c r="G403" s="14"/>
      <c r="H403" s="13"/>
      <c r="I403" s="13"/>
      <c r="J403" s="13"/>
      <c r="K403" s="13"/>
      <c r="L403" s="15"/>
      <c r="M403" s="14"/>
      <c r="N403" s="13"/>
      <c r="O403" s="13"/>
      <c r="P403" s="15"/>
      <c r="Q403" s="14"/>
      <c r="R403" s="13"/>
      <c r="S403" s="13"/>
      <c r="T403" s="15"/>
      <c r="U403" s="14"/>
      <c r="V403" s="15"/>
    </row>
    <row r="404">
      <c r="A404" s="7"/>
      <c r="B404" s="7"/>
      <c r="C404" s="7"/>
      <c r="D404" s="13"/>
      <c r="E404" s="14"/>
      <c r="F404" s="14"/>
      <c r="G404" s="14"/>
      <c r="H404" s="13"/>
      <c r="I404" s="13"/>
      <c r="J404" s="13"/>
      <c r="K404" s="13"/>
      <c r="L404" s="15"/>
      <c r="M404" s="14"/>
      <c r="N404" s="13"/>
      <c r="O404" s="13"/>
      <c r="P404" s="15"/>
      <c r="Q404" s="14"/>
      <c r="R404" s="13"/>
      <c r="S404" s="13"/>
      <c r="T404" s="15"/>
      <c r="U404" s="14"/>
      <c r="V404" s="15"/>
    </row>
    <row r="405">
      <c r="A405" s="7"/>
      <c r="B405" s="7"/>
      <c r="C405" s="7"/>
      <c r="D405" s="13"/>
      <c r="E405" s="14"/>
      <c r="F405" s="14"/>
      <c r="G405" s="14"/>
      <c r="H405" s="13"/>
      <c r="I405" s="13"/>
      <c r="J405" s="13"/>
      <c r="K405" s="13"/>
      <c r="L405" s="15"/>
      <c r="M405" s="14"/>
      <c r="N405" s="13"/>
      <c r="O405" s="13"/>
      <c r="P405" s="15"/>
      <c r="Q405" s="14"/>
      <c r="R405" s="13"/>
      <c r="S405" s="13"/>
      <c r="T405" s="15"/>
      <c r="U405" s="14"/>
      <c r="V405" s="15"/>
    </row>
    <row r="406">
      <c r="A406" s="7"/>
      <c r="B406" s="7"/>
      <c r="C406" s="7"/>
      <c r="D406" s="13"/>
      <c r="E406" s="14"/>
      <c r="F406" s="14"/>
      <c r="G406" s="14"/>
      <c r="H406" s="13"/>
      <c r="I406" s="13"/>
      <c r="J406" s="13"/>
      <c r="K406" s="13"/>
      <c r="L406" s="15"/>
      <c r="M406" s="14"/>
      <c r="N406" s="13"/>
      <c r="O406" s="13"/>
      <c r="P406" s="15"/>
      <c r="Q406" s="14"/>
      <c r="R406" s="13"/>
      <c r="S406" s="13"/>
      <c r="T406" s="15"/>
      <c r="U406" s="14"/>
      <c r="V406" s="15"/>
    </row>
    <row r="407">
      <c r="A407" s="7"/>
      <c r="B407" s="7"/>
      <c r="C407" s="7"/>
      <c r="D407" s="13"/>
      <c r="E407" s="14"/>
      <c r="F407" s="14"/>
      <c r="G407" s="14"/>
      <c r="H407" s="13"/>
      <c r="I407" s="13"/>
      <c r="J407" s="13"/>
      <c r="K407" s="13"/>
      <c r="L407" s="15"/>
      <c r="M407" s="14"/>
      <c r="N407" s="13"/>
      <c r="O407" s="13"/>
      <c r="P407" s="15"/>
      <c r="Q407" s="14"/>
      <c r="R407" s="13"/>
      <c r="S407" s="13"/>
      <c r="T407" s="15"/>
      <c r="U407" s="14"/>
      <c r="V407" s="15"/>
    </row>
    <row r="408">
      <c r="A408" s="7"/>
      <c r="B408" s="7"/>
      <c r="C408" s="7"/>
      <c r="D408" s="13"/>
      <c r="E408" s="14"/>
      <c r="F408" s="14"/>
      <c r="G408" s="14"/>
      <c r="H408" s="13"/>
      <c r="I408" s="13"/>
      <c r="J408" s="13"/>
      <c r="K408" s="13"/>
      <c r="L408" s="15"/>
      <c r="M408" s="14"/>
      <c r="N408" s="13"/>
      <c r="O408" s="13"/>
      <c r="P408" s="15"/>
      <c r="Q408" s="14"/>
      <c r="R408" s="13"/>
      <c r="S408" s="13"/>
      <c r="T408" s="15"/>
      <c r="U408" s="14"/>
      <c r="V408" s="15"/>
    </row>
    <row r="409">
      <c r="A409" s="7"/>
      <c r="B409" s="7"/>
      <c r="C409" s="7"/>
      <c r="D409" s="13"/>
      <c r="E409" s="14"/>
      <c r="F409" s="14"/>
      <c r="G409" s="14"/>
      <c r="H409" s="13"/>
      <c r="I409" s="13"/>
      <c r="J409" s="13"/>
      <c r="K409" s="13"/>
      <c r="L409" s="15"/>
      <c r="M409" s="14"/>
      <c r="N409" s="13"/>
      <c r="O409" s="13"/>
      <c r="P409" s="15"/>
      <c r="Q409" s="14"/>
      <c r="R409" s="13"/>
      <c r="S409" s="13"/>
      <c r="T409" s="15"/>
      <c r="U409" s="14"/>
      <c r="V409" s="15"/>
    </row>
    <row r="410">
      <c r="A410" s="7"/>
      <c r="B410" s="7"/>
      <c r="C410" s="7"/>
      <c r="D410" s="13"/>
      <c r="E410" s="14"/>
      <c r="F410" s="14"/>
      <c r="G410" s="14"/>
      <c r="H410" s="13"/>
      <c r="I410" s="13"/>
      <c r="J410" s="13"/>
      <c r="K410" s="13"/>
      <c r="L410" s="15"/>
      <c r="M410" s="14"/>
      <c r="N410" s="13"/>
      <c r="O410" s="13"/>
      <c r="P410" s="15"/>
      <c r="Q410" s="14"/>
      <c r="R410" s="13"/>
      <c r="S410" s="13"/>
      <c r="T410" s="15"/>
      <c r="U410" s="14"/>
      <c r="V410" s="15"/>
    </row>
    <row r="411">
      <c r="A411" s="7"/>
      <c r="B411" s="7"/>
      <c r="C411" s="7"/>
      <c r="D411" s="13"/>
      <c r="E411" s="14"/>
      <c r="F411" s="14"/>
      <c r="G411" s="14"/>
      <c r="H411" s="13"/>
      <c r="I411" s="13"/>
      <c r="J411" s="13"/>
      <c r="K411" s="13"/>
      <c r="L411" s="15"/>
      <c r="M411" s="14"/>
      <c r="N411" s="13"/>
      <c r="O411" s="13"/>
      <c r="P411" s="15"/>
      <c r="Q411" s="14"/>
      <c r="R411" s="13"/>
      <c r="S411" s="13"/>
      <c r="T411" s="15"/>
      <c r="U411" s="14"/>
      <c r="V411" s="15"/>
    </row>
    <row r="412">
      <c r="A412" s="7"/>
      <c r="B412" s="7"/>
      <c r="C412" s="7"/>
      <c r="D412" s="13"/>
      <c r="E412" s="14"/>
      <c r="F412" s="14"/>
      <c r="G412" s="14"/>
      <c r="H412" s="13"/>
      <c r="I412" s="13"/>
      <c r="J412" s="13"/>
      <c r="K412" s="13"/>
      <c r="L412" s="15"/>
      <c r="M412" s="14"/>
      <c r="N412" s="13"/>
      <c r="O412" s="13"/>
      <c r="P412" s="15"/>
      <c r="Q412" s="14"/>
      <c r="R412" s="13"/>
      <c r="S412" s="13"/>
      <c r="T412" s="15"/>
      <c r="U412" s="14"/>
      <c r="V412" s="15"/>
    </row>
    <row r="413">
      <c r="A413" s="7"/>
      <c r="B413" s="7"/>
      <c r="C413" s="7"/>
      <c r="D413" s="13"/>
      <c r="E413" s="14"/>
      <c r="F413" s="14"/>
      <c r="G413" s="14"/>
      <c r="H413" s="13"/>
      <c r="I413" s="13"/>
      <c r="J413" s="13"/>
      <c r="K413" s="13"/>
      <c r="L413" s="15"/>
      <c r="M413" s="14"/>
      <c r="N413" s="13"/>
      <c r="O413" s="13"/>
      <c r="P413" s="15"/>
      <c r="Q413" s="14"/>
      <c r="R413" s="13"/>
      <c r="S413" s="13"/>
      <c r="T413" s="15"/>
      <c r="U413" s="14"/>
      <c r="V413" s="15"/>
    </row>
    <row r="414">
      <c r="A414" s="7"/>
      <c r="B414" s="7"/>
      <c r="C414" s="7"/>
      <c r="D414" s="13"/>
      <c r="E414" s="14"/>
      <c r="F414" s="14"/>
      <c r="G414" s="14"/>
      <c r="H414" s="13"/>
      <c r="I414" s="13"/>
      <c r="J414" s="13"/>
      <c r="K414" s="13"/>
      <c r="L414" s="15"/>
      <c r="M414" s="14"/>
      <c r="N414" s="13"/>
      <c r="O414" s="13"/>
      <c r="P414" s="15"/>
      <c r="Q414" s="14"/>
      <c r="R414" s="13"/>
      <c r="S414" s="13"/>
      <c r="T414" s="15"/>
      <c r="U414" s="14"/>
      <c r="V414" s="15"/>
    </row>
    <row r="415">
      <c r="A415" s="7"/>
      <c r="B415" s="7"/>
      <c r="C415" s="7"/>
      <c r="D415" s="13"/>
      <c r="E415" s="14"/>
      <c r="F415" s="14"/>
      <c r="G415" s="14"/>
      <c r="H415" s="13"/>
      <c r="I415" s="13"/>
      <c r="J415" s="13"/>
      <c r="K415" s="13"/>
      <c r="L415" s="15"/>
      <c r="M415" s="14"/>
      <c r="N415" s="13"/>
      <c r="O415" s="13"/>
      <c r="P415" s="15"/>
      <c r="Q415" s="14"/>
      <c r="R415" s="13"/>
      <c r="S415" s="13"/>
      <c r="T415" s="15"/>
      <c r="U415" s="14"/>
      <c r="V415" s="15"/>
    </row>
    <row r="416">
      <c r="A416" s="7"/>
      <c r="B416" s="7"/>
      <c r="C416" s="7"/>
      <c r="D416" s="13"/>
      <c r="E416" s="14"/>
      <c r="F416" s="14"/>
      <c r="G416" s="14"/>
      <c r="H416" s="13"/>
      <c r="I416" s="13"/>
      <c r="J416" s="13"/>
      <c r="K416" s="13"/>
      <c r="L416" s="15"/>
      <c r="M416" s="14"/>
      <c r="N416" s="13"/>
      <c r="O416" s="13"/>
      <c r="P416" s="15"/>
      <c r="Q416" s="14"/>
      <c r="R416" s="13"/>
      <c r="S416" s="13"/>
      <c r="T416" s="15"/>
      <c r="U416" s="14"/>
      <c r="V416" s="15"/>
    </row>
    <row r="417">
      <c r="A417" s="7"/>
      <c r="B417" s="7"/>
      <c r="C417" s="7"/>
      <c r="D417" s="13"/>
      <c r="E417" s="14"/>
      <c r="F417" s="14"/>
      <c r="G417" s="14"/>
      <c r="H417" s="13"/>
      <c r="I417" s="13"/>
      <c r="J417" s="13"/>
      <c r="K417" s="13"/>
      <c r="L417" s="15"/>
      <c r="M417" s="14"/>
      <c r="N417" s="13"/>
      <c r="O417" s="13"/>
      <c r="P417" s="15"/>
      <c r="Q417" s="14"/>
      <c r="R417" s="13"/>
      <c r="S417" s="13"/>
      <c r="T417" s="15"/>
      <c r="U417" s="14"/>
      <c r="V417" s="15"/>
    </row>
    <row r="418">
      <c r="A418" s="7"/>
      <c r="B418" s="7"/>
      <c r="C418" s="7"/>
      <c r="D418" s="13"/>
      <c r="E418" s="14"/>
      <c r="F418" s="14"/>
      <c r="G418" s="14"/>
      <c r="H418" s="13"/>
      <c r="I418" s="13"/>
      <c r="J418" s="13"/>
      <c r="K418" s="13"/>
      <c r="L418" s="15"/>
      <c r="M418" s="14"/>
      <c r="N418" s="13"/>
      <c r="O418" s="13"/>
      <c r="P418" s="15"/>
      <c r="Q418" s="14"/>
      <c r="R418" s="13"/>
      <c r="S418" s="13"/>
      <c r="T418" s="15"/>
      <c r="U418" s="14"/>
      <c r="V418" s="15"/>
    </row>
    <row r="419">
      <c r="A419" s="7"/>
      <c r="B419" s="7"/>
      <c r="C419" s="7"/>
      <c r="D419" s="13"/>
      <c r="E419" s="14"/>
      <c r="F419" s="14"/>
      <c r="G419" s="14"/>
      <c r="H419" s="13"/>
      <c r="I419" s="13"/>
      <c r="J419" s="13"/>
      <c r="K419" s="13"/>
      <c r="L419" s="15"/>
      <c r="M419" s="14"/>
      <c r="N419" s="13"/>
      <c r="O419" s="13"/>
      <c r="P419" s="15"/>
      <c r="Q419" s="14"/>
      <c r="R419" s="13"/>
      <c r="S419" s="13"/>
      <c r="T419" s="15"/>
      <c r="U419" s="14"/>
      <c r="V419" s="15"/>
    </row>
    <row r="420">
      <c r="A420" s="7"/>
      <c r="B420" s="7"/>
      <c r="C420" s="7"/>
      <c r="D420" s="13"/>
      <c r="E420" s="14"/>
      <c r="F420" s="14"/>
      <c r="G420" s="14"/>
      <c r="H420" s="13"/>
      <c r="I420" s="13"/>
      <c r="J420" s="13"/>
      <c r="K420" s="13"/>
      <c r="L420" s="15"/>
      <c r="M420" s="14"/>
      <c r="N420" s="13"/>
      <c r="O420" s="13"/>
      <c r="P420" s="15"/>
      <c r="Q420" s="14"/>
      <c r="R420" s="13"/>
      <c r="S420" s="13"/>
      <c r="T420" s="15"/>
      <c r="U420" s="14"/>
      <c r="V420" s="15"/>
    </row>
    <row r="421">
      <c r="A421" s="7"/>
      <c r="B421" s="7"/>
      <c r="C421" s="7"/>
      <c r="D421" s="13"/>
      <c r="E421" s="14"/>
      <c r="F421" s="14"/>
      <c r="G421" s="14"/>
      <c r="H421" s="13"/>
      <c r="I421" s="13"/>
      <c r="J421" s="13"/>
      <c r="K421" s="13"/>
      <c r="L421" s="15"/>
      <c r="M421" s="14"/>
      <c r="N421" s="13"/>
      <c r="O421" s="13"/>
      <c r="P421" s="15"/>
      <c r="Q421" s="14"/>
      <c r="R421" s="13"/>
      <c r="S421" s="13"/>
      <c r="T421" s="15"/>
      <c r="U421" s="14"/>
      <c r="V421" s="15"/>
    </row>
    <row r="422">
      <c r="A422" s="7"/>
      <c r="B422" s="7"/>
      <c r="C422" s="7"/>
      <c r="D422" s="13"/>
      <c r="E422" s="14"/>
      <c r="F422" s="14"/>
      <c r="G422" s="14"/>
      <c r="H422" s="13"/>
      <c r="I422" s="13"/>
      <c r="J422" s="13"/>
      <c r="K422" s="13"/>
      <c r="L422" s="15"/>
      <c r="M422" s="14"/>
      <c r="N422" s="13"/>
      <c r="O422" s="13"/>
      <c r="P422" s="15"/>
      <c r="Q422" s="14"/>
      <c r="R422" s="13"/>
      <c r="S422" s="13"/>
      <c r="T422" s="15"/>
      <c r="U422" s="14"/>
      <c r="V422" s="15"/>
    </row>
    <row r="423">
      <c r="A423" s="7"/>
      <c r="B423" s="7"/>
      <c r="C423" s="7"/>
      <c r="D423" s="13"/>
      <c r="E423" s="14"/>
      <c r="F423" s="14"/>
      <c r="G423" s="14"/>
      <c r="H423" s="13"/>
      <c r="I423" s="13"/>
      <c r="J423" s="13"/>
      <c r="K423" s="13"/>
      <c r="L423" s="15"/>
      <c r="M423" s="14"/>
      <c r="N423" s="13"/>
      <c r="O423" s="13"/>
      <c r="P423" s="15"/>
      <c r="Q423" s="14"/>
      <c r="R423" s="13"/>
      <c r="S423" s="13"/>
      <c r="T423" s="15"/>
      <c r="U423" s="14"/>
      <c r="V423" s="15"/>
    </row>
    <row r="424">
      <c r="A424" s="7"/>
      <c r="B424" s="7"/>
      <c r="C424" s="7"/>
      <c r="D424" s="13"/>
      <c r="E424" s="14"/>
      <c r="F424" s="14"/>
      <c r="G424" s="14"/>
      <c r="H424" s="13"/>
      <c r="I424" s="13"/>
      <c r="J424" s="13"/>
      <c r="K424" s="13"/>
      <c r="L424" s="15"/>
      <c r="M424" s="14"/>
      <c r="N424" s="13"/>
      <c r="O424" s="13"/>
      <c r="P424" s="15"/>
      <c r="Q424" s="14"/>
      <c r="R424" s="13"/>
      <c r="S424" s="13"/>
      <c r="T424" s="15"/>
      <c r="U424" s="14"/>
      <c r="V424" s="15"/>
    </row>
    <row r="425">
      <c r="A425" s="7"/>
      <c r="B425" s="7"/>
      <c r="C425" s="7"/>
      <c r="D425" s="13"/>
      <c r="E425" s="14"/>
      <c r="F425" s="14"/>
      <c r="G425" s="14"/>
      <c r="H425" s="13"/>
      <c r="I425" s="13"/>
      <c r="J425" s="13"/>
      <c r="K425" s="13"/>
      <c r="L425" s="15"/>
      <c r="M425" s="14"/>
      <c r="N425" s="13"/>
      <c r="O425" s="13"/>
      <c r="P425" s="15"/>
      <c r="Q425" s="14"/>
      <c r="R425" s="13"/>
      <c r="S425" s="13"/>
      <c r="T425" s="15"/>
      <c r="U425" s="14"/>
      <c r="V425" s="15"/>
    </row>
    <row r="426">
      <c r="A426" s="7"/>
      <c r="B426" s="7"/>
      <c r="C426" s="7"/>
      <c r="D426" s="13"/>
      <c r="E426" s="14"/>
      <c r="F426" s="14"/>
      <c r="G426" s="14"/>
      <c r="H426" s="13"/>
      <c r="I426" s="13"/>
      <c r="J426" s="13"/>
      <c r="K426" s="13"/>
      <c r="L426" s="15"/>
      <c r="M426" s="14"/>
      <c r="N426" s="13"/>
      <c r="O426" s="13"/>
      <c r="P426" s="15"/>
      <c r="Q426" s="14"/>
      <c r="R426" s="13"/>
      <c r="S426" s="13"/>
      <c r="T426" s="15"/>
      <c r="U426" s="14"/>
      <c r="V426" s="15"/>
    </row>
    <row r="427">
      <c r="A427" s="7"/>
      <c r="B427" s="7"/>
      <c r="C427" s="7"/>
      <c r="D427" s="13"/>
      <c r="E427" s="14"/>
      <c r="F427" s="14"/>
      <c r="G427" s="14"/>
      <c r="H427" s="13"/>
      <c r="I427" s="13"/>
      <c r="J427" s="13"/>
      <c r="K427" s="13"/>
      <c r="L427" s="15"/>
      <c r="M427" s="14"/>
      <c r="N427" s="13"/>
      <c r="O427" s="13"/>
      <c r="P427" s="15"/>
      <c r="Q427" s="14"/>
      <c r="R427" s="13"/>
      <c r="S427" s="13"/>
      <c r="T427" s="15"/>
      <c r="U427" s="14"/>
      <c r="V427" s="15"/>
    </row>
    <row r="428">
      <c r="A428" s="7"/>
      <c r="B428" s="7"/>
      <c r="C428" s="7"/>
      <c r="D428" s="13"/>
      <c r="E428" s="14"/>
      <c r="F428" s="14"/>
      <c r="G428" s="14"/>
      <c r="H428" s="13"/>
      <c r="I428" s="13"/>
      <c r="J428" s="13"/>
      <c r="K428" s="13"/>
      <c r="L428" s="15"/>
      <c r="M428" s="14"/>
      <c r="N428" s="13"/>
      <c r="O428" s="13"/>
      <c r="P428" s="15"/>
      <c r="Q428" s="14"/>
      <c r="R428" s="13"/>
      <c r="S428" s="13"/>
      <c r="T428" s="15"/>
      <c r="U428" s="14"/>
      <c r="V428" s="15"/>
    </row>
    <row r="429">
      <c r="A429" s="7"/>
      <c r="B429" s="7"/>
      <c r="C429" s="7"/>
      <c r="D429" s="13"/>
      <c r="E429" s="14"/>
      <c r="F429" s="14"/>
      <c r="G429" s="14"/>
      <c r="H429" s="13"/>
      <c r="I429" s="13"/>
      <c r="J429" s="13"/>
      <c r="K429" s="13"/>
      <c r="L429" s="15"/>
      <c r="M429" s="14"/>
      <c r="N429" s="13"/>
      <c r="O429" s="13"/>
      <c r="P429" s="15"/>
      <c r="Q429" s="14"/>
      <c r="R429" s="13"/>
      <c r="S429" s="13"/>
      <c r="T429" s="15"/>
      <c r="U429" s="14"/>
      <c r="V429" s="15"/>
    </row>
    <row r="430">
      <c r="A430" s="7"/>
      <c r="B430" s="7"/>
      <c r="C430" s="7"/>
      <c r="D430" s="13"/>
      <c r="E430" s="14"/>
      <c r="F430" s="14"/>
      <c r="G430" s="14"/>
      <c r="H430" s="13"/>
      <c r="I430" s="13"/>
      <c r="J430" s="13"/>
      <c r="K430" s="13"/>
      <c r="L430" s="15"/>
      <c r="M430" s="14"/>
      <c r="N430" s="13"/>
      <c r="O430" s="13"/>
      <c r="P430" s="15"/>
      <c r="Q430" s="14"/>
      <c r="R430" s="13"/>
      <c r="S430" s="13"/>
      <c r="T430" s="15"/>
      <c r="U430" s="14"/>
      <c r="V430" s="15"/>
    </row>
    <row r="431">
      <c r="A431" s="7"/>
      <c r="B431" s="7"/>
      <c r="C431" s="7"/>
      <c r="D431" s="13"/>
      <c r="E431" s="14"/>
      <c r="F431" s="14"/>
      <c r="G431" s="14"/>
      <c r="H431" s="13"/>
      <c r="I431" s="13"/>
      <c r="J431" s="13"/>
      <c r="K431" s="13"/>
      <c r="L431" s="15"/>
      <c r="M431" s="14"/>
      <c r="N431" s="13"/>
      <c r="O431" s="13"/>
      <c r="P431" s="15"/>
      <c r="Q431" s="14"/>
      <c r="R431" s="13"/>
      <c r="S431" s="13"/>
      <c r="T431" s="15"/>
      <c r="U431" s="14"/>
      <c r="V431" s="15"/>
    </row>
    <row r="432">
      <c r="A432" s="7"/>
      <c r="B432" s="7"/>
      <c r="C432" s="7"/>
      <c r="D432" s="13"/>
      <c r="E432" s="14"/>
      <c r="F432" s="14"/>
      <c r="G432" s="14"/>
      <c r="H432" s="13"/>
      <c r="I432" s="13"/>
      <c r="J432" s="13"/>
      <c r="K432" s="13"/>
      <c r="L432" s="15"/>
      <c r="M432" s="14"/>
      <c r="N432" s="13"/>
      <c r="O432" s="13"/>
      <c r="P432" s="15"/>
      <c r="Q432" s="14"/>
      <c r="R432" s="13"/>
      <c r="S432" s="13"/>
      <c r="T432" s="15"/>
      <c r="U432" s="14"/>
      <c r="V432" s="15"/>
    </row>
    <row r="433">
      <c r="A433" s="7"/>
      <c r="B433" s="7"/>
      <c r="C433" s="7"/>
      <c r="D433" s="13"/>
      <c r="E433" s="14"/>
      <c r="F433" s="14"/>
      <c r="G433" s="14"/>
      <c r="H433" s="13"/>
      <c r="I433" s="13"/>
      <c r="J433" s="13"/>
      <c r="K433" s="13"/>
      <c r="L433" s="15"/>
      <c r="M433" s="14"/>
      <c r="N433" s="13"/>
      <c r="O433" s="13"/>
      <c r="P433" s="15"/>
      <c r="Q433" s="14"/>
      <c r="R433" s="13"/>
      <c r="S433" s="13"/>
      <c r="T433" s="15"/>
      <c r="U433" s="14"/>
      <c r="V433" s="15"/>
    </row>
    <row r="434">
      <c r="A434" s="7"/>
      <c r="B434" s="7"/>
      <c r="C434" s="7"/>
      <c r="D434" s="13"/>
      <c r="E434" s="14"/>
      <c r="F434" s="14"/>
      <c r="G434" s="14"/>
      <c r="H434" s="13"/>
      <c r="I434" s="13"/>
      <c r="J434" s="13"/>
      <c r="K434" s="13"/>
      <c r="L434" s="15"/>
      <c r="M434" s="14"/>
      <c r="N434" s="13"/>
      <c r="O434" s="13"/>
      <c r="P434" s="15"/>
      <c r="Q434" s="14"/>
      <c r="R434" s="13"/>
      <c r="S434" s="13"/>
      <c r="T434" s="15"/>
      <c r="U434" s="14"/>
      <c r="V434" s="15"/>
    </row>
    <row r="435">
      <c r="A435" s="7"/>
      <c r="B435" s="7"/>
      <c r="C435" s="7"/>
      <c r="D435" s="13"/>
      <c r="E435" s="14"/>
      <c r="F435" s="14"/>
      <c r="G435" s="14"/>
      <c r="H435" s="13"/>
      <c r="I435" s="13"/>
      <c r="J435" s="13"/>
      <c r="K435" s="13"/>
      <c r="L435" s="15"/>
      <c r="M435" s="14"/>
      <c r="N435" s="13"/>
      <c r="O435" s="13"/>
      <c r="P435" s="15"/>
      <c r="Q435" s="14"/>
      <c r="R435" s="13"/>
      <c r="S435" s="13"/>
      <c r="T435" s="15"/>
      <c r="U435" s="14"/>
      <c r="V435" s="15"/>
    </row>
    <row r="436">
      <c r="A436" s="7"/>
      <c r="B436" s="7"/>
      <c r="C436" s="7"/>
      <c r="D436" s="13"/>
      <c r="E436" s="14"/>
      <c r="F436" s="14"/>
      <c r="G436" s="14"/>
      <c r="H436" s="13"/>
      <c r="I436" s="13"/>
      <c r="J436" s="13"/>
      <c r="K436" s="13"/>
      <c r="L436" s="15"/>
      <c r="M436" s="14"/>
      <c r="N436" s="13"/>
      <c r="O436" s="13"/>
      <c r="P436" s="15"/>
      <c r="Q436" s="14"/>
      <c r="R436" s="13"/>
      <c r="S436" s="13"/>
      <c r="T436" s="15"/>
      <c r="U436" s="14"/>
      <c r="V436" s="15"/>
    </row>
    <row r="437">
      <c r="A437" s="7"/>
      <c r="B437" s="7"/>
      <c r="C437" s="7"/>
      <c r="D437" s="13"/>
      <c r="E437" s="14"/>
      <c r="F437" s="14"/>
      <c r="G437" s="14"/>
      <c r="H437" s="13"/>
      <c r="I437" s="13"/>
      <c r="J437" s="13"/>
      <c r="K437" s="13"/>
      <c r="L437" s="15"/>
      <c r="M437" s="14"/>
      <c r="N437" s="13"/>
      <c r="O437" s="13"/>
      <c r="P437" s="15"/>
      <c r="Q437" s="14"/>
      <c r="R437" s="13"/>
      <c r="S437" s="13"/>
      <c r="T437" s="15"/>
      <c r="U437" s="14"/>
      <c r="V437" s="15"/>
    </row>
    <row r="438">
      <c r="A438" s="7"/>
      <c r="B438" s="7"/>
      <c r="C438" s="7"/>
      <c r="D438" s="13"/>
      <c r="E438" s="14"/>
      <c r="F438" s="14"/>
      <c r="G438" s="14"/>
      <c r="H438" s="13"/>
      <c r="I438" s="13"/>
      <c r="J438" s="13"/>
      <c r="K438" s="13"/>
      <c r="L438" s="15"/>
      <c r="M438" s="14"/>
      <c r="N438" s="13"/>
      <c r="O438" s="13"/>
      <c r="P438" s="15"/>
      <c r="Q438" s="14"/>
      <c r="R438" s="13"/>
      <c r="S438" s="13"/>
      <c r="T438" s="15"/>
      <c r="U438" s="14"/>
      <c r="V438" s="15"/>
    </row>
    <row r="439">
      <c r="A439" s="7"/>
      <c r="B439" s="7"/>
      <c r="C439" s="7"/>
      <c r="D439" s="13"/>
      <c r="E439" s="14"/>
      <c r="F439" s="14"/>
      <c r="G439" s="14"/>
      <c r="H439" s="13"/>
      <c r="I439" s="13"/>
      <c r="J439" s="13"/>
      <c r="K439" s="13"/>
      <c r="L439" s="15"/>
      <c r="M439" s="14"/>
      <c r="N439" s="13"/>
      <c r="O439" s="13"/>
      <c r="P439" s="15"/>
      <c r="Q439" s="14"/>
      <c r="R439" s="13"/>
      <c r="S439" s="13"/>
      <c r="T439" s="15"/>
      <c r="U439" s="14"/>
      <c r="V439" s="15"/>
    </row>
    <row r="440">
      <c r="A440" s="7"/>
      <c r="B440" s="7"/>
      <c r="C440" s="7"/>
      <c r="D440" s="13"/>
      <c r="E440" s="14"/>
      <c r="F440" s="14"/>
      <c r="G440" s="14"/>
      <c r="H440" s="13"/>
      <c r="I440" s="13"/>
      <c r="J440" s="13"/>
      <c r="K440" s="13"/>
      <c r="L440" s="15"/>
      <c r="M440" s="14"/>
      <c r="N440" s="13"/>
      <c r="O440" s="13"/>
      <c r="P440" s="15"/>
      <c r="Q440" s="14"/>
      <c r="R440" s="13"/>
      <c r="S440" s="13"/>
      <c r="T440" s="15"/>
      <c r="U440" s="14"/>
      <c r="V440" s="15"/>
    </row>
    <row r="441">
      <c r="A441" s="7"/>
      <c r="B441" s="7"/>
      <c r="C441" s="7"/>
      <c r="D441" s="13"/>
      <c r="E441" s="14"/>
      <c r="F441" s="14"/>
      <c r="G441" s="14"/>
      <c r="H441" s="13"/>
      <c r="I441" s="13"/>
      <c r="J441" s="13"/>
      <c r="K441" s="13"/>
      <c r="L441" s="15"/>
      <c r="M441" s="14"/>
      <c r="N441" s="13"/>
      <c r="O441" s="13"/>
      <c r="P441" s="15"/>
      <c r="Q441" s="14"/>
      <c r="R441" s="13"/>
      <c r="S441" s="13"/>
      <c r="T441" s="15"/>
      <c r="U441" s="14"/>
      <c r="V441" s="15"/>
    </row>
    <row r="442">
      <c r="A442" s="7"/>
      <c r="B442" s="7"/>
      <c r="C442" s="7"/>
      <c r="D442" s="13"/>
      <c r="E442" s="14"/>
      <c r="F442" s="14"/>
      <c r="G442" s="14"/>
      <c r="H442" s="13"/>
      <c r="I442" s="13"/>
      <c r="J442" s="13"/>
      <c r="K442" s="13"/>
      <c r="L442" s="15"/>
      <c r="M442" s="14"/>
      <c r="N442" s="13"/>
      <c r="O442" s="13"/>
      <c r="P442" s="15"/>
      <c r="Q442" s="14"/>
      <c r="R442" s="13"/>
      <c r="S442" s="13"/>
      <c r="T442" s="15"/>
      <c r="U442" s="14"/>
      <c r="V442" s="15"/>
    </row>
    <row r="443">
      <c r="A443" s="7"/>
      <c r="B443" s="7"/>
      <c r="C443" s="7"/>
      <c r="D443" s="13"/>
      <c r="E443" s="14"/>
      <c r="F443" s="14"/>
      <c r="G443" s="14"/>
      <c r="H443" s="13"/>
      <c r="I443" s="13"/>
      <c r="J443" s="13"/>
      <c r="K443" s="13"/>
      <c r="L443" s="15"/>
      <c r="M443" s="14"/>
      <c r="N443" s="13"/>
      <c r="O443" s="13"/>
      <c r="P443" s="15"/>
      <c r="Q443" s="14"/>
      <c r="R443" s="13"/>
      <c r="S443" s="13"/>
      <c r="T443" s="15"/>
      <c r="U443" s="14"/>
      <c r="V443" s="15"/>
    </row>
    <row r="444">
      <c r="A444" s="7"/>
      <c r="B444" s="7"/>
      <c r="C444" s="7"/>
      <c r="D444" s="13"/>
      <c r="E444" s="14"/>
      <c r="F444" s="14"/>
      <c r="G444" s="14"/>
      <c r="H444" s="13"/>
      <c r="I444" s="13"/>
      <c r="J444" s="13"/>
      <c r="K444" s="13"/>
      <c r="L444" s="15"/>
      <c r="M444" s="14"/>
      <c r="N444" s="13"/>
      <c r="O444" s="13"/>
      <c r="P444" s="15"/>
      <c r="Q444" s="14"/>
      <c r="R444" s="13"/>
      <c r="S444" s="13"/>
      <c r="T444" s="15"/>
      <c r="U444" s="14"/>
      <c r="V444" s="15"/>
    </row>
    <row r="445">
      <c r="A445" s="7"/>
      <c r="B445" s="7"/>
      <c r="C445" s="7"/>
      <c r="D445" s="13"/>
      <c r="E445" s="14"/>
      <c r="F445" s="14"/>
      <c r="G445" s="14"/>
      <c r="H445" s="13"/>
      <c r="I445" s="13"/>
      <c r="J445" s="13"/>
      <c r="K445" s="13"/>
      <c r="L445" s="15"/>
      <c r="M445" s="14"/>
      <c r="N445" s="13"/>
      <c r="O445" s="13"/>
      <c r="P445" s="15"/>
      <c r="Q445" s="14"/>
      <c r="R445" s="13"/>
      <c r="S445" s="13"/>
      <c r="T445" s="15"/>
      <c r="U445" s="14"/>
      <c r="V445" s="15"/>
    </row>
    <row r="446">
      <c r="A446" s="7"/>
      <c r="B446" s="7"/>
      <c r="C446" s="7"/>
      <c r="D446" s="13"/>
      <c r="E446" s="14"/>
      <c r="F446" s="14"/>
      <c r="G446" s="14"/>
      <c r="H446" s="13"/>
      <c r="I446" s="13"/>
      <c r="J446" s="13"/>
      <c r="K446" s="13"/>
      <c r="L446" s="15"/>
      <c r="M446" s="14"/>
      <c r="N446" s="13"/>
      <c r="O446" s="13"/>
      <c r="P446" s="15"/>
      <c r="Q446" s="14"/>
      <c r="R446" s="13"/>
      <c r="S446" s="13"/>
      <c r="T446" s="15"/>
      <c r="U446" s="14"/>
      <c r="V446" s="15"/>
    </row>
    <row r="447">
      <c r="A447" s="7"/>
      <c r="B447" s="7"/>
      <c r="C447" s="7"/>
      <c r="D447" s="13"/>
      <c r="E447" s="14"/>
      <c r="F447" s="14"/>
      <c r="G447" s="14"/>
      <c r="H447" s="13"/>
      <c r="I447" s="13"/>
      <c r="J447" s="13"/>
      <c r="K447" s="13"/>
      <c r="L447" s="15"/>
      <c r="M447" s="14"/>
      <c r="N447" s="13"/>
      <c r="O447" s="13"/>
      <c r="P447" s="15"/>
      <c r="Q447" s="14"/>
      <c r="R447" s="13"/>
      <c r="S447" s="13"/>
      <c r="T447" s="15"/>
      <c r="U447" s="14"/>
      <c r="V447" s="15"/>
    </row>
    <row r="448">
      <c r="A448" s="7"/>
      <c r="B448" s="7"/>
      <c r="C448" s="7"/>
      <c r="D448" s="13"/>
      <c r="E448" s="14"/>
      <c r="F448" s="14"/>
      <c r="G448" s="14"/>
      <c r="H448" s="13"/>
      <c r="I448" s="13"/>
      <c r="J448" s="13"/>
      <c r="K448" s="13"/>
      <c r="L448" s="15"/>
      <c r="M448" s="14"/>
      <c r="N448" s="13"/>
      <c r="O448" s="13"/>
      <c r="P448" s="15"/>
      <c r="Q448" s="14"/>
      <c r="R448" s="13"/>
      <c r="S448" s="13"/>
      <c r="T448" s="15"/>
      <c r="U448" s="14"/>
      <c r="V448" s="15"/>
    </row>
    <row r="449">
      <c r="A449" s="7"/>
      <c r="B449" s="7"/>
      <c r="C449" s="7"/>
      <c r="D449" s="13"/>
      <c r="E449" s="14"/>
      <c r="F449" s="14"/>
      <c r="G449" s="14"/>
      <c r="H449" s="13"/>
      <c r="I449" s="13"/>
      <c r="J449" s="13"/>
      <c r="K449" s="13"/>
      <c r="L449" s="15"/>
      <c r="M449" s="14"/>
      <c r="N449" s="13"/>
      <c r="O449" s="13"/>
      <c r="P449" s="15"/>
      <c r="Q449" s="14"/>
      <c r="R449" s="13"/>
      <c r="S449" s="13"/>
      <c r="T449" s="15"/>
      <c r="U449" s="14"/>
      <c r="V449" s="15"/>
    </row>
    <row r="450">
      <c r="A450" s="7"/>
      <c r="B450" s="7"/>
      <c r="C450" s="7"/>
      <c r="D450" s="13"/>
      <c r="E450" s="14"/>
      <c r="F450" s="14"/>
      <c r="G450" s="14"/>
      <c r="H450" s="13"/>
      <c r="I450" s="13"/>
      <c r="J450" s="13"/>
      <c r="K450" s="13"/>
      <c r="L450" s="15"/>
      <c r="M450" s="14"/>
      <c r="N450" s="13"/>
      <c r="O450" s="13"/>
      <c r="P450" s="15"/>
      <c r="Q450" s="14"/>
      <c r="R450" s="13"/>
      <c r="S450" s="13"/>
      <c r="T450" s="15"/>
      <c r="U450" s="14"/>
      <c r="V450" s="15"/>
    </row>
    <row r="451">
      <c r="A451" s="7"/>
      <c r="B451" s="7"/>
      <c r="C451" s="7"/>
      <c r="D451" s="13"/>
      <c r="E451" s="14"/>
      <c r="F451" s="14"/>
      <c r="G451" s="14"/>
      <c r="H451" s="13"/>
      <c r="I451" s="13"/>
      <c r="J451" s="13"/>
      <c r="K451" s="13"/>
      <c r="L451" s="15"/>
      <c r="M451" s="14"/>
      <c r="N451" s="13"/>
      <c r="O451" s="13"/>
      <c r="P451" s="15"/>
      <c r="Q451" s="14"/>
      <c r="R451" s="13"/>
      <c r="S451" s="13"/>
      <c r="T451" s="15"/>
      <c r="U451" s="14"/>
      <c r="V451" s="15"/>
    </row>
    <row r="452">
      <c r="A452" s="7"/>
      <c r="B452" s="7"/>
      <c r="C452" s="7"/>
      <c r="D452" s="13"/>
      <c r="E452" s="14"/>
      <c r="F452" s="14"/>
      <c r="G452" s="14"/>
      <c r="H452" s="13"/>
      <c r="I452" s="13"/>
      <c r="J452" s="13"/>
      <c r="K452" s="13"/>
      <c r="L452" s="15"/>
      <c r="M452" s="14"/>
      <c r="N452" s="13"/>
      <c r="O452" s="13"/>
      <c r="P452" s="15"/>
      <c r="Q452" s="14"/>
      <c r="R452" s="13"/>
      <c r="S452" s="13"/>
      <c r="T452" s="15"/>
      <c r="U452" s="14"/>
      <c r="V452" s="15"/>
    </row>
    <row r="453">
      <c r="A453" s="7"/>
      <c r="B453" s="7"/>
      <c r="C453" s="7"/>
      <c r="D453" s="13"/>
      <c r="E453" s="14"/>
      <c r="F453" s="14"/>
      <c r="G453" s="14"/>
      <c r="H453" s="13"/>
      <c r="I453" s="13"/>
      <c r="J453" s="13"/>
      <c r="K453" s="13"/>
      <c r="L453" s="15"/>
      <c r="M453" s="14"/>
      <c r="N453" s="13"/>
      <c r="O453" s="13"/>
      <c r="P453" s="15"/>
      <c r="Q453" s="14"/>
      <c r="R453" s="13"/>
      <c r="S453" s="13"/>
      <c r="T453" s="15"/>
      <c r="U453" s="14"/>
      <c r="V453" s="15"/>
    </row>
    <row r="454">
      <c r="A454" s="7"/>
      <c r="B454" s="7"/>
      <c r="C454" s="7"/>
      <c r="D454" s="13"/>
      <c r="E454" s="14"/>
      <c r="F454" s="14"/>
      <c r="G454" s="14"/>
      <c r="H454" s="13"/>
      <c r="I454" s="13"/>
      <c r="J454" s="13"/>
      <c r="K454" s="13"/>
      <c r="L454" s="15"/>
      <c r="M454" s="14"/>
      <c r="N454" s="13"/>
      <c r="O454" s="13"/>
      <c r="P454" s="15"/>
      <c r="Q454" s="14"/>
      <c r="R454" s="13"/>
      <c r="S454" s="13"/>
      <c r="T454" s="15"/>
      <c r="U454" s="14"/>
      <c r="V454" s="15"/>
    </row>
    <row r="455">
      <c r="A455" s="7"/>
      <c r="B455" s="7"/>
      <c r="C455" s="7"/>
      <c r="D455" s="13"/>
      <c r="E455" s="14"/>
      <c r="F455" s="14"/>
      <c r="G455" s="14"/>
      <c r="H455" s="13"/>
      <c r="I455" s="13"/>
      <c r="J455" s="13"/>
      <c r="K455" s="13"/>
      <c r="L455" s="15"/>
      <c r="M455" s="14"/>
      <c r="N455" s="13"/>
      <c r="O455" s="13"/>
      <c r="P455" s="15"/>
      <c r="Q455" s="14"/>
      <c r="R455" s="13"/>
      <c r="S455" s="13"/>
      <c r="T455" s="15"/>
      <c r="U455" s="14"/>
      <c r="V455" s="15"/>
    </row>
    <row r="456">
      <c r="A456" s="7"/>
      <c r="B456" s="7"/>
      <c r="C456" s="7"/>
      <c r="D456" s="13"/>
      <c r="E456" s="14"/>
      <c r="F456" s="14"/>
      <c r="G456" s="14"/>
      <c r="H456" s="13"/>
      <c r="I456" s="13"/>
      <c r="J456" s="13"/>
      <c r="K456" s="13"/>
      <c r="L456" s="15"/>
      <c r="M456" s="14"/>
      <c r="N456" s="13"/>
      <c r="O456" s="13"/>
      <c r="P456" s="15"/>
      <c r="Q456" s="14"/>
      <c r="R456" s="13"/>
      <c r="S456" s="13"/>
      <c r="T456" s="15"/>
      <c r="U456" s="14"/>
      <c r="V456" s="15"/>
    </row>
    <row r="457">
      <c r="A457" s="7"/>
      <c r="B457" s="7"/>
      <c r="C457" s="7"/>
      <c r="D457" s="13"/>
      <c r="E457" s="14"/>
      <c r="F457" s="14"/>
      <c r="G457" s="14"/>
      <c r="H457" s="13"/>
      <c r="I457" s="13"/>
      <c r="J457" s="13"/>
      <c r="K457" s="13"/>
      <c r="L457" s="15"/>
      <c r="M457" s="14"/>
      <c r="N457" s="13"/>
      <c r="O457" s="13"/>
      <c r="P457" s="15"/>
      <c r="Q457" s="14"/>
      <c r="R457" s="13"/>
      <c r="S457" s="13"/>
      <c r="T457" s="15"/>
      <c r="U457" s="14"/>
      <c r="V457" s="15"/>
    </row>
    <row r="458">
      <c r="A458" s="7"/>
      <c r="B458" s="7"/>
      <c r="C458" s="7"/>
      <c r="D458" s="13"/>
      <c r="E458" s="14"/>
      <c r="F458" s="14"/>
      <c r="G458" s="14"/>
      <c r="H458" s="13"/>
      <c r="I458" s="13"/>
      <c r="J458" s="13"/>
      <c r="K458" s="13"/>
      <c r="L458" s="15"/>
      <c r="M458" s="14"/>
      <c r="N458" s="13"/>
      <c r="O458" s="13"/>
      <c r="P458" s="15"/>
      <c r="Q458" s="14"/>
      <c r="R458" s="13"/>
      <c r="S458" s="13"/>
      <c r="T458" s="15"/>
      <c r="U458" s="14"/>
      <c r="V458" s="15"/>
    </row>
    <row r="459">
      <c r="A459" s="7"/>
      <c r="B459" s="7"/>
      <c r="C459" s="7"/>
      <c r="D459" s="13"/>
      <c r="E459" s="14"/>
      <c r="F459" s="14"/>
      <c r="G459" s="14"/>
      <c r="H459" s="13"/>
      <c r="I459" s="13"/>
      <c r="J459" s="13"/>
      <c r="K459" s="13"/>
      <c r="L459" s="15"/>
      <c r="M459" s="14"/>
      <c r="N459" s="13"/>
      <c r="O459" s="13"/>
      <c r="P459" s="15"/>
      <c r="Q459" s="14"/>
      <c r="R459" s="13"/>
      <c r="S459" s="13"/>
      <c r="T459" s="15"/>
      <c r="U459" s="14"/>
      <c r="V459" s="15"/>
    </row>
    <row r="460">
      <c r="A460" s="7"/>
      <c r="B460" s="7"/>
      <c r="C460" s="7"/>
      <c r="D460" s="13"/>
      <c r="E460" s="14"/>
      <c r="F460" s="14"/>
      <c r="G460" s="14"/>
      <c r="H460" s="13"/>
      <c r="I460" s="13"/>
      <c r="J460" s="13"/>
      <c r="K460" s="13"/>
      <c r="L460" s="15"/>
      <c r="M460" s="14"/>
      <c r="N460" s="13"/>
      <c r="O460" s="13"/>
      <c r="P460" s="15"/>
      <c r="Q460" s="14"/>
      <c r="R460" s="13"/>
      <c r="S460" s="13"/>
      <c r="T460" s="15"/>
      <c r="U460" s="14"/>
      <c r="V460" s="15"/>
    </row>
    <row r="461">
      <c r="A461" s="7"/>
      <c r="B461" s="7"/>
      <c r="C461" s="7"/>
      <c r="D461" s="13"/>
      <c r="E461" s="14"/>
      <c r="F461" s="14"/>
      <c r="G461" s="14"/>
      <c r="H461" s="13"/>
      <c r="I461" s="13"/>
      <c r="J461" s="13"/>
      <c r="K461" s="13"/>
      <c r="L461" s="15"/>
      <c r="M461" s="14"/>
      <c r="N461" s="13"/>
      <c r="O461" s="13"/>
      <c r="P461" s="15"/>
      <c r="Q461" s="14"/>
      <c r="R461" s="13"/>
      <c r="S461" s="13"/>
      <c r="T461" s="15"/>
      <c r="U461" s="14"/>
      <c r="V461" s="15"/>
    </row>
    <row r="462">
      <c r="A462" s="7"/>
      <c r="B462" s="7"/>
      <c r="C462" s="7"/>
      <c r="D462" s="13"/>
      <c r="E462" s="14"/>
      <c r="F462" s="14"/>
      <c r="G462" s="14"/>
      <c r="H462" s="13"/>
      <c r="I462" s="13"/>
      <c r="J462" s="13"/>
      <c r="K462" s="13"/>
      <c r="L462" s="15"/>
      <c r="M462" s="14"/>
      <c r="N462" s="13"/>
      <c r="O462" s="13"/>
      <c r="P462" s="15"/>
      <c r="Q462" s="14"/>
      <c r="R462" s="13"/>
      <c r="S462" s="13"/>
      <c r="T462" s="15"/>
      <c r="U462" s="14"/>
      <c r="V462" s="15"/>
    </row>
    <row r="463">
      <c r="A463" s="7"/>
      <c r="B463" s="7"/>
      <c r="C463" s="7"/>
      <c r="D463" s="13"/>
      <c r="E463" s="14"/>
      <c r="F463" s="14"/>
      <c r="G463" s="14"/>
      <c r="H463" s="13"/>
      <c r="I463" s="13"/>
      <c r="J463" s="13"/>
      <c r="K463" s="13"/>
      <c r="L463" s="15"/>
      <c r="M463" s="14"/>
      <c r="N463" s="13"/>
      <c r="O463" s="13"/>
      <c r="P463" s="15"/>
      <c r="Q463" s="14"/>
      <c r="R463" s="13"/>
      <c r="S463" s="13"/>
      <c r="T463" s="15"/>
      <c r="U463" s="14"/>
      <c r="V463" s="15"/>
    </row>
    <row r="464">
      <c r="A464" s="7"/>
      <c r="B464" s="7"/>
      <c r="C464" s="7"/>
      <c r="D464" s="13"/>
      <c r="E464" s="14"/>
      <c r="F464" s="14"/>
      <c r="G464" s="14"/>
      <c r="H464" s="13"/>
      <c r="I464" s="13"/>
      <c r="J464" s="13"/>
      <c r="K464" s="13"/>
      <c r="L464" s="15"/>
      <c r="M464" s="14"/>
      <c r="N464" s="13"/>
      <c r="O464" s="13"/>
      <c r="P464" s="15"/>
      <c r="Q464" s="14"/>
      <c r="R464" s="13"/>
      <c r="S464" s="13"/>
      <c r="T464" s="15"/>
      <c r="U464" s="14"/>
      <c r="V464" s="15"/>
    </row>
    <row r="465">
      <c r="A465" s="7"/>
      <c r="B465" s="7"/>
      <c r="C465" s="7"/>
      <c r="D465" s="13"/>
      <c r="E465" s="14"/>
      <c r="F465" s="14"/>
      <c r="G465" s="14"/>
      <c r="H465" s="13"/>
      <c r="I465" s="13"/>
      <c r="J465" s="13"/>
      <c r="K465" s="13"/>
      <c r="L465" s="15"/>
      <c r="M465" s="14"/>
      <c r="N465" s="13"/>
      <c r="O465" s="13"/>
      <c r="P465" s="15"/>
      <c r="Q465" s="14"/>
      <c r="R465" s="13"/>
      <c r="S465" s="13"/>
      <c r="T465" s="15"/>
      <c r="U465" s="14"/>
      <c r="V465" s="15"/>
    </row>
    <row r="466">
      <c r="A466" s="7"/>
      <c r="B466" s="7"/>
      <c r="C466" s="7"/>
      <c r="D466" s="13"/>
      <c r="E466" s="14"/>
      <c r="F466" s="14"/>
      <c r="G466" s="14"/>
      <c r="H466" s="13"/>
      <c r="I466" s="13"/>
      <c r="J466" s="13"/>
      <c r="K466" s="13"/>
      <c r="L466" s="15"/>
      <c r="M466" s="14"/>
      <c r="N466" s="13"/>
      <c r="O466" s="13"/>
      <c r="P466" s="15"/>
      <c r="Q466" s="14"/>
      <c r="R466" s="13"/>
      <c r="S466" s="13"/>
      <c r="T466" s="15"/>
      <c r="U466" s="14"/>
      <c r="V466" s="15"/>
    </row>
    <row r="467">
      <c r="A467" s="7"/>
      <c r="B467" s="7"/>
      <c r="C467" s="7"/>
      <c r="D467" s="13"/>
      <c r="E467" s="14"/>
      <c r="F467" s="14"/>
      <c r="G467" s="14"/>
      <c r="H467" s="13"/>
      <c r="I467" s="13"/>
      <c r="J467" s="13"/>
      <c r="K467" s="13"/>
      <c r="L467" s="15"/>
      <c r="M467" s="14"/>
      <c r="N467" s="13"/>
      <c r="O467" s="13"/>
      <c r="P467" s="15"/>
      <c r="Q467" s="14"/>
      <c r="R467" s="13"/>
      <c r="S467" s="13"/>
      <c r="T467" s="15"/>
      <c r="U467" s="14"/>
      <c r="V467" s="15"/>
    </row>
    <row r="468">
      <c r="A468" s="7"/>
      <c r="B468" s="7"/>
      <c r="C468" s="7"/>
      <c r="D468" s="13"/>
      <c r="E468" s="14"/>
      <c r="F468" s="14"/>
      <c r="G468" s="14"/>
      <c r="H468" s="13"/>
      <c r="I468" s="13"/>
      <c r="J468" s="13"/>
      <c r="K468" s="13"/>
      <c r="L468" s="15"/>
      <c r="M468" s="14"/>
      <c r="N468" s="13"/>
      <c r="O468" s="13"/>
      <c r="P468" s="15"/>
      <c r="Q468" s="14"/>
      <c r="R468" s="13"/>
      <c r="S468" s="13"/>
      <c r="T468" s="15"/>
      <c r="U468" s="14"/>
      <c r="V468" s="15"/>
    </row>
    <row r="469">
      <c r="A469" s="7"/>
      <c r="B469" s="7"/>
      <c r="C469" s="7"/>
      <c r="D469" s="13"/>
      <c r="E469" s="14"/>
      <c r="F469" s="14"/>
      <c r="G469" s="14"/>
      <c r="H469" s="13"/>
      <c r="I469" s="13"/>
      <c r="J469" s="13"/>
      <c r="K469" s="13"/>
      <c r="L469" s="15"/>
      <c r="M469" s="14"/>
      <c r="N469" s="13"/>
      <c r="O469" s="13"/>
      <c r="P469" s="15"/>
      <c r="Q469" s="14"/>
      <c r="R469" s="13"/>
      <c r="S469" s="13"/>
      <c r="T469" s="15"/>
      <c r="U469" s="14"/>
      <c r="V469" s="15"/>
    </row>
    <row r="470">
      <c r="A470" s="7"/>
      <c r="B470" s="7"/>
      <c r="C470" s="7"/>
      <c r="D470" s="13"/>
      <c r="E470" s="14"/>
      <c r="F470" s="14"/>
      <c r="G470" s="14"/>
      <c r="H470" s="13"/>
      <c r="I470" s="13"/>
      <c r="J470" s="13"/>
      <c r="K470" s="13"/>
      <c r="L470" s="15"/>
      <c r="M470" s="14"/>
      <c r="N470" s="13"/>
      <c r="O470" s="13"/>
      <c r="P470" s="15"/>
      <c r="Q470" s="14"/>
      <c r="R470" s="13"/>
      <c r="S470" s="13"/>
      <c r="T470" s="15"/>
      <c r="U470" s="14"/>
      <c r="V470" s="15"/>
    </row>
    <row r="471">
      <c r="A471" s="7"/>
      <c r="B471" s="7"/>
      <c r="C471" s="7"/>
      <c r="D471" s="13"/>
      <c r="E471" s="14"/>
      <c r="F471" s="14"/>
      <c r="G471" s="14"/>
      <c r="H471" s="13"/>
      <c r="I471" s="13"/>
      <c r="J471" s="13"/>
      <c r="K471" s="13"/>
      <c r="L471" s="15"/>
      <c r="M471" s="14"/>
      <c r="N471" s="13"/>
      <c r="O471" s="13"/>
      <c r="P471" s="15"/>
      <c r="Q471" s="14"/>
      <c r="R471" s="13"/>
      <c r="S471" s="13"/>
      <c r="T471" s="15"/>
      <c r="U471" s="14"/>
      <c r="V471" s="15"/>
    </row>
    <row r="472">
      <c r="A472" s="7"/>
      <c r="B472" s="7"/>
      <c r="C472" s="7"/>
      <c r="D472" s="13"/>
      <c r="E472" s="14"/>
      <c r="F472" s="14"/>
      <c r="G472" s="14"/>
      <c r="H472" s="13"/>
      <c r="I472" s="13"/>
      <c r="J472" s="13"/>
      <c r="K472" s="13"/>
      <c r="L472" s="15"/>
      <c r="M472" s="14"/>
      <c r="N472" s="13"/>
      <c r="O472" s="13"/>
      <c r="P472" s="15"/>
      <c r="Q472" s="14"/>
      <c r="R472" s="13"/>
      <c r="S472" s="13"/>
      <c r="T472" s="15"/>
      <c r="U472" s="14"/>
      <c r="V472" s="15"/>
    </row>
    <row r="473">
      <c r="A473" s="7"/>
      <c r="B473" s="7"/>
      <c r="C473" s="7"/>
      <c r="D473" s="13"/>
      <c r="E473" s="14"/>
      <c r="F473" s="14"/>
      <c r="G473" s="14"/>
      <c r="H473" s="13"/>
      <c r="I473" s="13"/>
      <c r="J473" s="13"/>
      <c r="K473" s="13"/>
      <c r="L473" s="15"/>
      <c r="M473" s="14"/>
      <c r="N473" s="13"/>
      <c r="O473" s="13"/>
      <c r="P473" s="15"/>
      <c r="Q473" s="14"/>
      <c r="R473" s="13"/>
      <c r="S473" s="13"/>
      <c r="T473" s="15"/>
      <c r="U473" s="14"/>
      <c r="V473" s="15"/>
    </row>
    <row r="474">
      <c r="A474" s="7"/>
      <c r="B474" s="7"/>
      <c r="C474" s="7"/>
      <c r="D474" s="13"/>
      <c r="E474" s="14"/>
      <c r="F474" s="14"/>
      <c r="G474" s="14"/>
      <c r="H474" s="13"/>
      <c r="I474" s="13"/>
      <c r="J474" s="13"/>
      <c r="K474" s="13"/>
      <c r="L474" s="15"/>
      <c r="M474" s="14"/>
      <c r="N474" s="13"/>
      <c r="O474" s="13"/>
      <c r="P474" s="15"/>
      <c r="Q474" s="14"/>
      <c r="R474" s="13"/>
      <c r="S474" s="13"/>
      <c r="T474" s="15"/>
      <c r="U474" s="14"/>
      <c r="V474" s="15"/>
    </row>
    <row r="475">
      <c r="A475" s="7"/>
      <c r="B475" s="7"/>
      <c r="C475" s="7"/>
      <c r="D475" s="13"/>
      <c r="E475" s="14"/>
      <c r="F475" s="14"/>
      <c r="G475" s="14"/>
      <c r="H475" s="13"/>
      <c r="I475" s="13"/>
      <c r="J475" s="13"/>
      <c r="K475" s="13"/>
      <c r="L475" s="15"/>
      <c r="M475" s="14"/>
      <c r="N475" s="13"/>
      <c r="O475" s="13"/>
      <c r="P475" s="15"/>
      <c r="Q475" s="14"/>
      <c r="R475" s="13"/>
      <c r="S475" s="13"/>
      <c r="T475" s="15"/>
      <c r="U475" s="14"/>
      <c r="V475" s="15"/>
    </row>
    <row r="476">
      <c r="A476" s="7"/>
      <c r="B476" s="7"/>
      <c r="C476" s="7"/>
      <c r="D476" s="13"/>
      <c r="E476" s="14"/>
      <c r="F476" s="14"/>
      <c r="G476" s="14"/>
      <c r="H476" s="13"/>
      <c r="I476" s="13"/>
      <c r="J476" s="13"/>
      <c r="K476" s="13"/>
      <c r="L476" s="15"/>
      <c r="M476" s="14"/>
      <c r="N476" s="13"/>
      <c r="O476" s="13"/>
      <c r="P476" s="15"/>
      <c r="Q476" s="14"/>
      <c r="R476" s="13"/>
      <c r="S476" s="13"/>
      <c r="T476" s="15"/>
      <c r="U476" s="14"/>
      <c r="V476" s="15"/>
    </row>
    <row r="477">
      <c r="A477" s="7"/>
      <c r="B477" s="7"/>
      <c r="C477" s="7"/>
      <c r="D477" s="13"/>
      <c r="E477" s="14"/>
      <c r="F477" s="14"/>
      <c r="G477" s="14"/>
      <c r="H477" s="13"/>
      <c r="I477" s="13"/>
      <c r="J477" s="13"/>
      <c r="K477" s="13"/>
      <c r="L477" s="15"/>
      <c r="M477" s="14"/>
      <c r="N477" s="13"/>
      <c r="O477" s="13"/>
      <c r="P477" s="15"/>
      <c r="Q477" s="14"/>
      <c r="R477" s="13"/>
      <c r="S477" s="13"/>
      <c r="T477" s="15"/>
      <c r="U477" s="14"/>
      <c r="V477" s="15"/>
    </row>
    <row r="478">
      <c r="A478" s="7"/>
      <c r="B478" s="7"/>
      <c r="C478" s="7"/>
      <c r="D478" s="13"/>
      <c r="E478" s="14"/>
      <c r="F478" s="14"/>
      <c r="G478" s="14"/>
      <c r="H478" s="13"/>
      <c r="I478" s="13"/>
      <c r="J478" s="13"/>
      <c r="K478" s="13"/>
      <c r="L478" s="15"/>
      <c r="M478" s="14"/>
      <c r="N478" s="13"/>
      <c r="O478" s="13"/>
      <c r="P478" s="15"/>
      <c r="Q478" s="14"/>
      <c r="R478" s="13"/>
      <c r="S478" s="13"/>
      <c r="T478" s="15"/>
      <c r="U478" s="14"/>
      <c r="V478" s="15"/>
    </row>
    <row r="479">
      <c r="A479" s="7"/>
      <c r="B479" s="7"/>
      <c r="C479" s="7"/>
      <c r="D479" s="13"/>
      <c r="E479" s="14"/>
      <c r="F479" s="14"/>
      <c r="G479" s="14"/>
      <c r="H479" s="13"/>
      <c r="I479" s="13"/>
      <c r="J479" s="13"/>
      <c r="K479" s="13"/>
      <c r="L479" s="15"/>
      <c r="M479" s="14"/>
      <c r="N479" s="13"/>
      <c r="O479" s="13"/>
      <c r="P479" s="15"/>
      <c r="Q479" s="14"/>
      <c r="R479" s="13"/>
      <c r="S479" s="13"/>
      <c r="T479" s="15"/>
      <c r="U479" s="14"/>
      <c r="V479" s="15"/>
    </row>
    <row r="480">
      <c r="A480" s="7"/>
      <c r="B480" s="7"/>
      <c r="C480" s="7"/>
      <c r="D480" s="13"/>
      <c r="E480" s="14"/>
      <c r="F480" s="14"/>
      <c r="G480" s="14"/>
      <c r="H480" s="13"/>
      <c r="I480" s="13"/>
      <c r="J480" s="13"/>
      <c r="K480" s="13"/>
      <c r="L480" s="15"/>
      <c r="M480" s="14"/>
      <c r="N480" s="13"/>
      <c r="O480" s="13"/>
      <c r="P480" s="15"/>
      <c r="Q480" s="14"/>
      <c r="R480" s="13"/>
      <c r="S480" s="13"/>
      <c r="T480" s="15"/>
      <c r="U480" s="14"/>
      <c r="V480" s="15"/>
    </row>
    <row r="481">
      <c r="A481" s="7"/>
      <c r="B481" s="7"/>
      <c r="C481" s="7"/>
      <c r="D481" s="13"/>
      <c r="E481" s="14"/>
      <c r="F481" s="14"/>
      <c r="G481" s="14"/>
      <c r="H481" s="13"/>
      <c r="I481" s="13"/>
      <c r="J481" s="13"/>
      <c r="K481" s="13"/>
      <c r="L481" s="15"/>
      <c r="M481" s="14"/>
      <c r="N481" s="13"/>
      <c r="O481" s="13"/>
      <c r="P481" s="15"/>
      <c r="Q481" s="14"/>
      <c r="R481" s="13"/>
      <c r="S481" s="13"/>
      <c r="T481" s="15"/>
      <c r="U481" s="14"/>
      <c r="V481" s="15"/>
    </row>
  </sheetData>
  <autoFilter ref="$A$2:$V$302"/>
  <mergeCells count="4">
    <mergeCell ref="G1:L1"/>
    <mergeCell ref="M1:P1"/>
    <mergeCell ref="Q1:T1"/>
    <mergeCell ref="U1:V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88"/>
    <col customWidth="1" min="2" max="2" width="6.38"/>
    <col customWidth="1" min="3" max="20" width="5.88"/>
    <col customWidth="1" min="21" max="21" width="8.13"/>
    <col customWidth="1" min="22" max="22" width="7.38"/>
    <col customWidth="1" min="23" max="23" width="11.38"/>
  </cols>
  <sheetData>
    <row r="1">
      <c r="A1" s="24" t="s">
        <v>4</v>
      </c>
      <c r="B1" s="24" t="s">
        <v>1214</v>
      </c>
      <c r="C1" s="25">
        <v>1.0</v>
      </c>
      <c r="D1" s="25">
        <v>2.0</v>
      </c>
      <c r="E1" s="25">
        <v>3.0</v>
      </c>
      <c r="F1" s="25">
        <v>4.0</v>
      </c>
      <c r="G1" s="25">
        <v>5.0</v>
      </c>
      <c r="H1" s="25">
        <v>6.0</v>
      </c>
      <c r="I1" s="25">
        <v>7.0</v>
      </c>
      <c r="J1" s="25">
        <v>8.0</v>
      </c>
      <c r="K1" s="25">
        <v>9.0</v>
      </c>
      <c r="L1" s="25">
        <v>10.0</v>
      </c>
      <c r="M1" s="25">
        <v>11.0</v>
      </c>
      <c r="N1" s="25">
        <v>12.0</v>
      </c>
      <c r="O1" s="25">
        <v>13.0</v>
      </c>
      <c r="P1" s="25">
        <v>14.0</v>
      </c>
      <c r="Q1" s="25">
        <v>15.0</v>
      </c>
      <c r="R1" s="25">
        <v>16.0</v>
      </c>
      <c r="S1" s="25">
        <v>17.0</v>
      </c>
      <c r="T1" s="25">
        <v>18.0</v>
      </c>
      <c r="U1" s="25" t="s">
        <v>1215</v>
      </c>
      <c r="V1" s="25" t="s">
        <v>1216</v>
      </c>
      <c r="W1" s="25" t="s">
        <v>1217</v>
      </c>
    </row>
    <row r="2">
      <c r="A2" s="26" t="s">
        <v>1218</v>
      </c>
      <c r="B2" s="27" t="str">
        <f>VLOOKUP(A2,PlayerPosDB,3,FALSE)</f>
        <v>QB</v>
      </c>
      <c r="C2" s="28">
        <f t="shared" ref="C2:T2" si="1">IFNA(VLOOKUP($A2,INDIRECT("'W"&amp;C$1&amp;"'!$A$3:$T$1000"),3,False),0)</f>
        <v>25.12</v>
      </c>
      <c r="D2" s="28">
        <f t="shared" si="1"/>
        <v>16.38</v>
      </c>
      <c r="E2" s="28">
        <f t="shared" si="1"/>
        <v>25.98</v>
      </c>
      <c r="F2" s="28">
        <f t="shared" si="1"/>
        <v>23.64</v>
      </c>
      <c r="G2" s="28">
        <f t="shared" si="1"/>
        <v>33.42</v>
      </c>
      <c r="H2" s="28">
        <f t="shared" si="1"/>
        <v>18.92</v>
      </c>
      <c r="I2" s="28">
        <f t="shared" si="1"/>
        <v>34.44</v>
      </c>
      <c r="J2" s="28">
        <f t="shared" si="1"/>
        <v>24.16</v>
      </c>
      <c r="K2" s="28">
        <f t="shared" si="1"/>
        <v>23.6</v>
      </c>
      <c r="L2" s="28">
        <f t="shared" si="1"/>
        <v>32.9</v>
      </c>
      <c r="M2" s="28">
        <f t="shared" si="1"/>
        <v>14.88</v>
      </c>
      <c r="N2" s="28">
        <f t="shared" si="1"/>
        <v>22.58</v>
      </c>
      <c r="O2" s="28">
        <f t="shared" si="1"/>
        <v>25.38</v>
      </c>
      <c r="P2" s="28">
        <f t="shared" si="1"/>
        <v>0</v>
      </c>
      <c r="Q2" s="28">
        <f t="shared" si="1"/>
        <v>36.1</v>
      </c>
      <c r="R2" s="28">
        <f t="shared" si="1"/>
        <v>20.48</v>
      </c>
      <c r="S2" s="28">
        <f t="shared" si="1"/>
        <v>29.42</v>
      </c>
      <c r="T2" s="28">
        <f t="shared" si="1"/>
        <v>22.98</v>
      </c>
      <c r="U2" s="27">
        <f t="shared" ref="U2:U79" si="3">COUNTIF(C2:T2,"&gt; 15")</f>
        <v>16</v>
      </c>
      <c r="V2" s="27">
        <f t="shared" ref="V2:V553" si="4">SUM(C2:T2)</f>
        <v>430.38</v>
      </c>
      <c r="W2" s="27"/>
    </row>
    <row r="3">
      <c r="A3" s="26" t="s">
        <v>1219</v>
      </c>
      <c r="B3" s="27" t="str">
        <f>VLOOKUP(A3,PlayerPosDB,3,FALSE)</f>
        <v>QB</v>
      </c>
      <c r="C3" s="28">
        <f t="shared" ref="C3:T3" si="2">IFNA(VLOOKUP($A3,INDIRECT("'W"&amp;C$1&amp;"'!$A$3:$T$1000"),3,False),0)</f>
        <v>29.66</v>
      </c>
      <c r="D3" s="28">
        <f t="shared" si="2"/>
        <v>18.8</v>
      </c>
      <c r="E3" s="28">
        <f t="shared" si="2"/>
        <v>8.52</v>
      </c>
      <c r="F3" s="28">
        <f t="shared" si="2"/>
        <v>28.88</v>
      </c>
      <c r="G3" s="28">
        <f t="shared" si="2"/>
        <v>23.4</v>
      </c>
      <c r="H3" s="28">
        <f t="shared" si="2"/>
        <v>25.9</v>
      </c>
      <c r="I3" s="28">
        <f t="shared" si="2"/>
        <v>27</v>
      </c>
      <c r="J3" s="28">
        <f t="shared" si="2"/>
        <v>22.3</v>
      </c>
      <c r="K3" s="28">
        <f t="shared" si="2"/>
        <v>18</v>
      </c>
      <c r="L3" s="28">
        <f t="shared" si="2"/>
        <v>8.94</v>
      </c>
      <c r="M3" s="28">
        <f t="shared" si="2"/>
        <v>0</v>
      </c>
      <c r="N3" s="28">
        <f t="shared" si="2"/>
        <v>18.66</v>
      </c>
      <c r="O3" s="28">
        <f t="shared" si="2"/>
        <v>10.2</v>
      </c>
      <c r="P3" s="28">
        <f t="shared" si="2"/>
        <v>19</v>
      </c>
      <c r="Q3" s="28">
        <f t="shared" si="2"/>
        <v>28.02</v>
      </c>
      <c r="R3" s="28">
        <f t="shared" si="2"/>
        <v>22.32</v>
      </c>
      <c r="S3" s="28">
        <f t="shared" si="2"/>
        <v>34.56</v>
      </c>
      <c r="T3" s="28">
        <f t="shared" si="2"/>
        <v>21.64</v>
      </c>
      <c r="U3" s="27">
        <f t="shared" si="3"/>
        <v>14</v>
      </c>
      <c r="V3" s="27">
        <f t="shared" si="4"/>
        <v>365.8</v>
      </c>
      <c r="W3" s="27"/>
    </row>
    <row r="4">
      <c r="A4" s="26" t="s">
        <v>1220</v>
      </c>
      <c r="B4" s="27" t="str">
        <f>VLOOKUP(A4,PlayerPosDB,3,FALSE)</f>
        <v>QB</v>
      </c>
      <c r="C4" s="28">
        <f t="shared" ref="C4:T4" si="5">IFNA(VLOOKUP($A4,INDIRECT("'W"&amp;C$1&amp;"'!$A$3:$T$1000"),3,False),0)</f>
        <v>8.06</v>
      </c>
      <c r="D4" s="28">
        <f t="shared" si="5"/>
        <v>17.22</v>
      </c>
      <c r="E4" s="28">
        <f t="shared" si="5"/>
        <v>25.36</v>
      </c>
      <c r="F4" s="28">
        <f t="shared" si="5"/>
        <v>16.28</v>
      </c>
      <c r="G4" s="28">
        <f t="shared" si="5"/>
        <v>33.78</v>
      </c>
      <c r="H4" s="28">
        <f t="shared" si="5"/>
        <v>19.82</v>
      </c>
      <c r="I4" s="28">
        <f t="shared" si="5"/>
        <v>14.94</v>
      </c>
      <c r="J4" s="28">
        <f t="shared" si="5"/>
        <v>12.86</v>
      </c>
      <c r="K4" s="28">
        <f t="shared" si="5"/>
        <v>29.14</v>
      </c>
      <c r="L4" s="28">
        <f t="shared" si="5"/>
        <v>33.72</v>
      </c>
      <c r="M4" s="28">
        <f t="shared" si="5"/>
        <v>29.04</v>
      </c>
      <c r="N4" s="28">
        <f t="shared" si="5"/>
        <v>0</v>
      </c>
      <c r="O4" s="28">
        <f t="shared" si="5"/>
        <v>19.26</v>
      </c>
      <c r="P4" s="28">
        <f t="shared" si="5"/>
        <v>24.56</v>
      </c>
      <c r="Q4" s="28">
        <f t="shared" si="5"/>
        <v>16.84</v>
      </c>
      <c r="R4" s="28">
        <f t="shared" si="5"/>
        <v>21.98</v>
      </c>
      <c r="S4" s="28">
        <f t="shared" si="5"/>
        <v>36.98</v>
      </c>
      <c r="T4" s="28">
        <f t="shared" si="5"/>
        <v>12.98</v>
      </c>
      <c r="U4" s="27">
        <f t="shared" si="3"/>
        <v>13</v>
      </c>
      <c r="V4" s="27">
        <f t="shared" si="4"/>
        <v>372.82</v>
      </c>
      <c r="W4" s="26"/>
    </row>
    <row r="5">
      <c r="A5" s="26" t="s">
        <v>1221</v>
      </c>
      <c r="B5" s="27" t="str">
        <f>VLOOKUP(A5,PlayerPosDB,3,FALSE)</f>
        <v>QB</v>
      </c>
      <c r="C5" s="28">
        <f t="shared" ref="C5:T5" si="6">IFNA(VLOOKUP($A5,INDIRECT("'W"&amp;C$1&amp;"'!$A$3:$T$1000"),3,False),0)</f>
        <v>16.42</v>
      </c>
      <c r="D5" s="28">
        <f t="shared" si="6"/>
        <v>23.82</v>
      </c>
      <c r="E5" s="28">
        <f t="shared" si="6"/>
        <v>10.94</v>
      </c>
      <c r="F5" s="28">
        <f t="shared" si="6"/>
        <v>16.32</v>
      </c>
      <c r="G5" s="28">
        <f t="shared" si="6"/>
        <v>0</v>
      </c>
      <c r="H5" s="28">
        <f t="shared" si="6"/>
        <v>21.86</v>
      </c>
      <c r="I5" s="28">
        <f t="shared" si="6"/>
        <v>22.76</v>
      </c>
      <c r="J5" s="28">
        <f t="shared" si="6"/>
        <v>35.14</v>
      </c>
      <c r="K5" s="28">
        <f t="shared" si="6"/>
        <v>29.9</v>
      </c>
      <c r="L5" s="28">
        <f t="shared" si="6"/>
        <v>29.68</v>
      </c>
      <c r="M5" s="28">
        <f t="shared" si="6"/>
        <v>18.74</v>
      </c>
      <c r="N5" s="28">
        <f t="shared" si="6"/>
        <v>15.06</v>
      </c>
      <c r="O5" s="28">
        <f t="shared" si="6"/>
        <v>17.62</v>
      </c>
      <c r="P5" s="28">
        <f t="shared" si="6"/>
        <v>24.22</v>
      </c>
      <c r="Q5" s="28">
        <f t="shared" si="6"/>
        <v>28.1</v>
      </c>
      <c r="R5" s="28">
        <f t="shared" si="6"/>
        <v>4.54</v>
      </c>
      <c r="S5" s="28">
        <f t="shared" si="6"/>
        <v>0</v>
      </c>
      <c r="T5" s="28">
        <f t="shared" si="6"/>
        <v>0</v>
      </c>
      <c r="U5" s="27">
        <f t="shared" si="3"/>
        <v>13</v>
      </c>
      <c r="V5" s="27">
        <f t="shared" si="4"/>
        <v>315.12</v>
      </c>
      <c r="W5" s="26"/>
    </row>
    <row r="6">
      <c r="A6" s="26" t="s">
        <v>1222</v>
      </c>
      <c r="B6" s="27" t="str">
        <f>VLOOKUP(A6,PlayerPosDB,3,FALSE)</f>
        <v>QB</v>
      </c>
      <c r="C6" s="28">
        <f t="shared" ref="C6:T6" si="7">IFNA(VLOOKUP($A6,INDIRECT("'W"&amp;C$1&amp;"'!$A$3:$T$1000"),3,False),0)</f>
        <v>31.18</v>
      </c>
      <c r="D6" s="28">
        <f t="shared" si="7"/>
        <v>9.76</v>
      </c>
      <c r="E6" s="28">
        <f t="shared" si="7"/>
        <v>30.92</v>
      </c>
      <c r="F6" s="28">
        <f t="shared" si="7"/>
        <v>7.3</v>
      </c>
      <c r="G6" s="28">
        <f t="shared" si="7"/>
        <v>14.64</v>
      </c>
      <c r="H6" s="28">
        <f t="shared" si="7"/>
        <v>24.4</v>
      </c>
      <c r="I6" s="28">
        <f t="shared" si="7"/>
        <v>21.02</v>
      </c>
      <c r="J6" s="28">
        <f t="shared" si="7"/>
        <v>19.82</v>
      </c>
      <c r="K6" s="28">
        <f t="shared" si="7"/>
        <v>22.1</v>
      </c>
      <c r="L6" s="28">
        <f t="shared" si="7"/>
        <v>18.2</v>
      </c>
      <c r="M6" s="28">
        <f t="shared" si="7"/>
        <v>23.98</v>
      </c>
      <c r="N6" s="28">
        <f t="shared" si="7"/>
        <v>0</v>
      </c>
      <c r="O6" s="28">
        <f t="shared" si="7"/>
        <v>28.42</v>
      </c>
      <c r="P6" s="28">
        <f t="shared" si="7"/>
        <v>51.88</v>
      </c>
      <c r="Q6" s="28">
        <f t="shared" si="7"/>
        <v>41.28</v>
      </c>
      <c r="R6" s="28">
        <f t="shared" si="7"/>
        <v>11.16</v>
      </c>
      <c r="S6" s="28">
        <f t="shared" si="7"/>
        <v>22.98</v>
      </c>
      <c r="T6" s="28">
        <f t="shared" si="7"/>
        <v>0</v>
      </c>
      <c r="U6" s="27">
        <f t="shared" si="3"/>
        <v>12</v>
      </c>
      <c r="V6" s="27">
        <f t="shared" si="4"/>
        <v>379.04</v>
      </c>
      <c r="W6" s="27"/>
    </row>
    <row r="7">
      <c r="A7" s="26" t="s">
        <v>1223</v>
      </c>
      <c r="B7" s="27" t="str">
        <f>VLOOKUP(A7,PlayerPosDB,3,FALSE)</f>
        <v>QB</v>
      </c>
      <c r="C7" s="28">
        <f t="shared" ref="C7:T7" si="8">IFNA(VLOOKUP($A7,INDIRECT("'W"&amp;C$1&amp;"'!$A$3:$T$1000"),3,False),0)</f>
        <v>28.16</v>
      </c>
      <c r="D7" s="28">
        <f t="shared" si="8"/>
        <v>13.44</v>
      </c>
      <c r="E7" s="28">
        <f t="shared" si="8"/>
        <v>28.06</v>
      </c>
      <c r="F7" s="28">
        <f t="shared" si="8"/>
        <v>24.02</v>
      </c>
      <c r="G7" s="28">
        <f t="shared" si="8"/>
        <v>19.72</v>
      </c>
      <c r="H7" s="28">
        <f t="shared" si="8"/>
        <v>20.96</v>
      </c>
      <c r="I7" s="28">
        <f t="shared" si="8"/>
        <v>5.24</v>
      </c>
      <c r="J7" s="28">
        <f t="shared" si="8"/>
        <v>22.24</v>
      </c>
      <c r="K7" s="28">
        <f t="shared" si="8"/>
        <v>19.86</v>
      </c>
      <c r="L7" s="28">
        <f t="shared" si="8"/>
        <v>8.58</v>
      </c>
      <c r="M7" s="28">
        <f t="shared" si="8"/>
        <v>13.44</v>
      </c>
      <c r="N7" s="28">
        <f t="shared" si="8"/>
        <v>30.4</v>
      </c>
      <c r="O7" s="28">
        <f t="shared" si="8"/>
        <v>27.64</v>
      </c>
      <c r="P7" s="28">
        <f t="shared" si="8"/>
        <v>0</v>
      </c>
      <c r="Q7" s="28">
        <f t="shared" si="8"/>
        <v>23.64</v>
      </c>
      <c r="R7" s="28">
        <f t="shared" si="8"/>
        <v>34.42</v>
      </c>
      <c r="S7" s="28">
        <f t="shared" si="8"/>
        <v>31.78</v>
      </c>
      <c r="T7" s="28">
        <f t="shared" si="8"/>
        <v>4.22</v>
      </c>
      <c r="U7" s="27">
        <f t="shared" si="3"/>
        <v>12</v>
      </c>
      <c r="V7" s="27">
        <f t="shared" si="4"/>
        <v>355.82</v>
      </c>
      <c r="W7" s="26"/>
    </row>
    <row r="8">
      <c r="A8" s="26" t="s">
        <v>1224</v>
      </c>
      <c r="B8" s="27" t="str">
        <f>VLOOKUP(A8,PlayerPosDB,3,FALSE)</f>
        <v>QB</v>
      </c>
      <c r="C8" s="28">
        <f t="shared" ref="C8:T8" si="9">IFNA(VLOOKUP($A8,INDIRECT("'W"&amp;C$1&amp;"'!$A$3:$T$1000"),3,False),0)</f>
        <v>14.62</v>
      </c>
      <c r="D8" s="28">
        <f t="shared" si="9"/>
        <v>19.92</v>
      </c>
      <c r="E8" s="28">
        <f t="shared" si="9"/>
        <v>23.24</v>
      </c>
      <c r="F8" s="28">
        <f t="shared" si="9"/>
        <v>20.5</v>
      </c>
      <c r="G8" s="28">
        <f t="shared" si="9"/>
        <v>4.26</v>
      </c>
      <c r="H8" s="28">
        <f t="shared" si="9"/>
        <v>0</v>
      </c>
      <c r="I8" s="28">
        <f t="shared" si="9"/>
        <v>16.26</v>
      </c>
      <c r="J8" s="28">
        <f t="shared" si="9"/>
        <v>18.2</v>
      </c>
      <c r="K8" s="28">
        <f t="shared" si="9"/>
        <v>19</v>
      </c>
      <c r="L8" s="28">
        <f t="shared" si="9"/>
        <v>6.44</v>
      </c>
      <c r="M8" s="28">
        <f t="shared" si="9"/>
        <v>23.64</v>
      </c>
      <c r="N8" s="28">
        <f t="shared" si="9"/>
        <v>21.1</v>
      </c>
      <c r="O8" s="28">
        <f t="shared" si="9"/>
        <v>19.6</v>
      </c>
      <c r="P8" s="28">
        <f t="shared" si="9"/>
        <v>34.58</v>
      </c>
      <c r="Q8" s="28">
        <f t="shared" si="9"/>
        <v>11.24</v>
      </c>
      <c r="R8" s="28">
        <f t="shared" si="9"/>
        <v>22.94</v>
      </c>
      <c r="S8" s="28">
        <f t="shared" si="9"/>
        <v>24.78</v>
      </c>
      <c r="T8" s="28">
        <f t="shared" si="9"/>
        <v>7.64</v>
      </c>
      <c r="U8" s="27">
        <f t="shared" si="3"/>
        <v>12</v>
      </c>
      <c r="V8" s="27">
        <f t="shared" si="4"/>
        <v>307.96</v>
      </c>
      <c r="W8" s="27"/>
    </row>
    <row r="9">
      <c r="A9" s="26" t="s">
        <v>1225</v>
      </c>
      <c r="B9" s="27" t="str">
        <f>VLOOKUP(A9,PlayerPosDB,3,FALSE)</f>
        <v>QB</v>
      </c>
      <c r="C9" s="28">
        <f t="shared" ref="C9:T9" si="10">IFNA(VLOOKUP($A9,INDIRECT("'W"&amp;C$1&amp;"'!$A$3:$T$1000"),3,False),0)</f>
        <v>11.02</v>
      </c>
      <c r="D9" s="28">
        <f t="shared" si="10"/>
        <v>8.34</v>
      </c>
      <c r="E9" s="28">
        <f t="shared" si="10"/>
        <v>19.34</v>
      </c>
      <c r="F9" s="28">
        <f t="shared" si="10"/>
        <v>6.7</v>
      </c>
      <c r="G9" s="28">
        <f t="shared" si="10"/>
        <v>23.14</v>
      </c>
      <c r="H9" s="28">
        <f t="shared" si="10"/>
        <v>20.74</v>
      </c>
      <c r="I9" s="28">
        <f t="shared" si="10"/>
        <v>14.06</v>
      </c>
      <c r="J9" s="28">
        <f t="shared" si="10"/>
        <v>29.76</v>
      </c>
      <c r="K9" s="28">
        <f t="shared" si="10"/>
        <v>17.22</v>
      </c>
      <c r="L9" s="28">
        <f t="shared" si="10"/>
        <v>16.1</v>
      </c>
      <c r="M9" s="28">
        <f t="shared" si="10"/>
        <v>28.78</v>
      </c>
      <c r="N9" s="28">
        <f t="shared" si="10"/>
        <v>19.42</v>
      </c>
      <c r="O9" s="28">
        <f t="shared" si="10"/>
        <v>12.16</v>
      </c>
      <c r="P9" s="28">
        <f t="shared" si="10"/>
        <v>0</v>
      </c>
      <c r="Q9" s="28">
        <f t="shared" si="10"/>
        <v>13.5</v>
      </c>
      <c r="R9" s="28">
        <f t="shared" si="10"/>
        <v>21.02</v>
      </c>
      <c r="S9" s="28">
        <f t="shared" si="10"/>
        <v>21.86</v>
      </c>
      <c r="T9" s="28">
        <f t="shared" si="10"/>
        <v>33.54</v>
      </c>
      <c r="U9" s="27">
        <f t="shared" si="3"/>
        <v>11</v>
      </c>
      <c r="V9" s="27">
        <f t="shared" si="4"/>
        <v>316.7</v>
      </c>
      <c r="W9" s="26"/>
    </row>
    <row r="10">
      <c r="A10" s="26" t="s">
        <v>1226</v>
      </c>
      <c r="B10" s="27" t="str">
        <f>VLOOKUP(A10,PlayerPosDB,3,FALSE)</f>
        <v>QB</v>
      </c>
      <c r="C10" s="28">
        <f t="shared" ref="C10:T10" si="11">IFNA(VLOOKUP($A10,INDIRECT("'W"&amp;C$1&amp;"'!$A$3:$T$1000"),3,False),0)</f>
        <v>11.38</v>
      </c>
      <c r="D10" s="28">
        <f t="shared" si="11"/>
        <v>8.78</v>
      </c>
      <c r="E10" s="28">
        <f t="shared" si="11"/>
        <v>14.56</v>
      </c>
      <c r="F10" s="28">
        <f t="shared" si="11"/>
        <v>26.68</v>
      </c>
      <c r="G10" s="28">
        <f t="shared" si="11"/>
        <v>0</v>
      </c>
      <c r="H10" s="28">
        <f t="shared" si="11"/>
        <v>25.1</v>
      </c>
      <c r="I10" s="28">
        <f t="shared" si="11"/>
        <v>18.8</v>
      </c>
      <c r="J10" s="28">
        <f t="shared" si="11"/>
        <v>15.5</v>
      </c>
      <c r="K10" s="28">
        <f t="shared" si="11"/>
        <v>9.6</v>
      </c>
      <c r="L10" s="28">
        <f t="shared" si="11"/>
        <v>7.8</v>
      </c>
      <c r="M10" s="28">
        <f t="shared" si="11"/>
        <v>34.58</v>
      </c>
      <c r="N10" s="28">
        <f t="shared" si="11"/>
        <v>10.76</v>
      </c>
      <c r="O10" s="28">
        <f t="shared" si="11"/>
        <v>16.94</v>
      </c>
      <c r="P10" s="28">
        <f t="shared" si="11"/>
        <v>22.02</v>
      </c>
      <c r="Q10" s="28">
        <f t="shared" si="11"/>
        <v>41.06</v>
      </c>
      <c r="R10" s="28">
        <f t="shared" si="11"/>
        <v>25.34</v>
      </c>
      <c r="S10" s="28">
        <f t="shared" si="11"/>
        <v>25.82</v>
      </c>
      <c r="T10" s="28">
        <f t="shared" si="11"/>
        <v>9.24</v>
      </c>
      <c r="U10" s="27">
        <f t="shared" si="3"/>
        <v>10</v>
      </c>
      <c r="V10" s="27">
        <f t="shared" si="4"/>
        <v>323.96</v>
      </c>
      <c r="W10" s="26"/>
    </row>
    <row r="11">
      <c r="A11" s="26" t="s">
        <v>1227</v>
      </c>
      <c r="B11" s="27" t="str">
        <f>VLOOKUP(A11,PlayerPosDB,3,FALSE)</f>
        <v>QB</v>
      </c>
      <c r="C11" s="28">
        <f t="shared" ref="C11:T11" si="12">IFNA(VLOOKUP($A11,INDIRECT("'W"&amp;C$1&amp;"'!$A$3:$T$1000"),3,False),0)</f>
        <v>14.18</v>
      </c>
      <c r="D11" s="28">
        <f t="shared" si="12"/>
        <v>28.54</v>
      </c>
      <c r="E11" s="28">
        <f t="shared" si="12"/>
        <v>14.78</v>
      </c>
      <c r="F11" s="28">
        <f t="shared" si="12"/>
        <v>9.98</v>
      </c>
      <c r="G11" s="28">
        <f t="shared" si="12"/>
        <v>24.1</v>
      </c>
      <c r="H11" s="28">
        <f t="shared" si="12"/>
        <v>11.96</v>
      </c>
      <c r="I11" s="28">
        <f t="shared" si="12"/>
        <v>20.2</v>
      </c>
      <c r="J11" s="28">
        <f t="shared" si="12"/>
        <v>22.18</v>
      </c>
      <c r="K11" s="28">
        <f t="shared" si="12"/>
        <v>4.76</v>
      </c>
      <c r="L11" s="28">
        <f t="shared" si="12"/>
        <v>28.74</v>
      </c>
      <c r="M11" s="28">
        <f t="shared" si="12"/>
        <v>0</v>
      </c>
      <c r="N11" s="28">
        <f t="shared" si="12"/>
        <v>10.3</v>
      </c>
      <c r="O11" s="28">
        <f t="shared" si="12"/>
        <v>15.2</v>
      </c>
      <c r="P11" s="28">
        <f t="shared" si="12"/>
        <v>17.96</v>
      </c>
      <c r="Q11" s="28">
        <f t="shared" si="12"/>
        <v>10.06</v>
      </c>
      <c r="R11" s="28">
        <f t="shared" si="12"/>
        <v>20.38</v>
      </c>
      <c r="S11" s="28">
        <f t="shared" si="12"/>
        <v>16.04</v>
      </c>
      <c r="T11" s="28">
        <f t="shared" si="12"/>
        <v>27.88</v>
      </c>
      <c r="U11" s="27">
        <f t="shared" si="3"/>
        <v>10</v>
      </c>
      <c r="V11" s="27">
        <f t="shared" si="4"/>
        <v>297.24</v>
      </c>
      <c r="W11" s="26"/>
    </row>
    <row r="12">
      <c r="A12" s="26" t="s">
        <v>1228</v>
      </c>
      <c r="B12" s="27" t="str">
        <f>VLOOKUP(A12,PlayerPosDB,3,FALSE)</f>
        <v>QB</v>
      </c>
      <c r="C12" s="28">
        <f t="shared" ref="C12:T12" si="13">IFNA(VLOOKUP($A12,INDIRECT("'W"&amp;C$1&amp;"'!$A$3:$T$1000"),3,False),0)</f>
        <v>14.64</v>
      </c>
      <c r="D12" s="28">
        <f t="shared" si="13"/>
        <v>12.94</v>
      </c>
      <c r="E12" s="28">
        <f t="shared" si="13"/>
        <v>16.38</v>
      </c>
      <c r="F12" s="28">
        <f t="shared" si="13"/>
        <v>13</v>
      </c>
      <c r="G12" s="28">
        <f t="shared" si="13"/>
        <v>13.44</v>
      </c>
      <c r="H12" s="28">
        <f t="shared" si="13"/>
        <v>0</v>
      </c>
      <c r="I12" s="28">
        <f t="shared" si="13"/>
        <v>12.06</v>
      </c>
      <c r="J12" s="28">
        <f t="shared" si="13"/>
        <v>18.18</v>
      </c>
      <c r="K12" s="28">
        <f t="shared" si="13"/>
        <v>24.54</v>
      </c>
      <c r="L12" s="28">
        <f t="shared" si="13"/>
        <v>16.54</v>
      </c>
      <c r="M12" s="28">
        <f t="shared" si="13"/>
        <v>15.84</v>
      </c>
      <c r="N12" s="28">
        <f t="shared" si="13"/>
        <v>28.76</v>
      </c>
      <c r="O12" s="28">
        <f t="shared" si="13"/>
        <v>16.64</v>
      </c>
      <c r="P12" s="28">
        <f t="shared" si="13"/>
        <v>14.1</v>
      </c>
      <c r="Q12" s="28">
        <f t="shared" si="13"/>
        <v>15.76</v>
      </c>
      <c r="R12" s="28">
        <f t="shared" si="13"/>
        <v>23.7</v>
      </c>
      <c r="S12" s="28">
        <f t="shared" si="13"/>
        <v>26</v>
      </c>
      <c r="T12" s="28">
        <f t="shared" si="13"/>
        <v>0</v>
      </c>
      <c r="U12" s="27">
        <f t="shared" si="3"/>
        <v>10</v>
      </c>
      <c r="V12" s="27">
        <f t="shared" si="4"/>
        <v>282.52</v>
      </c>
      <c r="W12" s="26"/>
    </row>
    <row r="13">
      <c r="A13" s="26" t="s">
        <v>1229</v>
      </c>
      <c r="B13" s="27" t="str">
        <f>VLOOKUP(A13,PlayerPosDB,3,FALSE)</f>
        <v>QB</v>
      </c>
      <c r="C13" s="28">
        <f t="shared" ref="C13:T13" si="14">IFNA(VLOOKUP($A13,INDIRECT("'W"&amp;C$1&amp;"'!$A$3:$T$1000"),3,False),0)</f>
        <v>10.34</v>
      </c>
      <c r="D13" s="28">
        <f t="shared" si="14"/>
        <v>13.96</v>
      </c>
      <c r="E13" s="28">
        <f t="shared" si="14"/>
        <v>25.78</v>
      </c>
      <c r="F13" s="28">
        <f t="shared" si="14"/>
        <v>14.62</v>
      </c>
      <c r="G13" s="28">
        <f t="shared" si="14"/>
        <v>13.06</v>
      </c>
      <c r="H13" s="28">
        <f t="shared" si="14"/>
        <v>24.1</v>
      </c>
      <c r="I13" s="28">
        <f t="shared" si="14"/>
        <v>17.18</v>
      </c>
      <c r="J13" s="28">
        <f t="shared" si="14"/>
        <v>26</v>
      </c>
      <c r="K13" s="28">
        <f t="shared" si="14"/>
        <v>0</v>
      </c>
      <c r="L13" s="28">
        <f t="shared" si="14"/>
        <v>23.82</v>
      </c>
      <c r="M13" s="28">
        <f t="shared" si="14"/>
        <v>18.36</v>
      </c>
      <c r="N13" s="28">
        <f t="shared" si="14"/>
        <v>0</v>
      </c>
      <c r="O13" s="28">
        <f t="shared" si="14"/>
        <v>2.16</v>
      </c>
      <c r="P13" s="28">
        <f t="shared" si="14"/>
        <v>22.1</v>
      </c>
      <c r="Q13" s="28">
        <f t="shared" si="14"/>
        <v>3.98</v>
      </c>
      <c r="R13" s="28">
        <f t="shared" si="14"/>
        <v>21.12</v>
      </c>
      <c r="S13" s="28">
        <f t="shared" si="14"/>
        <v>30.28</v>
      </c>
      <c r="T13" s="28">
        <f t="shared" si="14"/>
        <v>0</v>
      </c>
      <c r="U13" s="27">
        <f t="shared" si="3"/>
        <v>9</v>
      </c>
      <c r="V13" s="27">
        <f t="shared" si="4"/>
        <v>266.86</v>
      </c>
      <c r="W13" s="26"/>
    </row>
    <row r="14">
      <c r="A14" s="26" t="s">
        <v>1230</v>
      </c>
      <c r="B14" s="27" t="str">
        <f>VLOOKUP(A14,PlayerPosDB,3,FALSE)</f>
        <v>QB</v>
      </c>
      <c r="C14" s="28">
        <f t="shared" ref="C14:T14" si="15">IFNA(VLOOKUP($A14,INDIRECT("'W"&amp;C$1&amp;"'!$A$3:$T$1000"),3,False),0)</f>
        <v>17.84</v>
      </c>
      <c r="D14" s="28">
        <f t="shared" si="15"/>
        <v>17.88</v>
      </c>
      <c r="E14" s="28">
        <f t="shared" si="15"/>
        <v>11.36</v>
      </c>
      <c r="F14" s="28">
        <f t="shared" si="15"/>
        <v>21.6</v>
      </c>
      <c r="G14" s="28">
        <f t="shared" si="15"/>
        <v>22.56</v>
      </c>
      <c r="H14" s="28">
        <f t="shared" si="15"/>
        <v>12.48</v>
      </c>
      <c r="I14" s="28">
        <f t="shared" si="15"/>
        <v>17.78</v>
      </c>
      <c r="J14" s="28">
        <f t="shared" si="15"/>
        <v>8.08</v>
      </c>
      <c r="K14" s="28">
        <f t="shared" si="15"/>
        <v>22.12</v>
      </c>
      <c r="L14" s="28">
        <f t="shared" si="15"/>
        <v>0</v>
      </c>
      <c r="M14" s="28">
        <f t="shared" si="15"/>
        <v>15.74</v>
      </c>
      <c r="N14" s="28">
        <f t="shared" si="15"/>
        <v>12.36</v>
      </c>
      <c r="O14" s="28">
        <f t="shared" si="15"/>
        <v>12.44</v>
      </c>
      <c r="P14" s="28">
        <f t="shared" si="15"/>
        <v>13.32</v>
      </c>
      <c r="Q14" s="28">
        <f t="shared" si="15"/>
        <v>4.46</v>
      </c>
      <c r="R14" s="28">
        <f t="shared" si="15"/>
        <v>21.36</v>
      </c>
      <c r="S14" s="28">
        <f t="shared" si="15"/>
        <v>8.3</v>
      </c>
      <c r="T14" s="28">
        <f t="shared" si="15"/>
        <v>26.32</v>
      </c>
      <c r="U14" s="27">
        <f t="shared" si="3"/>
        <v>9</v>
      </c>
      <c r="V14" s="27">
        <f t="shared" si="4"/>
        <v>266</v>
      </c>
      <c r="W14" s="26"/>
    </row>
    <row r="15">
      <c r="A15" s="26" t="s">
        <v>1231</v>
      </c>
      <c r="B15" s="27" t="str">
        <f>VLOOKUP(A15,PlayerPosDB,3,FALSE)</f>
        <v>QB</v>
      </c>
      <c r="C15" s="28">
        <f t="shared" ref="C15:T15" si="16">IFNA(VLOOKUP($A15,INDIRECT("'W"&amp;C$1&amp;"'!$A$3:$T$1000"),3,False),0)</f>
        <v>8.58</v>
      </c>
      <c r="D15" s="28">
        <f t="shared" si="16"/>
        <v>15.14</v>
      </c>
      <c r="E15" s="28">
        <f t="shared" si="16"/>
        <v>21.04</v>
      </c>
      <c r="F15" s="28">
        <f t="shared" si="16"/>
        <v>11.6</v>
      </c>
      <c r="G15" s="28">
        <f t="shared" si="16"/>
        <v>11.76</v>
      </c>
      <c r="H15" s="28">
        <f t="shared" si="16"/>
        <v>17.76</v>
      </c>
      <c r="I15" s="28">
        <f t="shared" si="16"/>
        <v>13.04</v>
      </c>
      <c r="J15" s="28">
        <f t="shared" si="16"/>
        <v>17.32</v>
      </c>
      <c r="K15" s="28">
        <f t="shared" si="16"/>
        <v>20.34</v>
      </c>
      <c r="L15" s="28">
        <f t="shared" si="16"/>
        <v>4.04</v>
      </c>
      <c r="M15" s="28">
        <f t="shared" si="16"/>
        <v>16.06</v>
      </c>
      <c r="N15" s="28">
        <f t="shared" si="16"/>
        <v>0</v>
      </c>
      <c r="O15" s="28">
        <f t="shared" si="16"/>
        <v>14</v>
      </c>
      <c r="P15" s="28">
        <f t="shared" si="16"/>
        <v>17.56</v>
      </c>
      <c r="Q15" s="28">
        <f t="shared" si="16"/>
        <v>30.06</v>
      </c>
      <c r="R15" s="28">
        <f t="shared" si="16"/>
        <v>12.84</v>
      </c>
      <c r="S15" s="28">
        <f t="shared" si="16"/>
        <v>0.48</v>
      </c>
      <c r="T15" s="28">
        <f t="shared" si="16"/>
        <v>24.96</v>
      </c>
      <c r="U15" s="27">
        <f t="shared" si="3"/>
        <v>9</v>
      </c>
      <c r="V15" s="27">
        <f t="shared" si="4"/>
        <v>256.58</v>
      </c>
      <c r="W15" s="27"/>
    </row>
    <row r="16">
      <c r="A16" s="26" t="s">
        <v>1232</v>
      </c>
      <c r="B16" s="27" t="str">
        <f>VLOOKUP(A16,PlayerPosDB,3,FALSE)</f>
        <v>QB</v>
      </c>
      <c r="C16" s="28">
        <f t="shared" ref="C16:T16" si="17">IFNA(VLOOKUP($A16,INDIRECT("'W"&amp;C$1&amp;"'!$A$3:$T$1000"),3,False),0)</f>
        <v>10.36</v>
      </c>
      <c r="D16" s="28">
        <f t="shared" si="17"/>
        <v>11</v>
      </c>
      <c r="E16" s="28">
        <f t="shared" si="17"/>
        <v>9</v>
      </c>
      <c r="F16" s="28">
        <f t="shared" si="17"/>
        <v>11.16</v>
      </c>
      <c r="G16" s="28">
        <f t="shared" si="17"/>
        <v>0</v>
      </c>
      <c r="H16" s="28">
        <f t="shared" si="17"/>
        <v>13.68</v>
      </c>
      <c r="I16" s="28">
        <f t="shared" si="17"/>
        <v>14.76</v>
      </c>
      <c r="J16" s="28">
        <f t="shared" si="17"/>
        <v>24.06</v>
      </c>
      <c r="K16" s="28">
        <f t="shared" si="17"/>
        <v>19.48</v>
      </c>
      <c r="L16" s="28">
        <f t="shared" si="17"/>
        <v>19.76</v>
      </c>
      <c r="M16" s="28">
        <f t="shared" si="17"/>
        <v>24.38</v>
      </c>
      <c r="N16" s="28">
        <f t="shared" si="17"/>
        <v>17.62</v>
      </c>
      <c r="O16" s="28">
        <f t="shared" si="17"/>
        <v>7.98</v>
      </c>
      <c r="P16" s="28">
        <f t="shared" si="17"/>
        <v>13.72</v>
      </c>
      <c r="Q16" s="28">
        <f t="shared" si="17"/>
        <v>13.8</v>
      </c>
      <c r="R16" s="28">
        <f t="shared" si="17"/>
        <v>22.16</v>
      </c>
      <c r="S16" s="28">
        <f t="shared" si="17"/>
        <v>24.44</v>
      </c>
      <c r="T16" s="28">
        <f t="shared" si="17"/>
        <v>28.04</v>
      </c>
      <c r="U16" s="27">
        <f t="shared" si="3"/>
        <v>8</v>
      </c>
      <c r="V16" s="27">
        <f t="shared" si="4"/>
        <v>285.4</v>
      </c>
      <c r="W16" s="26"/>
    </row>
    <row r="17">
      <c r="A17" s="26" t="s">
        <v>1233</v>
      </c>
      <c r="B17" s="27" t="str">
        <f>VLOOKUP(A17,PlayerPosDB,3,FALSE)</f>
        <v>QB</v>
      </c>
      <c r="C17" s="28">
        <f t="shared" ref="C17:T17" si="18">IFNA(VLOOKUP($A17,INDIRECT("'W"&amp;C$1&amp;"'!$A$3:$T$1000"),3,False),0)</f>
        <v>16.4</v>
      </c>
      <c r="D17" s="28">
        <f t="shared" si="18"/>
        <v>0</v>
      </c>
      <c r="E17" s="28">
        <f t="shared" si="18"/>
        <v>0</v>
      </c>
      <c r="F17" s="28">
        <f t="shared" si="18"/>
        <v>28.16</v>
      </c>
      <c r="G17" s="28">
        <f t="shared" si="18"/>
        <v>15.96</v>
      </c>
      <c r="H17" s="28">
        <f t="shared" si="18"/>
        <v>25.62</v>
      </c>
      <c r="I17" s="28">
        <f t="shared" si="18"/>
        <v>16.8</v>
      </c>
      <c r="J17" s="28">
        <f t="shared" si="18"/>
        <v>5.74</v>
      </c>
      <c r="K17" s="28">
        <f t="shared" si="18"/>
        <v>10.92</v>
      </c>
      <c r="L17" s="28">
        <f t="shared" si="18"/>
        <v>0</v>
      </c>
      <c r="M17" s="28">
        <f t="shared" si="18"/>
        <v>20.24</v>
      </c>
      <c r="N17" s="28">
        <f t="shared" si="18"/>
        <v>14.72</v>
      </c>
      <c r="O17" s="28">
        <f t="shared" si="18"/>
        <v>18.96</v>
      </c>
      <c r="P17" s="28">
        <f t="shared" si="18"/>
        <v>14.54</v>
      </c>
      <c r="Q17" s="28">
        <f t="shared" si="18"/>
        <v>17.56</v>
      </c>
      <c r="R17" s="28">
        <f t="shared" si="18"/>
        <v>11.48</v>
      </c>
      <c r="S17" s="28">
        <f t="shared" si="18"/>
        <v>14</v>
      </c>
      <c r="T17" s="28">
        <f t="shared" si="18"/>
        <v>2.76</v>
      </c>
      <c r="U17" s="27">
        <f t="shared" si="3"/>
        <v>8</v>
      </c>
      <c r="V17" s="27">
        <f t="shared" si="4"/>
        <v>233.86</v>
      </c>
      <c r="W17" s="26"/>
    </row>
    <row r="18">
      <c r="A18" s="26" t="s">
        <v>1234</v>
      </c>
      <c r="B18" s="27" t="str">
        <f>VLOOKUP(A18,PlayerPosDB,3,FALSE)</f>
        <v>QB</v>
      </c>
      <c r="C18" s="28">
        <f t="shared" ref="C18:T18" si="19">IFNA(VLOOKUP($A18,INDIRECT("'W"&amp;C$1&amp;"'!$A$3:$T$1000"),3,False),0)</f>
        <v>7.22</v>
      </c>
      <c r="D18" s="28">
        <f t="shared" si="19"/>
        <v>7.36</v>
      </c>
      <c r="E18" s="28">
        <f t="shared" si="19"/>
        <v>17.32</v>
      </c>
      <c r="F18" s="28">
        <f t="shared" si="19"/>
        <v>11.48</v>
      </c>
      <c r="G18" s="28">
        <f t="shared" si="19"/>
        <v>23.56</v>
      </c>
      <c r="H18" s="28">
        <f t="shared" si="19"/>
        <v>28.64</v>
      </c>
      <c r="I18" s="28">
        <f t="shared" si="19"/>
        <v>0</v>
      </c>
      <c r="J18" s="28">
        <f t="shared" si="19"/>
        <v>9.94</v>
      </c>
      <c r="K18" s="28">
        <f t="shared" si="19"/>
        <v>9.18</v>
      </c>
      <c r="L18" s="28">
        <f t="shared" si="19"/>
        <v>6.3</v>
      </c>
      <c r="M18" s="28">
        <f t="shared" si="19"/>
        <v>16.24</v>
      </c>
      <c r="N18" s="28">
        <f t="shared" si="19"/>
        <v>26.9</v>
      </c>
      <c r="O18" s="28">
        <f t="shared" si="19"/>
        <v>26.14</v>
      </c>
      <c r="P18" s="28">
        <f t="shared" si="19"/>
        <v>14.06</v>
      </c>
      <c r="Q18" s="28">
        <f t="shared" si="19"/>
        <v>9.94</v>
      </c>
      <c r="R18" s="28">
        <f t="shared" si="19"/>
        <v>22.76</v>
      </c>
      <c r="S18" s="28">
        <f t="shared" si="19"/>
        <v>6.58</v>
      </c>
      <c r="T18" s="28">
        <f t="shared" si="19"/>
        <v>10.92</v>
      </c>
      <c r="U18" s="27">
        <f t="shared" si="3"/>
        <v>7</v>
      </c>
      <c r="V18" s="27">
        <f t="shared" si="4"/>
        <v>254.54</v>
      </c>
      <c r="W18" s="26"/>
    </row>
    <row r="19">
      <c r="A19" s="26" t="s">
        <v>1235</v>
      </c>
      <c r="B19" s="27" t="str">
        <f>VLOOKUP(A19,PlayerPosDB,3,FALSE)</f>
        <v>QB</v>
      </c>
      <c r="C19" s="28">
        <f t="shared" ref="C19:T19" si="20">IFNA(VLOOKUP($A19,INDIRECT("'W"&amp;C$1&amp;"'!$A$3:$T$1000"),3,False),0)</f>
        <v>0</v>
      </c>
      <c r="D19" s="28">
        <f t="shared" si="20"/>
        <v>0</v>
      </c>
      <c r="E19" s="28">
        <f t="shared" si="20"/>
        <v>2.08</v>
      </c>
      <c r="F19" s="28">
        <f t="shared" si="20"/>
        <v>0</v>
      </c>
      <c r="G19" s="28">
        <f t="shared" si="20"/>
        <v>0</v>
      </c>
      <c r="H19" s="28">
        <f t="shared" si="20"/>
        <v>19.52</v>
      </c>
      <c r="I19" s="28">
        <f t="shared" si="20"/>
        <v>20.84</v>
      </c>
      <c r="J19" s="28">
        <f t="shared" si="20"/>
        <v>11.52</v>
      </c>
      <c r="K19" s="28">
        <f t="shared" si="20"/>
        <v>15.74</v>
      </c>
      <c r="L19" s="28">
        <f t="shared" si="20"/>
        <v>11.76</v>
      </c>
      <c r="M19" s="28">
        <f t="shared" si="20"/>
        <v>17.98</v>
      </c>
      <c r="N19" s="28">
        <f t="shared" si="20"/>
        <v>13.48</v>
      </c>
      <c r="O19" s="28">
        <f t="shared" si="20"/>
        <v>19.42</v>
      </c>
      <c r="P19" s="28">
        <f t="shared" si="20"/>
        <v>0</v>
      </c>
      <c r="Q19" s="28">
        <f t="shared" si="20"/>
        <v>17.48</v>
      </c>
      <c r="R19" s="28">
        <f t="shared" si="20"/>
        <v>17.44</v>
      </c>
      <c r="S19" s="28">
        <f t="shared" si="20"/>
        <v>9.88</v>
      </c>
      <c r="T19" s="28">
        <f t="shared" si="20"/>
        <v>0</v>
      </c>
      <c r="U19" s="27">
        <f t="shared" si="3"/>
        <v>7</v>
      </c>
      <c r="V19" s="27">
        <f t="shared" si="4"/>
        <v>177.14</v>
      </c>
      <c r="W19" s="26"/>
    </row>
    <row r="20">
      <c r="A20" s="26" t="s">
        <v>1236</v>
      </c>
      <c r="B20" s="27" t="str">
        <f>VLOOKUP(A20,PlayerPosDB,3,FALSE)</f>
        <v>QB</v>
      </c>
      <c r="C20" s="28">
        <f t="shared" ref="C20:T20" si="21">IFNA(VLOOKUP($A20,INDIRECT("'W"&amp;C$1&amp;"'!$A$3:$T$1000"),3,False),0)</f>
        <v>18.66</v>
      </c>
      <c r="D20" s="28">
        <f t="shared" si="21"/>
        <v>14.3</v>
      </c>
      <c r="E20" s="28">
        <f t="shared" si="21"/>
        <v>9.8</v>
      </c>
      <c r="F20" s="28">
        <f t="shared" si="21"/>
        <v>23.5</v>
      </c>
      <c r="G20" s="28">
        <f t="shared" si="21"/>
        <v>15.94</v>
      </c>
      <c r="H20" s="28">
        <f t="shared" si="21"/>
        <v>18.38</v>
      </c>
      <c r="I20" s="28">
        <f t="shared" si="21"/>
        <v>5.34</v>
      </c>
      <c r="J20" s="28">
        <f t="shared" si="21"/>
        <v>12.4</v>
      </c>
      <c r="K20" s="28">
        <f t="shared" si="21"/>
        <v>11.54</v>
      </c>
      <c r="L20" s="28">
        <f t="shared" si="21"/>
        <v>9.78</v>
      </c>
      <c r="M20" s="28">
        <f t="shared" si="21"/>
        <v>10.88</v>
      </c>
      <c r="N20" s="28">
        <f t="shared" si="21"/>
        <v>15.68</v>
      </c>
      <c r="O20" s="28">
        <f t="shared" si="21"/>
        <v>14.38</v>
      </c>
      <c r="P20" s="28">
        <f t="shared" si="21"/>
        <v>0</v>
      </c>
      <c r="Q20" s="28">
        <f t="shared" si="21"/>
        <v>11.64</v>
      </c>
      <c r="R20" s="28">
        <f t="shared" si="21"/>
        <v>16.06</v>
      </c>
      <c r="S20" s="28">
        <f t="shared" si="21"/>
        <v>6.1</v>
      </c>
      <c r="T20" s="28">
        <f t="shared" si="21"/>
        <v>6</v>
      </c>
      <c r="U20" s="27">
        <f t="shared" si="3"/>
        <v>6</v>
      </c>
      <c r="V20" s="27">
        <f t="shared" si="4"/>
        <v>220.38</v>
      </c>
      <c r="W20" s="27"/>
    </row>
    <row r="21">
      <c r="A21" s="26" t="s">
        <v>1237</v>
      </c>
      <c r="B21" s="27" t="str">
        <f>VLOOKUP(A21,PlayerPosDB,3,FALSE)</f>
        <v>QB</v>
      </c>
      <c r="C21" s="28">
        <f t="shared" ref="C21:T21" si="22">IFNA(VLOOKUP($A21,INDIRECT("'W"&amp;C$1&amp;"'!$A$3:$T$1000"),3,False),0)</f>
        <v>14.68</v>
      </c>
      <c r="D21" s="28">
        <f t="shared" si="22"/>
        <v>6.64</v>
      </c>
      <c r="E21" s="28">
        <f t="shared" si="22"/>
        <v>12.84</v>
      </c>
      <c r="F21" s="28">
        <f t="shared" si="22"/>
        <v>4.86</v>
      </c>
      <c r="G21" s="28">
        <f t="shared" si="22"/>
        <v>12.4</v>
      </c>
      <c r="H21" s="28">
        <f t="shared" si="22"/>
        <v>0</v>
      </c>
      <c r="I21" s="28">
        <f t="shared" si="22"/>
        <v>3.96</v>
      </c>
      <c r="J21" s="28">
        <f t="shared" si="22"/>
        <v>24.76</v>
      </c>
      <c r="K21" s="28">
        <f t="shared" si="22"/>
        <v>17.92</v>
      </c>
      <c r="L21" s="28">
        <f t="shared" si="22"/>
        <v>9.72</v>
      </c>
      <c r="M21" s="28">
        <f t="shared" si="22"/>
        <v>27.8</v>
      </c>
      <c r="N21" s="28">
        <f t="shared" si="22"/>
        <v>19.22</v>
      </c>
      <c r="O21" s="28">
        <f t="shared" si="22"/>
        <v>15.62</v>
      </c>
      <c r="P21" s="28">
        <f t="shared" si="22"/>
        <v>20.8</v>
      </c>
      <c r="Q21" s="28">
        <f t="shared" si="22"/>
        <v>8.2</v>
      </c>
      <c r="R21" s="28">
        <f t="shared" si="22"/>
        <v>6</v>
      </c>
      <c r="S21" s="28">
        <f t="shared" si="22"/>
        <v>9.16</v>
      </c>
      <c r="T21" s="28">
        <f t="shared" si="22"/>
        <v>0</v>
      </c>
      <c r="U21" s="27">
        <f t="shared" si="3"/>
        <v>6</v>
      </c>
      <c r="V21" s="27">
        <f t="shared" si="4"/>
        <v>214.58</v>
      </c>
      <c r="W21" s="26"/>
    </row>
    <row r="22">
      <c r="A22" s="26" t="s">
        <v>1238</v>
      </c>
      <c r="B22" s="27" t="str">
        <f>VLOOKUP(A22,PlayerPosDB,3,FALSE)</f>
        <v>QB</v>
      </c>
      <c r="C22" s="28">
        <f t="shared" ref="C22:T22" si="23">IFNA(VLOOKUP($A22,INDIRECT("'W"&amp;C$1&amp;"'!$A$3:$T$1000"),3,False),0)</f>
        <v>18.62</v>
      </c>
      <c r="D22" s="28">
        <f t="shared" si="23"/>
        <v>5.5</v>
      </c>
      <c r="E22" s="28">
        <f t="shared" si="23"/>
        <v>0</v>
      </c>
      <c r="F22" s="28">
        <f t="shared" si="23"/>
        <v>0</v>
      </c>
      <c r="G22" s="28">
        <f t="shared" si="23"/>
        <v>0</v>
      </c>
      <c r="H22" s="28">
        <f t="shared" si="23"/>
        <v>0</v>
      </c>
      <c r="I22" s="28">
        <f t="shared" si="23"/>
        <v>0</v>
      </c>
      <c r="J22" s="28">
        <f t="shared" si="23"/>
        <v>14.66</v>
      </c>
      <c r="K22" s="28">
        <f t="shared" si="23"/>
        <v>17.54</v>
      </c>
      <c r="L22" s="28">
        <f t="shared" si="23"/>
        <v>8.18</v>
      </c>
      <c r="M22" s="28">
        <f t="shared" si="23"/>
        <v>23.52</v>
      </c>
      <c r="N22" s="28">
        <f t="shared" si="23"/>
        <v>28.48</v>
      </c>
      <c r="O22" s="28">
        <f t="shared" si="23"/>
        <v>25.2</v>
      </c>
      <c r="P22" s="28">
        <f t="shared" si="23"/>
        <v>23.54</v>
      </c>
      <c r="Q22" s="28">
        <f t="shared" si="23"/>
        <v>3.84</v>
      </c>
      <c r="R22" s="28">
        <f t="shared" si="23"/>
        <v>12.5</v>
      </c>
      <c r="S22" s="28">
        <f t="shared" si="23"/>
        <v>0</v>
      </c>
      <c r="T22" s="28">
        <f t="shared" si="23"/>
        <v>0</v>
      </c>
      <c r="U22" s="27">
        <f t="shared" si="3"/>
        <v>6</v>
      </c>
      <c r="V22" s="27">
        <f t="shared" si="4"/>
        <v>181.58</v>
      </c>
      <c r="W22" s="26"/>
    </row>
    <row r="23">
      <c r="A23" s="26" t="s">
        <v>1239</v>
      </c>
      <c r="B23" s="27" t="str">
        <f>VLOOKUP(A23,PlayerPosDB,3,FALSE)</f>
        <v>QB</v>
      </c>
      <c r="C23" s="28">
        <f t="shared" ref="C23:T23" si="24">IFNA(VLOOKUP($A23,INDIRECT("'W"&amp;C$1&amp;"'!$A$3:$T$1000"),3,False),0)</f>
        <v>0</v>
      </c>
      <c r="D23" s="28">
        <f t="shared" si="24"/>
        <v>0</v>
      </c>
      <c r="E23" s="28">
        <f t="shared" si="24"/>
        <v>0</v>
      </c>
      <c r="F23" s="28">
        <f t="shared" si="24"/>
        <v>0</v>
      </c>
      <c r="G23" s="28">
        <f t="shared" si="24"/>
        <v>0</v>
      </c>
      <c r="H23" s="28">
        <f t="shared" si="24"/>
        <v>0</v>
      </c>
      <c r="I23" s="28">
        <f t="shared" si="24"/>
        <v>24.86</v>
      </c>
      <c r="J23" s="28">
        <f t="shared" si="24"/>
        <v>13.82</v>
      </c>
      <c r="K23" s="28">
        <f t="shared" si="24"/>
        <v>0</v>
      </c>
      <c r="L23" s="28">
        <f t="shared" si="24"/>
        <v>18.1</v>
      </c>
      <c r="M23" s="28">
        <f t="shared" si="24"/>
        <v>6.3</v>
      </c>
      <c r="N23" s="28">
        <f t="shared" si="24"/>
        <v>13.8</v>
      </c>
      <c r="O23" s="28">
        <f t="shared" si="24"/>
        <v>26.86</v>
      </c>
      <c r="P23" s="28">
        <f t="shared" si="24"/>
        <v>16.02</v>
      </c>
      <c r="Q23" s="28">
        <f t="shared" si="24"/>
        <v>8.42</v>
      </c>
      <c r="R23" s="28">
        <f t="shared" si="24"/>
        <v>15.38</v>
      </c>
      <c r="S23" s="28">
        <f t="shared" si="24"/>
        <v>17.7</v>
      </c>
      <c r="T23" s="28">
        <f t="shared" si="24"/>
        <v>11.52</v>
      </c>
      <c r="U23" s="27">
        <f t="shared" si="3"/>
        <v>6</v>
      </c>
      <c r="V23" s="27">
        <f t="shared" si="4"/>
        <v>172.78</v>
      </c>
      <c r="W23" s="26"/>
    </row>
    <row r="24">
      <c r="A24" s="26" t="s">
        <v>1240</v>
      </c>
      <c r="B24" s="27" t="str">
        <f>VLOOKUP(A24,PlayerPosDB,3,FALSE)</f>
        <v>QB</v>
      </c>
      <c r="C24" s="28">
        <f t="shared" ref="C24:T24" si="25">IFNA(VLOOKUP($A24,INDIRECT("'W"&amp;C$1&amp;"'!$A$3:$T$1000"),3,False),0)</f>
        <v>9.64</v>
      </c>
      <c r="D24" s="28">
        <f t="shared" si="25"/>
        <v>1.96</v>
      </c>
      <c r="E24" s="28">
        <f t="shared" si="25"/>
        <v>0</v>
      </c>
      <c r="F24" s="28">
        <f t="shared" si="25"/>
        <v>0</v>
      </c>
      <c r="G24" s="28">
        <f t="shared" si="25"/>
        <v>3.12</v>
      </c>
      <c r="H24" s="28">
        <f t="shared" si="25"/>
        <v>0</v>
      </c>
      <c r="I24" s="28">
        <f t="shared" si="25"/>
        <v>-0.16</v>
      </c>
      <c r="J24" s="28">
        <f t="shared" si="25"/>
        <v>13.56</v>
      </c>
      <c r="K24" s="28">
        <f t="shared" si="25"/>
        <v>9.74</v>
      </c>
      <c r="L24" s="28">
        <f t="shared" si="25"/>
        <v>12.04</v>
      </c>
      <c r="M24" s="28">
        <f t="shared" si="25"/>
        <v>0</v>
      </c>
      <c r="N24" s="28">
        <f t="shared" si="25"/>
        <v>16.52</v>
      </c>
      <c r="O24" s="28">
        <f t="shared" si="25"/>
        <v>23.62</v>
      </c>
      <c r="P24" s="28">
        <f t="shared" si="25"/>
        <v>12.54</v>
      </c>
      <c r="Q24" s="28">
        <f t="shared" si="25"/>
        <v>11.96</v>
      </c>
      <c r="R24" s="28">
        <f t="shared" si="25"/>
        <v>27.12</v>
      </c>
      <c r="S24" s="28">
        <f t="shared" si="25"/>
        <v>16.92</v>
      </c>
      <c r="T24" s="28">
        <f t="shared" si="25"/>
        <v>36.44</v>
      </c>
      <c r="U24" s="27">
        <f t="shared" si="3"/>
        <v>5</v>
      </c>
      <c r="V24" s="27">
        <f t="shared" si="4"/>
        <v>195.02</v>
      </c>
      <c r="W24" s="27"/>
    </row>
    <row r="25">
      <c r="A25" s="26" t="s">
        <v>1241</v>
      </c>
      <c r="B25" s="27" t="str">
        <f>VLOOKUP(A25,PlayerPosDB,3,FALSE)</f>
        <v>QB</v>
      </c>
      <c r="C25" s="28">
        <f t="shared" ref="C25:T25" si="26">IFNA(VLOOKUP($A25,INDIRECT("'W"&amp;C$1&amp;"'!$A$3:$T$1000"),3,False),0)</f>
        <v>11.28</v>
      </c>
      <c r="D25" s="28">
        <f t="shared" si="26"/>
        <v>13.3</v>
      </c>
      <c r="E25" s="28">
        <f t="shared" si="26"/>
        <v>9.42</v>
      </c>
      <c r="F25" s="28">
        <f t="shared" si="26"/>
        <v>14.76</v>
      </c>
      <c r="G25" s="28">
        <f t="shared" si="26"/>
        <v>21.24</v>
      </c>
      <c r="H25" s="28">
        <f t="shared" si="26"/>
        <v>17.06</v>
      </c>
      <c r="I25" s="28">
        <f t="shared" si="26"/>
        <v>15.02</v>
      </c>
      <c r="J25" s="28">
        <f t="shared" si="26"/>
        <v>23.32</v>
      </c>
      <c r="K25" s="28">
        <f t="shared" si="26"/>
        <v>19.56</v>
      </c>
      <c r="L25" s="28">
        <f t="shared" si="26"/>
        <v>0</v>
      </c>
      <c r="M25" s="28">
        <f t="shared" si="26"/>
        <v>0</v>
      </c>
      <c r="N25" s="28">
        <f t="shared" si="26"/>
        <v>0</v>
      </c>
      <c r="O25" s="28">
        <f t="shared" si="26"/>
        <v>0.24</v>
      </c>
      <c r="P25" s="28">
        <f t="shared" si="26"/>
        <v>0</v>
      </c>
      <c r="Q25" s="28">
        <f t="shared" si="26"/>
        <v>0</v>
      </c>
      <c r="R25" s="28">
        <f t="shared" si="26"/>
        <v>0</v>
      </c>
      <c r="S25" s="28">
        <f t="shared" si="26"/>
        <v>0</v>
      </c>
      <c r="T25" s="28">
        <f t="shared" si="26"/>
        <v>0</v>
      </c>
      <c r="U25" s="27">
        <f t="shared" si="3"/>
        <v>5</v>
      </c>
      <c r="V25" s="27">
        <f t="shared" si="4"/>
        <v>145.2</v>
      </c>
      <c r="W25" s="27"/>
    </row>
    <row r="26">
      <c r="A26" s="26" t="s">
        <v>1242</v>
      </c>
      <c r="B26" s="27" t="str">
        <f>VLOOKUP(A26,PlayerPosDB,3,FALSE)</f>
        <v>QB</v>
      </c>
      <c r="C26" s="28">
        <f t="shared" ref="C26:T26" si="27">IFNA(VLOOKUP($A26,INDIRECT("'W"&amp;C$1&amp;"'!$A$3:$T$1000"),3,False),0)</f>
        <v>6.2</v>
      </c>
      <c r="D26" s="28">
        <f t="shared" si="27"/>
        <v>17.54</v>
      </c>
      <c r="E26" s="28">
        <f t="shared" si="27"/>
        <v>11.1</v>
      </c>
      <c r="F26" s="28">
        <f t="shared" si="27"/>
        <v>7.52</v>
      </c>
      <c r="G26" s="28">
        <f t="shared" si="27"/>
        <v>34.36</v>
      </c>
      <c r="H26" s="28">
        <f t="shared" si="27"/>
        <v>12.5</v>
      </c>
      <c r="I26" s="28">
        <f t="shared" si="27"/>
        <v>7.18</v>
      </c>
      <c r="J26" s="28">
        <f t="shared" si="27"/>
        <v>28.64</v>
      </c>
      <c r="K26" s="28">
        <f t="shared" si="27"/>
        <v>17.78</v>
      </c>
      <c r="L26" s="28">
        <f t="shared" si="27"/>
        <v>10.24</v>
      </c>
      <c r="M26" s="28">
        <f t="shared" si="27"/>
        <v>4.92</v>
      </c>
      <c r="N26" s="28">
        <f t="shared" si="27"/>
        <v>0</v>
      </c>
      <c r="O26" s="28">
        <f t="shared" si="27"/>
        <v>2.1</v>
      </c>
      <c r="P26" s="28">
        <f t="shared" si="27"/>
        <v>9.76</v>
      </c>
      <c r="Q26" s="28">
        <f t="shared" si="27"/>
        <v>6.48</v>
      </c>
      <c r="R26" s="28">
        <f t="shared" si="27"/>
        <v>0</v>
      </c>
      <c r="S26" s="28">
        <f t="shared" si="27"/>
        <v>0</v>
      </c>
      <c r="T26" s="28">
        <f t="shared" si="27"/>
        <v>0</v>
      </c>
      <c r="U26" s="27">
        <f t="shared" si="3"/>
        <v>4</v>
      </c>
      <c r="V26" s="27">
        <f t="shared" si="4"/>
        <v>176.32</v>
      </c>
      <c r="W26" s="26"/>
    </row>
    <row r="27">
      <c r="A27" s="26" t="s">
        <v>1243</v>
      </c>
      <c r="B27" s="27" t="str">
        <f>VLOOKUP(A27,PlayerPosDB,3,FALSE)</f>
        <v>QB</v>
      </c>
      <c r="C27" s="28">
        <f t="shared" ref="C27:T27" si="28">IFNA(VLOOKUP($A27,INDIRECT("'W"&amp;C$1&amp;"'!$A$3:$T$1000"),3,False),0)</f>
        <v>26.08</v>
      </c>
      <c r="D27" s="28">
        <f t="shared" si="28"/>
        <v>9.86</v>
      </c>
      <c r="E27" s="28">
        <f t="shared" si="28"/>
        <v>5.08</v>
      </c>
      <c r="F27" s="28">
        <f t="shared" si="28"/>
        <v>5.24</v>
      </c>
      <c r="G27" s="28">
        <f t="shared" si="28"/>
        <v>0</v>
      </c>
      <c r="H27" s="28">
        <f t="shared" si="28"/>
        <v>0</v>
      </c>
      <c r="I27" s="28">
        <f t="shared" si="28"/>
        <v>8.76</v>
      </c>
      <c r="J27" s="28">
        <f t="shared" si="28"/>
        <v>11.5</v>
      </c>
      <c r="K27" s="28">
        <f t="shared" si="28"/>
        <v>0</v>
      </c>
      <c r="L27" s="28">
        <f t="shared" si="28"/>
        <v>0</v>
      </c>
      <c r="M27" s="28">
        <f t="shared" si="28"/>
        <v>28.08</v>
      </c>
      <c r="N27" s="28">
        <f t="shared" si="28"/>
        <v>12.98</v>
      </c>
      <c r="O27" s="28">
        <f t="shared" si="28"/>
        <v>21.16</v>
      </c>
      <c r="P27" s="28">
        <f t="shared" si="28"/>
        <v>0</v>
      </c>
      <c r="Q27" s="28">
        <f t="shared" si="28"/>
        <v>13.88</v>
      </c>
      <c r="R27" s="28">
        <f t="shared" si="28"/>
        <v>20.24</v>
      </c>
      <c r="S27" s="28">
        <f t="shared" si="28"/>
        <v>0</v>
      </c>
      <c r="T27" s="28">
        <f t="shared" si="28"/>
        <v>0</v>
      </c>
      <c r="U27" s="27">
        <f t="shared" si="3"/>
        <v>4</v>
      </c>
      <c r="V27" s="27">
        <f t="shared" si="4"/>
        <v>162.86</v>
      </c>
      <c r="W27" s="27"/>
    </row>
    <row r="28">
      <c r="A28" s="26" t="s">
        <v>1244</v>
      </c>
      <c r="B28" s="27" t="str">
        <f>VLOOKUP(A28,PlayerPosDB,3,FALSE)</f>
        <v>QB</v>
      </c>
      <c r="C28" s="28">
        <f t="shared" ref="C28:T28" si="29">IFNA(VLOOKUP($A28,INDIRECT("'W"&amp;C$1&amp;"'!$A$3:$T$1000"),3,False),0)</f>
        <v>21.3</v>
      </c>
      <c r="D28" s="28">
        <f t="shared" si="29"/>
        <v>21.82</v>
      </c>
      <c r="E28" s="28">
        <f t="shared" si="29"/>
        <v>7.98</v>
      </c>
      <c r="F28" s="28">
        <f t="shared" si="29"/>
        <v>8.06</v>
      </c>
      <c r="G28" s="28">
        <f t="shared" si="29"/>
        <v>12.6</v>
      </c>
      <c r="H28" s="28">
        <f t="shared" si="29"/>
        <v>0</v>
      </c>
      <c r="I28" s="28">
        <f t="shared" si="29"/>
        <v>0</v>
      </c>
      <c r="J28" s="28">
        <f t="shared" si="29"/>
        <v>0</v>
      </c>
      <c r="K28" s="28">
        <f t="shared" si="29"/>
        <v>13.44</v>
      </c>
      <c r="L28" s="28">
        <f t="shared" si="29"/>
        <v>20.46</v>
      </c>
      <c r="M28" s="28">
        <f t="shared" si="29"/>
        <v>18.72</v>
      </c>
      <c r="N28" s="28">
        <f t="shared" si="29"/>
        <v>0</v>
      </c>
      <c r="O28" s="28">
        <f t="shared" si="29"/>
        <v>14.56</v>
      </c>
      <c r="P28" s="28">
        <f t="shared" si="29"/>
        <v>11.96</v>
      </c>
      <c r="Q28" s="28">
        <f t="shared" si="29"/>
        <v>0</v>
      </c>
      <c r="R28" s="28">
        <f t="shared" si="29"/>
        <v>0</v>
      </c>
      <c r="S28" s="28">
        <f t="shared" si="29"/>
        <v>0</v>
      </c>
      <c r="T28" s="28">
        <f t="shared" si="29"/>
        <v>0</v>
      </c>
      <c r="U28" s="27">
        <f t="shared" si="3"/>
        <v>4</v>
      </c>
      <c r="V28" s="27">
        <f t="shared" si="4"/>
        <v>150.9</v>
      </c>
      <c r="W28" s="26"/>
    </row>
    <row r="29">
      <c r="A29" s="26" t="s">
        <v>1245</v>
      </c>
      <c r="B29" s="27" t="str">
        <f>VLOOKUP(A29,PlayerPosDB,3,FALSE)</f>
        <v>QB</v>
      </c>
      <c r="C29" s="28">
        <f t="shared" ref="C29:T29" si="30">IFNA(VLOOKUP($A29,INDIRECT("'W"&amp;C$1&amp;"'!$A$3:$T$1000"),3,False),0)</f>
        <v>4.94</v>
      </c>
      <c r="D29" s="28">
        <f t="shared" si="30"/>
        <v>18.32</v>
      </c>
      <c r="E29" s="28">
        <f t="shared" si="30"/>
        <v>19.44</v>
      </c>
      <c r="F29" s="28">
        <f t="shared" si="30"/>
        <v>9.54</v>
      </c>
      <c r="G29" s="28">
        <f t="shared" si="30"/>
        <v>22.08</v>
      </c>
      <c r="H29" s="28">
        <f t="shared" si="30"/>
        <v>11.8</v>
      </c>
      <c r="I29" s="28">
        <f t="shared" si="30"/>
        <v>5.96</v>
      </c>
      <c r="J29" s="28">
        <f t="shared" si="30"/>
        <v>6.66</v>
      </c>
      <c r="K29" s="28">
        <f t="shared" si="30"/>
        <v>24.36</v>
      </c>
      <c r="L29" s="28">
        <f t="shared" si="30"/>
        <v>12.2</v>
      </c>
      <c r="M29" s="28">
        <f t="shared" si="30"/>
        <v>0</v>
      </c>
      <c r="N29" s="28">
        <f t="shared" si="30"/>
        <v>0</v>
      </c>
      <c r="O29" s="28">
        <f t="shared" si="30"/>
        <v>0</v>
      </c>
      <c r="P29" s="28">
        <f t="shared" si="30"/>
        <v>0</v>
      </c>
      <c r="Q29" s="28">
        <f t="shared" si="30"/>
        <v>0</v>
      </c>
      <c r="R29" s="28">
        <f t="shared" si="30"/>
        <v>0</v>
      </c>
      <c r="S29" s="28">
        <f t="shared" si="30"/>
        <v>0</v>
      </c>
      <c r="T29" s="28">
        <f t="shared" si="30"/>
        <v>0</v>
      </c>
      <c r="U29" s="27">
        <f t="shared" si="3"/>
        <v>4</v>
      </c>
      <c r="V29" s="27">
        <f t="shared" si="4"/>
        <v>135.3</v>
      </c>
      <c r="W29" s="27"/>
    </row>
    <row r="30">
      <c r="A30" s="26" t="s">
        <v>1246</v>
      </c>
      <c r="B30" s="27" t="str">
        <f>VLOOKUP(A30,PlayerPosDB,3,FALSE)</f>
        <v>QB</v>
      </c>
      <c r="C30" s="28">
        <f t="shared" ref="C30:T30" si="31">IFNA(VLOOKUP($A30,INDIRECT("'W"&amp;C$1&amp;"'!$A$3:$T$1000"),3,False),0)</f>
        <v>0</v>
      </c>
      <c r="D30" s="28">
        <f t="shared" si="31"/>
        <v>0.4</v>
      </c>
      <c r="E30" s="28">
        <f t="shared" si="31"/>
        <v>0.1</v>
      </c>
      <c r="F30" s="28">
        <f t="shared" si="31"/>
        <v>0</v>
      </c>
      <c r="G30" s="28">
        <f t="shared" si="31"/>
        <v>0.34</v>
      </c>
      <c r="H30" s="28">
        <f t="shared" si="31"/>
        <v>0</v>
      </c>
      <c r="I30" s="28">
        <f t="shared" si="31"/>
        <v>8.68</v>
      </c>
      <c r="J30" s="28">
        <f t="shared" si="31"/>
        <v>23.56</v>
      </c>
      <c r="K30" s="28">
        <f t="shared" si="31"/>
        <v>10.1</v>
      </c>
      <c r="L30" s="28">
        <f t="shared" si="31"/>
        <v>0</v>
      </c>
      <c r="M30" s="28">
        <f t="shared" si="31"/>
        <v>26.6</v>
      </c>
      <c r="N30" s="28">
        <f t="shared" si="31"/>
        <v>13.46</v>
      </c>
      <c r="O30" s="28">
        <f t="shared" si="31"/>
        <v>32.98</v>
      </c>
      <c r="P30" s="28">
        <f t="shared" si="31"/>
        <v>15.28</v>
      </c>
      <c r="Q30" s="28">
        <f t="shared" si="31"/>
        <v>-0.36</v>
      </c>
      <c r="R30" s="28">
        <f t="shared" si="31"/>
        <v>0</v>
      </c>
      <c r="S30" s="28">
        <f t="shared" si="31"/>
        <v>0</v>
      </c>
      <c r="T30" s="28">
        <f t="shared" si="31"/>
        <v>0</v>
      </c>
      <c r="U30" s="27">
        <f t="shared" si="3"/>
        <v>4</v>
      </c>
      <c r="V30" s="27">
        <f t="shared" si="4"/>
        <v>131.14</v>
      </c>
      <c r="W30" s="27"/>
    </row>
    <row r="31">
      <c r="A31" s="26" t="s">
        <v>1247</v>
      </c>
      <c r="B31" s="27" t="str">
        <f>VLOOKUP(A31,PlayerPosDB,3,FALSE)</f>
        <v>QB</v>
      </c>
      <c r="C31" s="28">
        <f t="shared" ref="C31:T31" si="32">IFNA(VLOOKUP($A31,INDIRECT("'W"&amp;C$1&amp;"'!$A$3:$T$1000"),3,False),0)</f>
        <v>6.68</v>
      </c>
      <c r="D31" s="28">
        <f t="shared" si="32"/>
        <v>11.48</v>
      </c>
      <c r="E31" s="28">
        <f t="shared" si="32"/>
        <v>13.6</v>
      </c>
      <c r="F31" s="28">
        <f t="shared" si="32"/>
        <v>-0.5</v>
      </c>
      <c r="G31" s="28">
        <f t="shared" si="32"/>
        <v>0</v>
      </c>
      <c r="H31" s="28">
        <f t="shared" si="32"/>
        <v>7.3</v>
      </c>
      <c r="I31" s="28">
        <f t="shared" si="32"/>
        <v>0</v>
      </c>
      <c r="J31" s="28">
        <f t="shared" si="32"/>
        <v>0</v>
      </c>
      <c r="K31" s="28">
        <f t="shared" si="32"/>
        <v>0</v>
      </c>
      <c r="L31" s="28">
        <f t="shared" si="32"/>
        <v>19.1</v>
      </c>
      <c r="M31" s="28">
        <f t="shared" si="32"/>
        <v>15.6</v>
      </c>
      <c r="N31" s="28">
        <f t="shared" si="32"/>
        <v>16.12</v>
      </c>
      <c r="O31" s="28">
        <f t="shared" si="32"/>
        <v>16.18</v>
      </c>
      <c r="P31" s="28">
        <f t="shared" si="32"/>
        <v>7.02</v>
      </c>
      <c r="Q31" s="28">
        <f t="shared" si="32"/>
        <v>-4.44</v>
      </c>
      <c r="R31" s="28">
        <f t="shared" si="32"/>
        <v>0</v>
      </c>
      <c r="S31" s="28">
        <f t="shared" si="32"/>
        <v>0</v>
      </c>
      <c r="T31" s="28">
        <f t="shared" si="32"/>
        <v>11.8</v>
      </c>
      <c r="U31" s="27">
        <f t="shared" si="3"/>
        <v>4</v>
      </c>
      <c r="V31" s="27">
        <f t="shared" si="4"/>
        <v>119.94</v>
      </c>
      <c r="W31" s="26"/>
    </row>
    <row r="32">
      <c r="A32" s="26" t="s">
        <v>1248</v>
      </c>
      <c r="B32" s="27" t="str">
        <f>VLOOKUP(A32,PlayerPosDB,3,FALSE)</f>
        <v>QB</v>
      </c>
      <c r="C32" s="28">
        <f t="shared" ref="C32:T32" si="33">IFNA(VLOOKUP($A32,INDIRECT("'W"&amp;C$1&amp;"'!$A$3:$T$1000"),3,False),0)</f>
        <v>11.94</v>
      </c>
      <c r="D32" s="28">
        <f t="shared" si="33"/>
        <v>11.38</v>
      </c>
      <c r="E32" s="28">
        <f t="shared" si="33"/>
        <v>18.4</v>
      </c>
      <c r="F32" s="28">
        <f t="shared" si="33"/>
        <v>31.98</v>
      </c>
      <c r="G32" s="28">
        <f t="shared" si="33"/>
        <v>15.94</v>
      </c>
      <c r="H32" s="28">
        <f t="shared" si="33"/>
        <v>23.7</v>
      </c>
      <c r="I32" s="28">
        <f t="shared" si="33"/>
        <v>0</v>
      </c>
      <c r="J32" s="28">
        <f t="shared" si="33"/>
        <v>0</v>
      </c>
      <c r="K32" s="28">
        <f t="shared" si="33"/>
        <v>0</v>
      </c>
      <c r="L32" s="28">
        <f t="shared" si="33"/>
        <v>0</v>
      </c>
      <c r="M32" s="28">
        <f t="shared" si="33"/>
        <v>1.7</v>
      </c>
      <c r="N32" s="28">
        <f t="shared" si="33"/>
        <v>2.6</v>
      </c>
      <c r="O32" s="28">
        <f t="shared" si="33"/>
        <v>0.7</v>
      </c>
      <c r="P32" s="28">
        <f t="shared" si="33"/>
        <v>0</v>
      </c>
      <c r="Q32" s="28">
        <f t="shared" si="33"/>
        <v>0.8</v>
      </c>
      <c r="R32" s="28">
        <f t="shared" si="33"/>
        <v>0</v>
      </c>
      <c r="S32" s="28">
        <f t="shared" si="33"/>
        <v>0</v>
      </c>
      <c r="T32" s="28">
        <f t="shared" si="33"/>
        <v>0</v>
      </c>
      <c r="U32" s="27">
        <f t="shared" si="3"/>
        <v>4</v>
      </c>
      <c r="V32" s="27">
        <f t="shared" si="4"/>
        <v>119.14</v>
      </c>
      <c r="W32" s="26"/>
    </row>
    <row r="33">
      <c r="A33" s="26" t="s">
        <v>1249</v>
      </c>
      <c r="B33" s="27" t="str">
        <f>VLOOKUP(A33,PlayerPosDB,3,FALSE)</f>
        <v>QB</v>
      </c>
      <c r="C33" s="28">
        <f t="shared" ref="C33:T33" si="34">IFNA(VLOOKUP($A33,INDIRECT("'W"&amp;C$1&amp;"'!$A$3:$T$1000"),3,False),0)</f>
        <v>-0.1</v>
      </c>
      <c r="D33" s="28">
        <f t="shared" si="34"/>
        <v>0.24</v>
      </c>
      <c r="E33" s="28">
        <f t="shared" si="34"/>
        <v>0</v>
      </c>
      <c r="F33" s="28">
        <f t="shared" si="34"/>
        <v>0</v>
      </c>
      <c r="G33" s="28">
        <f t="shared" si="34"/>
        <v>0</v>
      </c>
      <c r="H33" s="28">
        <f t="shared" si="34"/>
        <v>0.04</v>
      </c>
      <c r="I33" s="28">
        <f t="shared" si="34"/>
        <v>0</v>
      </c>
      <c r="J33" s="28">
        <f t="shared" si="34"/>
        <v>0</v>
      </c>
      <c r="K33" s="28">
        <f t="shared" si="34"/>
        <v>11</v>
      </c>
      <c r="L33" s="28">
        <f t="shared" si="34"/>
        <v>-2</v>
      </c>
      <c r="M33" s="28">
        <f t="shared" si="34"/>
        <v>16.36</v>
      </c>
      <c r="N33" s="28">
        <f t="shared" si="34"/>
        <v>17.98</v>
      </c>
      <c r="O33" s="28">
        <f t="shared" si="34"/>
        <v>11.8</v>
      </c>
      <c r="P33" s="28">
        <f t="shared" si="34"/>
        <v>13.82</v>
      </c>
      <c r="Q33" s="28">
        <f t="shared" si="34"/>
        <v>19.06</v>
      </c>
      <c r="R33" s="28">
        <f t="shared" si="34"/>
        <v>15.28</v>
      </c>
      <c r="S33" s="28">
        <f t="shared" si="34"/>
        <v>6.08</v>
      </c>
      <c r="T33" s="28">
        <f t="shared" si="34"/>
        <v>0</v>
      </c>
      <c r="U33" s="27">
        <f t="shared" si="3"/>
        <v>4</v>
      </c>
      <c r="V33" s="27">
        <f t="shared" si="4"/>
        <v>109.56</v>
      </c>
      <c r="W33" s="27"/>
    </row>
    <row r="34">
      <c r="A34" s="26" t="s">
        <v>1250</v>
      </c>
      <c r="B34" s="27" t="str">
        <f>VLOOKUP(A34,PlayerPosDB,3,FALSE)</f>
        <v>QB</v>
      </c>
      <c r="C34" s="28">
        <f t="shared" ref="C34:T34" si="35">IFNA(VLOOKUP($A34,INDIRECT("'W"&amp;C$1&amp;"'!$A$3:$T$1000"),3,False),0)</f>
        <v>11.46</v>
      </c>
      <c r="D34" s="28">
        <f t="shared" si="35"/>
        <v>12.92</v>
      </c>
      <c r="E34" s="28">
        <f t="shared" si="35"/>
        <v>29.86</v>
      </c>
      <c r="F34" s="28">
        <f t="shared" si="35"/>
        <v>16.74</v>
      </c>
      <c r="G34" s="28">
        <f t="shared" si="35"/>
        <v>16.38</v>
      </c>
      <c r="H34" s="28">
        <f t="shared" si="35"/>
        <v>3.22</v>
      </c>
      <c r="I34" s="28">
        <f t="shared" si="35"/>
        <v>0</v>
      </c>
      <c r="J34" s="28">
        <f t="shared" si="35"/>
        <v>13.62</v>
      </c>
      <c r="K34" s="28">
        <f t="shared" si="35"/>
        <v>12.32</v>
      </c>
      <c r="L34" s="28">
        <f t="shared" si="35"/>
        <v>0</v>
      </c>
      <c r="M34" s="28">
        <f t="shared" si="35"/>
        <v>0</v>
      </c>
      <c r="N34" s="28">
        <f t="shared" si="35"/>
        <v>0</v>
      </c>
      <c r="O34" s="28">
        <f t="shared" si="35"/>
        <v>0</v>
      </c>
      <c r="P34" s="28">
        <f t="shared" si="35"/>
        <v>0</v>
      </c>
      <c r="Q34" s="28">
        <f t="shared" si="35"/>
        <v>0</v>
      </c>
      <c r="R34" s="28">
        <f t="shared" si="35"/>
        <v>0</v>
      </c>
      <c r="S34" s="28">
        <f t="shared" si="35"/>
        <v>0</v>
      </c>
      <c r="T34" s="28">
        <f t="shared" si="35"/>
        <v>0</v>
      </c>
      <c r="U34" s="27">
        <f t="shared" si="3"/>
        <v>3</v>
      </c>
      <c r="V34" s="27">
        <f t="shared" si="4"/>
        <v>116.52</v>
      </c>
      <c r="W34" s="26"/>
    </row>
    <row r="35">
      <c r="A35" s="26" t="s">
        <v>1251</v>
      </c>
      <c r="B35" s="27" t="str">
        <f>VLOOKUP(A35,PlayerPosDB,3,FALSE)</f>
        <v>QB</v>
      </c>
      <c r="C35" s="28">
        <f t="shared" ref="C35:T35" si="36">IFNA(VLOOKUP($A35,INDIRECT("'W"&amp;C$1&amp;"'!$A$3:$T$1000"),3,False),0)</f>
        <v>0</v>
      </c>
      <c r="D35" s="28">
        <f t="shared" si="36"/>
        <v>0</v>
      </c>
      <c r="E35" s="28">
        <f t="shared" si="36"/>
        <v>0</v>
      </c>
      <c r="F35" s="28">
        <f t="shared" si="36"/>
        <v>15.02</v>
      </c>
      <c r="G35" s="28">
        <f t="shared" si="36"/>
        <v>26.56</v>
      </c>
      <c r="H35" s="28">
        <f t="shared" si="36"/>
        <v>13.66</v>
      </c>
      <c r="I35" s="28">
        <f t="shared" si="36"/>
        <v>0</v>
      </c>
      <c r="J35" s="28">
        <f t="shared" si="36"/>
        <v>0</v>
      </c>
      <c r="K35" s="28">
        <f t="shared" si="36"/>
        <v>3.06</v>
      </c>
      <c r="L35" s="28">
        <f t="shared" si="36"/>
        <v>10.88</v>
      </c>
      <c r="M35" s="28">
        <f t="shared" si="36"/>
        <v>0</v>
      </c>
      <c r="N35" s="28">
        <f t="shared" si="36"/>
        <v>0</v>
      </c>
      <c r="O35" s="28">
        <f t="shared" si="36"/>
        <v>0</v>
      </c>
      <c r="P35" s="28">
        <f t="shared" si="36"/>
        <v>0</v>
      </c>
      <c r="Q35" s="28">
        <f t="shared" si="36"/>
        <v>0</v>
      </c>
      <c r="R35" s="28">
        <f t="shared" si="36"/>
        <v>0</v>
      </c>
      <c r="S35" s="28">
        <f t="shared" si="36"/>
        <v>15.3</v>
      </c>
      <c r="T35" s="28">
        <f t="shared" si="36"/>
        <v>14.56</v>
      </c>
      <c r="U35" s="27">
        <f t="shared" si="3"/>
        <v>3</v>
      </c>
      <c r="V35" s="27">
        <f t="shared" si="4"/>
        <v>99.04</v>
      </c>
      <c r="W35" s="26"/>
    </row>
    <row r="36">
      <c r="A36" s="26" t="s">
        <v>1252</v>
      </c>
      <c r="B36" s="27" t="str">
        <f>VLOOKUP(A36,PlayerPosDB,3,FALSE)</f>
        <v>QB</v>
      </c>
      <c r="C36" s="28">
        <f t="shared" ref="C36:T36" si="37">IFNA(VLOOKUP($A36,INDIRECT("'W"&amp;C$1&amp;"'!$A$3:$T$1000"),3,False),0)</f>
        <v>0</v>
      </c>
      <c r="D36" s="28">
        <f t="shared" si="37"/>
        <v>0</v>
      </c>
      <c r="E36" s="28">
        <f t="shared" si="37"/>
        <v>-1.12</v>
      </c>
      <c r="F36" s="28">
        <f t="shared" si="37"/>
        <v>0</v>
      </c>
      <c r="G36" s="28">
        <f t="shared" si="37"/>
        <v>0</v>
      </c>
      <c r="H36" s="28">
        <f t="shared" si="37"/>
        <v>0.24</v>
      </c>
      <c r="I36" s="28">
        <f t="shared" si="37"/>
        <v>0</v>
      </c>
      <c r="J36" s="28">
        <f t="shared" si="37"/>
        <v>0</v>
      </c>
      <c r="K36" s="28">
        <f t="shared" si="37"/>
        <v>0</v>
      </c>
      <c r="L36" s="28">
        <f t="shared" si="37"/>
        <v>5.24</v>
      </c>
      <c r="M36" s="28">
        <f t="shared" si="37"/>
        <v>4.22</v>
      </c>
      <c r="N36" s="28">
        <f t="shared" si="37"/>
        <v>0</v>
      </c>
      <c r="O36" s="28">
        <f t="shared" si="37"/>
        <v>20</v>
      </c>
      <c r="P36" s="28">
        <f t="shared" si="37"/>
        <v>5.1</v>
      </c>
      <c r="Q36" s="28">
        <f t="shared" si="37"/>
        <v>18.66</v>
      </c>
      <c r="R36" s="28">
        <f t="shared" si="37"/>
        <v>13.88</v>
      </c>
      <c r="S36" s="28">
        <f t="shared" si="37"/>
        <v>17.16</v>
      </c>
      <c r="T36" s="28">
        <f t="shared" si="37"/>
        <v>12.7</v>
      </c>
      <c r="U36" s="27">
        <f t="shared" si="3"/>
        <v>3</v>
      </c>
      <c r="V36" s="27">
        <f t="shared" si="4"/>
        <v>96.08</v>
      </c>
      <c r="W36" s="27"/>
    </row>
    <row r="37">
      <c r="A37" s="26" t="s">
        <v>1253</v>
      </c>
      <c r="B37" s="27" t="str">
        <f>VLOOKUP(A37,PlayerPosDB,3,FALSE)</f>
        <v>QB</v>
      </c>
      <c r="C37" s="28">
        <f t="shared" ref="C37:T37" si="38">IFNA(VLOOKUP($A37,INDIRECT("'W"&amp;C$1&amp;"'!$A$3:$T$1000"),3,False),0)</f>
        <v>0</v>
      </c>
      <c r="D37" s="28">
        <f t="shared" si="38"/>
        <v>0</v>
      </c>
      <c r="E37" s="28">
        <f t="shared" si="38"/>
        <v>0</v>
      </c>
      <c r="F37" s="28">
        <f t="shared" si="38"/>
        <v>3.4</v>
      </c>
      <c r="G37" s="28">
        <f t="shared" si="38"/>
        <v>0</v>
      </c>
      <c r="H37" s="28">
        <f t="shared" si="38"/>
        <v>0</v>
      </c>
      <c r="I37" s="28">
        <f t="shared" si="38"/>
        <v>9.9</v>
      </c>
      <c r="J37" s="28">
        <f t="shared" si="38"/>
        <v>19.54</v>
      </c>
      <c r="K37" s="28">
        <f t="shared" si="38"/>
        <v>17.5</v>
      </c>
      <c r="L37" s="28">
        <f t="shared" si="38"/>
        <v>0</v>
      </c>
      <c r="M37" s="28">
        <f t="shared" si="38"/>
        <v>0</v>
      </c>
      <c r="N37" s="28">
        <f t="shared" si="38"/>
        <v>0</v>
      </c>
      <c r="O37" s="28">
        <f t="shared" si="38"/>
        <v>0</v>
      </c>
      <c r="P37" s="28">
        <f t="shared" si="38"/>
        <v>0</v>
      </c>
      <c r="Q37" s="28">
        <f t="shared" si="38"/>
        <v>15.76</v>
      </c>
      <c r="R37" s="28">
        <f t="shared" si="38"/>
        <v>14.38</v>
      </c>
      <c r="S37" s="28">
        <f t="shared" si="38"/>
        <v>12.02</v>
      </c>
      <c r="T37" s="28">
        <f t="shared" si="38"/>
        <v>3.3</v>
      </c>
      <c r="U37" s="27">
        <f t="shared" si="3"/>
        <v>3</v>
      </c>
      <c r="V37" s="27">
        <f t="shared" si="4"/>
        <v>95.8</v>
      </c>
      <c r="W37" s="27"/>
    </row>
    <row r="38">
      <c r="A38" s="26" t="s">
        <v>1254</v>
      </c>
      <c r="B38" s="27" t="str">
        <f>VLOOKUP(A38,PlayerPosDB,3,FALSE)</f>
        <v>QB</v>
      </c>
      <c r="C38" s="28">
        <f t="shared" ref="C38:T38" si="39">IFNA(VLOOKUP($A38,INDIRECT("'W"&amp;C$1&amp;"'!$A$3:$T$1000"),3,False),0)</f>
        <v>0</v>
      </c>
      <c r="D38" s="28">
        <f t="shared" si="39"/>
        <v>0</v>
      </c>
      <c r="E38" s="28">
        <f t="shared" si="39"/>
        <v>7.28</v>
      </c>
      <c r="F38" s="28">
        <f t="shared" si="39"/>
        <v>0</v>
      </c>
      <c r="G38" s="28">
        <f t="shared" si="39"/>
        <v>1.76</v>
      </c>
      <c r="H38" s="28">
        <f t="shared" si="39"/>
        <v>11.08</v>
      </c>
      <c r="I38" s="28">
        <f t="shared" si="39"/>
        <v>2.08</v>
      </c>
      <c r="J38" s="28">
        <f t="shared" si="39"/>
        <v>0</v>
      </c>
      <c r="K38" s="28">
        <f t="shared" si="39"/>
        <v>0</v>
      </c>
      <c r="L38" s="28">
        <f t="shared" si="39"/>
        <v>0</v>
      </c>
      <c r="M38" s="28">
        <f t="shared" si="39"/>
        <v>0</v>
      </c>
      <c r="N38" s="28">
        <f t="shared" si="39"/>
        <v>0</v>
      </c>
      <c r="O38" s="28">
        <f t="shared" si="39"/>
        <v>19.6</v>
      </c>
      <c r="P38" s="28">
        <f t="shared" si="39"/>
        <v>6.76</v>
      </c>
      <c r="Q38" s="28">
        <f t="shared" si="39"/>
        <v>0</v>
      </c>
      <c r="R38" s="28">
        <f t="shared" si="39"/>
        <v>11.48</v>
      </c>
      <c r="S38" s="28">
        <f t="shared" si="39"/>
        <v>17.58</v>
      </c>
      <c r="T38" s="28">
        <f t="shared" si="39"/>
        <v>15.86</v>
      </c>
      <c r="U38" s="27">
        <f t="shared" si="3"/>
        <v>3</v>
      </c>
      <c r="V38" s="27">
        <f t="shared" si="4"/>
        <v>93.48</v>
      </c>
      <c r="W38" s="27"/>
    </row>
    <row r="39">
      <c r="A39" s="26" t="s">
        <v>1255</v>
      </c>
      <c r="B39" s="27" t="str">
        <f>VLOOKUP(A39,PlayerPosDB,3,FALSE)</f>
        <v>QB</v>
      </c>
      <c r="C39" s="28">
        <f t="shared" ref="C39:T39" si="40">IFNA(VLOOKUP($A39,INDIRECT("'W"&amp;C$1&amp;"'!$A$3:$T$1000"),3,False),0)</f>
        <v>10.66</v>
      </c>
      <c r="D39" s="28">
        <f t="shared" si="40"/>
        <v>15.44</v>
      </c>
      <c r="E39" s="28">
        <f t="shared" si="40"/>
        <v>16.44</v>
      </c>
      <c r="F39" s="28">
        <f t="shared" si="40"/>
        <v>12.24</v>
      </c>
      <c r="G39" s="28">
        <f t="shared" si="40"/>
        <v>8.4</v>
      </c>
      <c r="H39" s="28">
        <f t="shared" si="40"/>
        <v>8.42</v>
      </c>
      <c r="I39" s="28">
        <f t="shared" si="40"/>
        <v>5.12</v>
      </c>
      <c r="J39" s="28">
        <f t="shared" si="40"/>
        <v>0</v>
      </c>
      <c r="K39" s="28">
        <f t="shared" si="40"/>
        <v>0</v>
      </c>
      <c r="L39" s="28">
        <f t="shared" si="40"/>
        <v>0</v>
      </c>
      <c r="M39" s="28">
        <f t="shared" si="40"/>
        <v>0</v>
      </c>
      <c r="N39" s="28">
        <f t="shared" si="40"/>
        <v>0</v>
      </c>
      <c r="O39" s="28">
        <f t="shared" si="40"/>
        <v>0</v>
      </c>
      <c r="P39" s="28">
        <f t="shared" si="40"/>
        <v>0</v>
      </c>
      <c r="Q39" s="28">
        <f t="shared" si="40"/>
        <v>0</v>
      </c>
      <c r="R39" s="28">
        <f t="shared" si="40"/>
        <v>0</v>
      </c>
      <c r="S39" s="28">
        <f t="shared" si="40"/>
        <v>0</v>
      </c>
      <c r="T39" s="28">
        <f t="shared" si="40"/>
        <v>0</v>
      </c>
      <c r="U39" s="27">
        <f t="shared" si="3"/>
        <v>2</v>
      </c>
      <c r="V39" s="27">
        <f t="shared" si="4"/>
        <v>76.72</v>
      </c>
      <c r="W39" s="26"/>
    </row>
    <row r="40">
      <c r="A40" s="26" t="s">
        <v>1256</v>
      </c>
      <c r="B40" s="27" t="str">
        <f>VLOOKUP(A40,PlayerPosDB,3,FALSE)</f>
        <v>QB</v>
      </c>
      <c r="C40" s="28">
        <f t="shared" ref="C40:T40" si="41">IFNA(VLOOKUP($A40,INDIRECT("'W"&amp;C$1&amp;"'!$A$3:$T$1000"),3,False),0)</f>
        <v>0</v>
      </c>
      <c r="D40" s="28">
        <f t="shared" si="41"/>
        <v>0</v>
      </c>
      <c r="E40" s="28">
        <f t="shared" si="41"/>
        <v>24.56</v>
      </c>
      <c r="F40" s="28">
        <f t="shared" si="41"/>
        <v>15.7</v>
      </c>
      <c r="G40" s="28">
        <f t="shared" si="41"/>
        <v>3.74</v>
      </c>
      <c r="H40" s="28">
        <f t="shared" si="41"/>
        <v>14.94</v>
      </c>
      <c r="I40" s="28">
        <f t="shared" si="41"/>
        <v>0.02</v>
      </c>
      <c r="J40" s="28">
        <f t="shared" si="41"/>
        <v>0</v>
      </c>
      <c r="K40" s="28">
        <f t="shared" si="41"/>
        <v>0</v>
      </c>
      <c r="L40" s="28">
        <f t="shared" si="41"/>
        <v>0</v>
      </c>
      <c r="M40" s="28">
        <f t="shared" si="41"/>
        <v>0</v>
      </c>
      <c r="N40" s="28">
        <f t="shared" si="41"/>
        <v>0</v>
      </c>
      <c r="O40" s="28">
        <f t="shared" si="41"/>
        <v>0</v>
      </c>
      <c r="P40" s="28">
        <f t="shared" si="41"/>
        <v>0</v>
      </c>
      <c r="Q40" s="28">
        <f t="shared" si="41"/>
        <v>0</v>
      </c>
      <c r="R40" s="28">
        <f t="shared" si="41"/>
        <v>0</v>
      </c>
      <c r="S40" s="28">
        <f t="shared" si="41"/>
        <v>0</v>
      </c>
      <c r="T40" s="28">
        <f t="shared" si="41"/>
        <v>0</v>
      </c>
      <c r="U40" s="27">
        <f t="shared" si="3"/>
        <v>2</v>
      </c>
      <c r="V40" s="27">
        <f t="shared" si="4"/>
        <v>58.96</v>
      </c>
      <c r="W40" s="26"/>
    </row>
    <row r="41">
      <c r="A41" s="26" t="s">
        <v>1257</v>
      </c>
      <c r="B41" s="27" t="str">
        <f>VLOOKUP(A41,PlayerPosDB,3,FALSE)</f>
        <v>QB</v>
      </c>
      <c r="C41" s="28">
        <f t="shared" ref="C41:T41" si="42">IFNA(VLOOKUP($A41,INDIRECT("'W"&amp;C$1&amp;"'!$A$3:$T$1000"),3,False),0)</f>
        <v>0</v>
      </c>
      <c r="D41" s="28">
        <f t="shared" si="42"/>
        <v>0</v>
      </c>
      <c r="E41" s="28">
        <f t="shared" si="42"/>
        <v>0</v>
      </c>
      <c r="F41" s="28">
        <f t="shared" si="42"/>
        <v>0</v>
      </c>
      <c r="G41" s="28">
        <f t="shared" si="42"/>
        <v>0.12</v>
      </c>
      <c r="H41" s="28">
        <f t="shared" si="42"/>
        <v>0</v>
      </c>
      <c r="I41" s="28">
        <f t="shared" si="42"/>
        <v>19.6</v>
      </c>
      <c r="J41" s="28">
        <f t="shared" si="42"/>
        <v>0</v>
      </c>
      <c r="K41" s="28">
        <f t="shared" si="42"/>
        <v>0</v>
      </c>
      <c r="L41" s="28">
        <f t="shared" si="42"/>
        <v>0</v>
      </c>
      <c r="M41" s="28">
        <f t="shared" si="42"/>
        <v>0</v>
      </c>
      <c r="N41" s="28">
        <f t="shared" si="42"/>
        <v>0</v>
      </c>
      <c r="O41" s="28">
        <f t="shared" si="42"/>
        <v>0</v>
      </c>
      <c r="P41" s="28">
        <f t="shared" si="42"/>
        <v>0</v>
      </c>
      <c r="Q41" s="28">
        <f t="shared" si="42"/>
        <v>0</v>
      </c>
      <c r="R41" s="28">
        <f t="shared" si="42"/>
        <v>0</v>
      </c>
      <c r="S41" s="28">
        <f t="shared" si="42"/>
        <v>0</v>
      </c>
      <c r="T41" s="28">
        <f t="shared" si="42"/>
        <v>26.04</v>
      </c>
      <c r="U41" s="27">
        <f t="shared" si="3"/>
        <v>2</v>
      </c>
      <c r="V41" s="27">
        <f t="shared" si="4"/>
        <v>45.76</v>
      </c>
      <c r="W41" s="27"/>
    </row>
    <row r="42">
      <c r="A42" s="26" t="s">
        <v>1258</v>
      </c>
      <c r="B42" s="27" t="str">
        <f>VLOOKUP(A42,PlayerPosDB,3,FALSE)</f>
        <v>QB</v>
      </c>
      <c r="C42" s="28">
        <f t="shared" ref="C42:T42" si="43">IFNA(VLOOKUP($A42,INDIRECT("'W"&amp;C$1&amp;"'!$A$3:$T$1000"),3,False),0)</f>
        <v>10.78</v>
      </c>
      <c r="D42" s="28">
        <f t="shared" si="43"/>
        <v>12.94</v>
      </c>
      <c r="E42" s="28">
        <f t="shared" si="43"/>
        <v>13.96</v>
      </c>
      <c r="F42" s="28">
        <f t="shared" si="43"/>
        <v>5</v>
      </c>
      <c r="G42" s="28">
        <f t="shared" si="43"/>
        <v>7.68</v>
      </c>
      <c r="H42" s="28">
        <f t="shared" si="43"/>
        <v>0</v>
      </c>
      <c r="I42" s="28">
        <f t="shared" si="43"/>
        <v>-1.64</v>
      </c>
      <c r="J42" s="28">
        <f t="shared" si="43"/>
        <v>14.96</v>
      </c>
      <c r="K42" s="28">
        <f t="shared" si="43"/>
        <v>2.96</v>
      </c>
      <c r="L42" s="28">
        <f t="shared" si="43"/>
        <v>0</v>
      </c>
      <c r="M42" s="28">
        <f t="shared" si="43"/>
        <v>17.98</v>
      </c>
      <c r="N42" s="28">
        <f t="shared" si="43"/>
        <v>11.7</v>
      </c>
      <c r="O42" s="28">
        <f t="shared" si="43"/>
        <v>0</v>
      </c>
      <c r="P42" s="28">
        <f t="shared" si="43"/>
        <v>0</v>
      </c>
      <c r="Q42" s="28">
        <f t="shared" si="43"/>
        <v>0</v>
      </c>
      <c r="R42" s="28">
        <f t="shared" si="43"/>
        <v>0</v>
      </c>
      <c r="S42" s="28">
        <f t="shared" si="43"/>
        <v>0</v>
      </c>
      <c r="T42" s="28">
        <f t="shared" si="43"/>
        <v>0</v>
      </c>
      <c r="U42" s="27">
        <f t="shared" si="3"/>
        <v>1</v>
      </c>
      <c r="V42" s="27">
        <f t="shared" si="4"/>
        <v>96.32</v>
      </c>
      <c r="W42" s="27"/>
    </row>
    <row r="43">
      <c r="A43" s="26" t="s">
        <v>1259</v>
      </c>
      <c r="B43" s="27" t="str">
        <f>VLOOKUP(A43,PlayerPosDB,3,FALSE)</f>
        <v>QB</v>
      </c>
      <c r="C43" s="28">
        <f t="shared" ref="C43:T43" si="44">IFNA(VLOOKUP($A43,INDIRECT("'W"&amp;C$1&amp;"'!$A$3:$T$1000"),3,False),0)</f>
        <v>0</v>
      </c>
      <c r="D43" s="28">
        <f t="shared" si="44"/>
        <v>0</v>
      </c>
      <c r="E43" s="28">
        <f t="shared" si="44"/>
        <v>0</v>
      </c>
      <c r="F43" s="28">
        <f t="shared" si="44"/>
        <v>0</v>
      </c>
      <c r="G43" s="28">
        <f t="shared" si="44"/>
        <v>0</v>
      </c>
      <c r="H43" s="28">
        <f t="shared" si="44"/>
        <v>0</v>
      </c>
      <c r="I43" s="28">
        <f t="shared" si="44"/>
        <v>1.54</v>
      </c>
      <c r="J43" s="28">
        <f t="shared" si="44"/>
        <v>0</v>
      </c>
      <c r="K43" s="28">
        <f t="shared" si="44"/>
        <v>0</v>
      </c>
      <c r="L43" s="28">
        <f t="shared" si="44"/>
        <v>0</v>
      </c>
      <c r="M43" s="28">
        <f t="shared" si="44"/>
        <v>0</v>
      </c>
      <c r="N43" s="28">
        <f t="shared" si="44"/>
        <v>0.12</v>
      </c>
      <c r="O43" s="28">
        <f t="shared" si="44"/>
        <v>14.82</v>
      </c>
      <c r="P43" s="28">
        <f t="shared" si="44"/>
        <v>14.98</v>
      </c>
      <c r="Q43" s="28">
        <f t="shared" si="44"/>
        <v>0</v>
      </c>
      <c r="R43" s="28">
        <f t="shared" si="44"/>
        <v>6.5</v>
      </c>
      <c r="S43" s="28">
        <f t="shared" si="44"/>
        <v>34.36</v>
      </c>
      <c r="T43" s="28">
        <f t="shared" si="44"/>
        <v>7.82</v>
      </c>
      <c r="U43" s="27">
        <f t="shared" si="3"/>
        <v>1</v>
      </c>
      <c r="V43" s="27">
        <f t="shared" si="4"/>
        <v>80.14</v>
      </c>
      <c r="W43" s="27"/>
    </row>
    <row r="44">
      <c r="A44" s="26" t="s">
        <v>1260</v>
      </c>
      <c r="B44" s="27" t="str">
        <f>VLOOKUP(A44,PlayerPosDB,3,FALSE)</f>
        <v>QB</v>
      </c>
      <c r="C44" s="28">
        <f t="shared" ref="C44:T44" si="45">IFNA(VLOOKUP($A44,INDIRECT("'W"&amp;C$1&amp;"'!$A$3:$T$1000"),3,False),0)</f>
        <v>0</v>
      </c>
      <c r="D44" s="28">
        <f t="shared" si="45"/>
        <v>0</v>
      </c>
      <c r="E44" s="28">
        <f t="shared" si="45"/>
        <v>0</v>
      </c>
      <c r="F44" s="28">
        <f t="shared" si="45"/>
        <v>11.84</v>
      </c>
      <c r="G44" s="28">
        <f t="shared" si="45"/>
        <v>6.46</v>
      </c>
      <c r="H44" s="28">
        <f t="shared" si="45"/>
        <v>0</v>
      </c>
      <c r="I44" s="28">
        <f t="shared" si="45"/>
        <v>9.48</v>
      </c>
      <c r="J44" s="28">
        <f t="shared" si="45"/>
        <v>0</v>
      </c>
      <c r="K44" s="28">
        <f t="shared" si="45"/>
        <v>0</v>
      </c>
      <c r="L44" s="28">
        <f t="shared" si="45"/>
        <v>0</v>
      </c>
      <c r="M44" s="28">
        <f t="shared" si="45"/>
        <v>0</v>
      </c>
      <c r="N44" s="28">
        <f t="shared" si="45"/>
        <v>0</v>
      </c>
      <c r="O44" s="28">
        <f t="shared" si="45"/>
        <v>0</v>
      </c>
      <c r="P44" s="28">
        <f t="shared" si="45"/>
        <v>0</v>
      </c>
      <c r="Q44" s="28">
        <f t="shared" si="45"/>
        <v>0</v>
      </c>
      <c r="R44" s="28">
        <f t="shared" si="45"/>
        <v>0</v>
      </c>
      <c r="S44" s="28">
        <f t="shared" si="45"/>
        <v>24.2</v>
      </c>
      <c r="T44" s="28">
        <f t="shared" si="45"/>
        <v>8.68</v>
      </c>
      <c r="U44" s="27">
        <f t="shared" si="3"/>
        <v>1</v>
      </c>
      <c r="V44" s="27">
        <f t="shared" si="4"/>
        <v>60.66</v>
      </c>
      <c r="W44" s="27"/>
    </row>
    <row r="45">
      <c r="A45" s="26" t="s">
        <v>1261</v>
      </c>
      <c r="B45" s="27" t="str">
        <f>VLOOKUP(A45,PlayerPosDB,3,FALSE)</f>
        <v>QB</v>
      </c>
      <c r="C45" s="28">
        <f t="shared" ref="C45:T45" si="46">IFNA(VLOOKUP($A45,INDIRECT("'W"&amp;C$1&amp;"'!$A$3:$T$1000"),3,False),0)</f>
        <v>0</v>
      </c>
      <c r="D45" s="28">
        <f t="shared" si="46"/>
        <v>12.98</v>
      </c>
      <c r="E45" s="28">
        <f t="shared" si="46"/>
        <v>25.38</v>
      </c>
      <c r="F45" s="28">
        <f t="shared" si="46"/>
        <v>0</v>
      </c>
      <c r="G45" s="28">
        <f t="shared" si="46"/>
        <v>0</v>
      </c>
      <c r="H45" s="28">
        <f t="shared" si="46"/>
        <v>0</v>
      </c>
      <c r="I45" s="28">
        <f t="shared" si="46"/>
        <v>0</v>
      </c>
      <c r="J45" s="28">
        <f t="shared" si="46"/>
        <v>8.54</v>
      </c>
      <c r="K45" s="28">
        <f t="shared" si="46"/>
        <v>0</v>
      </c>
      <c r="L45" s="28">
        <f t="shared" si="46"/>
        <v>0</v>
      </c>
      <c r="M45" s="28">
        <f t="shared" si="46"/>
        <v>0</v>
      </c>
      <c r="N45" s="28">
        <f t="shared" si="46"/>
        <v>0</v>
      </c>
      <c r="O45" s="28">
        <f t="shared" si="46"/>
        <v>0</v>
      </c>
      <c r="P45" s="28">
        <f t="shared" si="46"/>
        <v>0</v>
      </c>
      <c r="Q45" s="28">
        <f t="shared" si="46"/>
        <v>0</v>
      </c>
      <c r="R45" s="28">
        <f t="shared" si="46"/>
        <v>1.16</v>
      </c>
      <c r="S45" s="28">
        <f t="shared" si="46"/>
        <v>0</v>
      </c>
      <c r="T45" s="28">
        <f t="shared" si="46"/>
        <v>3.74</v>
      </c>
      <c r="U45" s="27">
        <f t="shared" si="3"/>
        <v>1</v>
      </c>
      <c r="V45" s="27">
        <f t="shared" si="4"/>
        <v>51.8</v>
      </c>
      <c r="W45" s="26"/>
    </row>
    <row r="46">
      <c r="A46" s="26" t="s">
        <v>1262</v>
      </c>
      <c r="B46" s="27" t="str">
        <f>VLOOKUP(A46,PlayerPosDB,3,FALSE)</f>
        <v>QB</v>
      </c>
      <c r="C46" s="28">
        <f t="shared" ref="C46:T46" si="47">IFNA(VLOOKUP($A46,INDIRECT("'W"&amp;C$1&amp;"'!$A$3:$T$1000"),3,False),0)</f>
        <v>0</v>
      </c>
      <c r="D46" s="28">
        <f t="shared" si="47"/>
        <v>0</v>
      </c>
      <c r="E46" s="28">
        <f t="shared" si="47"/>
        <v>0</v>
      </c>
      <c r="F46" s="28">
        <f t="shared" si="47"/>
        <v>0</v>
      </c>
      <c r="G46" s="28">
        <f t="shared" si="47"/>
        <v>0</v>
      </c>
      <c r="H46" s="28">
        <f t="shared" si="47"/>
        <v>0</v>
      </c>
      <c r="I46" s="28">
        <f t="shared" si="47"/>
        <v>0.56</v>
      </c>
      <c r="J46" s="28">
        <f t="shared" si="47"/>
        <v>0</v>
      </c>
      <c r="K46" s="28">
        <f t="shared" si="47"/>
        <v>0</v>
      </c>
      <c r="L46" s="28">
        <f t="shared" si="47"/>
        <v>0</v>
      </c>
      <c r="M46" s="28">
        <f t="shared" si="47"/>
        <v>0.96</v>
      </c>
      <c r="N46" s="28">
        <f t="shared" si="47"/>
        <v>0</v>
      </c>
      <c r="O46" s="28">
        <f t="shared" si="47"/>
        <v>0</v>
      </c>
      <c r="P46" s="28">
        <f t="shared" si="47"/>
        <v>0</v>
      </c>
      <c r="Q46" s="28">
        <f t="shared" si="47"/>
        <v>0</v>
      </c>
      <c r="R46" s="28">
        <f t="shared" si="47"/>
        <v>6.38</v>
      </c>
      <c r="S46" s="28">
        <f t="shared" si="47"/>
        <v>11.22</v>
      </c>
      <c r="T46" s="28">
        <f t="shared" si="47"/>
        <v>24.98</v>
      </c>
      <c r="U46" s="27">
        <f t="shared" si="3"/>
        <v>1</v>
      </c>
      <c r="V46" s="27">
        <f t="shared" si="4"/>
        <v>44.1</v>
      </c>
      <c r="W46" s="27"/>
    </row>
    <row r="47">
      <c r="A47" s="26" t="s">
        <v>1263</v>
      </c>
      <c r="B47" s="27" t="str">
        <f>VLOOKUP(A47,PlayerPosDB,3,FALSE)</f>
        <v>QB</v>
      </c>
      <c r="C47" s="28">
        <f t="shared" ref="C47:T47" si="48">IFNA(VLOOKUP($A47,INDIRECT("'W"&amp;C$1&amp;"'!$A$3:$T$1000"),3,False),0)</f>
        <v>0</v>
      </c>
      <c r="D47" s="28">
        <f t="shared" si="48"/>
        <v>0</v>
      </c>
      <c r="E47" s="28">
        <f t="shared" si="48"/>
        <v>0</v>
      </c>
      <c r="F47" s="28">
        <f t="shared" si="48"/>
        <v>0</v>
      </c>
      <c r="G47" s="28">
        <f t="shared" si="48"/>
        <v>0</v>
      </c>
      <c r="H47" s="28">
        <f t="shared" si="48"/>
        <v>0</v>
      </c>
      <c r="I47" s="28">
        <f t="shared" si="48"/>
        <v>0</v>
      </c>
      <c r="J47" s="28">
        <f t="shared" si="48"/>
        <v>0</v>
      </c>
      <c r="K47" s="28">
        <f t="shared" si="48"/>
        <v>0</v>
      </c>
      <c r="L47" s="28">
        <f t="shared" si="48"/>
        <v>0</v>
      </c>
      <c r="M47" s="28">
        <f t="shared" si="48"/>
        <v>0</v>
      </c>
      <c r="N47" s="28">
        <f t="shared" si="48"/>
        <v>0</v>
      </c>
      <c r="O47" s="28">
        <f t="shared" si="48"/>
        <v>0</v>
      </c>
      <c r="P47" s="28">
        <f t="shared" si="48"/>
        <v>0</v>
      </c>
      <c r="Q47" s="28">
        <f t="shared" si="48"/>
        <v>0</v>
      </c>
      <c r="R47" s="28">
        <f t="shared" si="48"/>
        <v>0</v>
      </c>
      <c r="S47" s="28">
        <f t="shared" si="48"/>
        <v>8.1</v>
      </c>
      <c r="T47" s="28">
        <f t="shared" si="48"/>
        <v>22.74</v>
      </c>
      <c r="U47" s="27">
        <f t="shared" si="3"/>
        <v>1</v>
      </c>
      <c r="V47" s="27">
        <f t="shared" si="4"/>
        <v>30.84</v>
      </c>
      <c r="W47" s="27"/>
    </row>
    <row r="48">
      <c r="A48" s="26" t="s">
        <v>1264</v>
      </c>
      <c r="B48" s="27" t="str">
        <f>VLOOKUP(A48,PlayerPosDB,3,FALSE)</f>
        <v>QB</v>
      </c>
      <c r="C48" s="28">
        <f t="shared" ref="C48:T48" si="49">IFNA(VLOOKUP($A48,INDIRECT("'W"&amp;C$1&amp;"'!$A$3:$T$1000"),3,False),0)</f>
        <v>0</v>
      </c>
      <c r="D48" s="28">
        <f t="shared" si="49"/>
        <v>0</v>
      </c>
      <c r="E48" s="28">
        <f t="shared" si="49"/>
        <v>0</v>
      </c>
      <c r="F48" s="28">
        <f t="shared" si="49"/>
        <v>0</v>
      </c>
      <c r="G48" s="28">
        <f t="shared" si="49"/>
        <v>0</v>
      </c>
      <c r="H48" s="28">
        <f t="shared" si="49"/>
        <v>0</v>
      </c>
      <c r="I48" s="28">
        <f t="shared" si="49"/>
        <v>0</v>
      </c>
      <c r="J48" s="28">
        <f t="shared" si="49"/>
        <v>0</v>
      </c>
      <c r="K48" s="28">
        <f t="shared" si="49"/>
        <v>0</v>
      </c>
      <c r="L48" s="28">
        <f t="shared" si="49"/>
        <v>0</v>
      </c>
      <c r="M48" s="28">
        <f t="shared" si="49"/>
        <v>0</v>
      </c>
      <c r="N48" s="28">
        <f t="shared" si="49"/>
        <v>0</v>
      </c>
      <c r="O48" s="28">
        <f t="shared" si="49"/>
        <v>0</v>
      </c>
      <c r="P48" s="28">
        <f t="shared" si="49"/>
        <v>0</v>
      </c>
      <c r="Q48" s="28">
        <f t="shared" si="49"/>
        <v>0</v>
      </c>
      <c r="R48" s="28">
        <f t="shared" si="49"/>
        <v>0</v>
      </c>
      <c r="S48" s="28">
        <f t="shared" si="49"/>
        <v>9.96</v>
      </c>
      <c r="T48" s="28">
        <f t="shared" si="49"/>
        <v>18.86</v>
      </c>
      <c r="U48" s="27">
        <f t="shared" si="3"/>
        <v>1</v>
      </c>
      <c r="V48" s="27">
        <f t="shared" si="4"/>
        <v>28.82</v>
      </c>
      <c r="W48" s="27"/>
    </row>
    <row r="49">
      <c r="A49" s="26" t="s">
        <v>1265</v>
      </c>
      <c r="B49" s="27" t="str">
        <f>VLOOKUP(A49,PlayerPosDB,3,FALSE)</f>
        <v>QB</v>
      </c>
      <c r="C49" s="28">
        <f t="shared" ref="C49:T49" si="50">IFNA(VLOOKUP($A49,INDIRECT("'W"&amp;C$1&amp;"'!$A$3:$T$1000"),3,False),0)</f>
        <v>0</v>
      </c>
      <c r="D49" s="28">
        <f t="shared" si="50"/>
        <v>0</v>
      </c>
      <c r="E49" s="28">
        <f t="shared" si="50"/>
        <v>0</v>
      </c>
      <c r="F49" s="28">
        <f t="shared" si="50"/>
        <v>0</v>
      </c>
      <c r="G49" s="28">
        <f t="shared" si="50"/>
        <v>0</v>
      </c>
      <c r="H49" s="28">
        <f t="shared" si="50"/>
        <v>0</v>
      </c>
      <c r="I49" s="28">
        <f t="shared" si="50"/>
        <v>0</v>
      </c>
      <c r="J49" s="28">
        <f t="shared" si="50"/>
        <v>0</v>
      </c>
      <c r="K49" s="28">
        <f t="shared" si="50"/>
        <v>0</v>
      </c>
      <c r="L49" s="28">
        <f t="shared" si="50"/>
        <v>0.3</v>
      </c>
      <c r="M49" s="28">
        <f t="shared" si="50"/>
        <v>0</v>
      </c>
      <c r="N49" s="28">
        <f t="shared" si="50"/>
        <v>-0.2</v>
      </c>
      <c r="O49" s="28">
        <f t="shared" si="50"/>
        <v>0</v>
      </c>
      <c r="P49" s="28">
        <f t="shared" si="50"/>
        <v>0</v>
      </c>
      <c r="Q49" s="28">
        <f t="shared" si="50"/>
        <v>0</v>
      </c>
      <c r="R49" s="28">
        <f t="shared" si="50"/>
        <v>9.02</v>
      </c>
      <c r="S49" s="28">
        <f t="shared" si="50"/>
        <v>16.02</v>
      </c>
      <c r="T49" s="28">
        <f t="shared" si="50"/>
        <v>0</v>
      </c>
      <c r="U49" s="27">
        <f t="shared" si="3"/>
        <v>1</v>
      </c>
      <c r="V49" s="27">
        <f t="shared" si="4"/>
        <v>25.14</v>
      </c>
      <c r="W49" s="27"/>
    </row>
    <row r="50">
      <c r="A50" s="26" t="s">
        <v>1266</v>
      </c>
      <c r="B50" s="27" t="str">
        <f>VLOOKUP(A50,PlayerPosDB,3,FALSE)</f>
        <v>QB</v>
      </c>
      <c r="C50" s="28">
        <f t="shared" ref="C50:T50" si="51">IFNA(VLOOKUP($A50,INDIRECT("'W"&amp;C$1&amp;"'!$A$3:$T$1000"),3,False),0)</f>
        <v>0</v>
      </c>
      <c r="D50" s="28">
        <f t="shared" si="51"/>
        <v>0</v>
      </c>
      <c r="E50" s="28">
        <f t="shared" si="51"/>
        <v>0</v>
      </c>
      <c r="F50" s="28">
        <f t="shared" si="51"/>
        <v>0</v>
      </c>
      <c r="G50" s="28">
        <f t="shared" si="51"/>
        <v>0</v>
      </c>
      <c r="H50" s="28">
        <f t="shared" si="51"/>
        <v>0</v>
      </c>
      <c r="I50" s="28">
        <f t="shared" si="51"/>
        <v>0</v>
      </c>
      <c r="J50" s="28">
        <f t="shared" si="51"/>
        <v>0</v>
      </c>
      <c r="K50" s="28">
        <f t="shared" si="51"/>
        <v>0</v>
      </c>
      <c r="L50" s="28">
        <f t="shared" si="51"/>
        <v>0</v>
      </c>
      <c r="M50" s="28">
        <f t="shared" si="51"/>
        <v>0</v>
      </c>
      <c r="N50" s="28">
        <f t="shared" si="51"/>
        <v>0</v>
      </c>
      <c r="O50" s="28">
        <f t="shared" si="51"/>
        <v>0</v>
      </c>
      <c r="P50" s="28">
        <f t="shared" si="51"/>
        <v>0</v>
      </c>
      <c r="Q50" s="28">
        <f t="shared" si="51"/>
        <v>0</v>
      </c>
      <c r="R50" s="28">
        <f t="shared" si="51"/>
        <v>0</v>
      </c>
      <c r="S50" s="28">
        <f t="shared" si="51"/>
        <v>0</v>
      </c>
      <c r="T50" s="28">
        <f t="shared" si="51"/>
        <v>19.86</v>
      </c>
      <c r="U50" s="27">
        <f t="shared" si="3"/>
        <v>1</v>
      </c>
      <c r="V50" s="27">
        <f t="shared" si="4"/>
        <v>19.86</v>
      </c>
      <c r="W50" s="27"/>
    </row>
    <row r="51">
      <c r="A51" s="26" t="s">
        <v>1267</v>
      </c>
      <c r="B51" s="27" t="str">
        <f>VLOOKUP(A51,PlayerPosDB,3,FALSE)</f>
        <v>QB</v>
      </c>
      <c r="C51" s="28">
        <f t="shared" ref="C51:T51" si="52">IFNA(VLOOKUP($A51,INDIRECT("'W"&amp;C$1&amp;"'!$A$3:$T$1000"),3,False),0)</f>
        <v>0</v>
      </c>
      <c r="D51" s="28">
        <f t="shared" si="52"/>
        <v>0</v>
      </c>
      <c r="E51" s="28">
        <f t="shared" si="52"/>
        <v>0</v>
      </c>
      <c r="F51" s="28">
        <f t="shared" si="52"/>
        <v>0</v>
      </c>
      <c r="G51" s="28">
        <f t="shared" si="52"/>
        <v>0</v>
      </c>
      <c r="H51" s="28">
        <f t="shared" si="52"/>
        <v>0</v>
      </c>
      <c r="I51" s="28">
        <f t="shared" si="52"/>
        <v>0</v>
      </c>
      <c r="J51" s="28">
        <f t="shared" si="52"/>
        <v>0</v>
      </c>
      <c r="K51" s="28">
        <f t="shared" si="52"/>
        <v>0</v>
      </c>
      <c r="L51" s="28">
        <f t="shared" si="52"/>
        <v>0</v>
      </c>
      <c r="M51" s="28">
        <f t="shared" si="52"/>
        <v>0</v>
      </c>
      <c r="N51" s="28">
        <f t="shared" si="52"/>
        <v>0</v>
      </c>
      <c r="O51" s="28">
        <f t="shared" si="52"/>
        <v>0</v>
      </c>
      <c r="P51" s="28">
        <f t="shared" si="52"/>
        <v>0</v>
      </c>
      <c r="Q51" s="28">
        <f t="shared" si="52"/>
        <v>0</v>
      </c>
      <c r="R51" s="28">
        <f t="shared" si="52"/>
        <v>0</v>
      </c>
      <c r="S51" s="28">
        <f t="shared" si="52"/>
        <v>0</v>
      </c>
      <c r="T51" s="28">
        <f t="shared" si="52"/>
        <v>19.24</v>
      </c>
      <c r="U51" s="27">
        <f t="shared" si="3"/>
        <v>1</v>
      </c>
      <c r="V51" s="27">
        <f t="shared" si="4"/>
        <v>19.24</v>
      </c>
      <c r="W51" s="27"/>
    </row>
    <row r="52">
      <c r="A52" s="26" t="s">
        <v>1268</v>
      </c>
      <c r="B52" s="27" t="str">
        <f>VLOOKUP(A52,PlayerPosDB,3,FALSE)</f>
        <v>QB</v>
      </c>
      <c r="C52" s="28">
        <f t="shared" ref="C52:T52" si="53">IFNA(VLOOKUP($A52,INDIRECT("'W"&amp;C$1&amp;"'!$A$3:$T$1000"),3,False),0)</f>
        <v>0</v>
      </c>
      <c r="D52" s="28">
        <f t="shared" si="53"/>
        <v>0</v>
      </c>
      <c r="E52" s="28">
        <f t="shared" si="53"/>
        <v>0</v>
      </c>
      <c r="F52" s="28">
        <f t="shared" si="53"/>
        <v>0</v>
      </c>
      <c r="G52" s="28">
        <f t="shared" si="53"/>
        <v>0</v>
      </c>
      <c r="H52" s="28">
        <f t="shared" si="53"/>
        <v>12.42</v>
      </c>
      <c r="I52" s="28">
        <f t="shared" si="53"/>
        <v>6.28</v>
      </c>
      <c r="J52" s="28">
        <f t="shared" si="53"/>
        <v>6.24</v>
      </c>
      <c r="K52" s="28">
        <f t="shared" si="53"/>
        <v>0</v>
      </c>
      <c r="L52" s="28">
        <f t="shared" si="53"/>
        <v>0</v>
      </c>
      <c r="M52" s="28">
        <f t="shared" si="53"/>
        <v>0</v>
      </c>
      <c r="N52" s="28">
        <f t="shared" si="53"/>
        <v>0</v>
      </c>
      <c r="O52" s="28">
        <f t="shared" si="53"/>
        <v>0</v>
      </c>
      <c r="P52" s="28">
        <f t="shared" si="53"/>
        <v>0</v>
      </c>
      <c r="Q52" s="28">
        <f t="shared" si="53"/>
        <v>9.4</v>
      </c>
      <c r="R52" s="28">
        <f t="shared" si="53"/>
        <v>4.92</v>
      </c>
      <c r="S52" s="28">
        <f t="shared" si="53"/>
        <v>13.32</v>
      </c>
      <c r="T52" s="28">
        <f t="shared" si="53"/>
        <v>14.7</v>
      </c>
      <c r="U52" s="27">
        <f t="shared" si="3"/>
        <v>0</v>
      </c>
      <c r="V52" s="27">
        <f t="shared" si="4"/>
        <v>67.28</v>
      </c>
      <c r="W52" s="27"/>
    </row>
    <row r="53">
      <c r="A53" s="26" t="s">
        <v>1269</v>
      </c>
      <c r="B53" s="27" t="str">
        <f>VLOOKUP(A53,PlayerPosDB,3,FALSE)</f>
        <v>QB</v>
      </c>
      <c r="C53" s="28">
        <f t="shared" ref="C53:T53" si="54">IFNA(VLOOKUP($A53,INDIRECT("'W"&amp;C$1&amp;"'!$A$3:$T$1000"),3,False),0)</f>
        <v>8.04</v>
      </c>
      <c r="D53" s="28">
        <f t="shared" si="54"/>
        <v>10.56</v>
      </c>
      <c r="E53" s="28">
        <f t="shared" si="54"/>
        <v>3.92</v>
      </c>
      <c r="F53" s="28">
        <f t="shared" si="54"/>
        <v>7.02</v>
      </c>
      <c r="G53" s="28">
        <f t="shared" si="54"/>
        <v>7.4</v>
      </c>
      <c r="H53" s="28">
        <f t="shared" si="54"/>
        <v>0</v>
      </c>
      <c r="I53" s="28">
        <f t="shared" si="54"/>
        <v>0</v>
      </c>
      <c r="J53" s="28">
        <f t="shared" si="54"/>
        <v>8.38</v>
      </c>
      <c r="K53" s="28">
        <f t="shared" si="54"/>
        <v>0</v>
      </c>
      <c r="L53" s="28">
        <f t="shared" si="54"/>
        <v>0</v>
      </c>
      <c r="M53" s="28">
        <f t="shared" si="54"/>
        <v>0</v>
      </c>
      <c r="N53" s="28">
        <f t="shared" si="54"/>
        <v>0</v>
      </c>
      <c r="O53" s="28">
        <f t="shared" si="54"/>
        <v>0</v>
      </c>
      <c r="P53" s="28">
        <f t="shared" si="54"/>
        <v>0</v>
      </c>
      <c r="Q53" s="28">
        <f t="shared" si="54"/>
        <v>0</v>
      </c>
      <c r="R53" s="28">
        <f t="shared" si="54"/>
        <v>0</v>
      </c>
      <c r="S53" s="28">
        <f t="shared" si="54"/>
        <v>-0.08</v>
      </c>
      <c r="T53" s="28">
        <f t="shared" si="54"/>
        <v>0</v>
      </c>
      <c r="U53" s="27">
        <f t="shared" si="3"/>
        <v>0</v>
      </c>
      <c r="V53" s="27">
        <f t="shared" si="4"/>
        <v>45.24</v>
      </c>
      <c r="W53" s="26"/>
    </row>
    <row r="54">
      <c r="A54" s="26" t="s">
        <v>1270</v>
      </c>
      <c r="B54" s="27" t="str">
        <f>VLOOKUP(A54,PlayerPosDB,3,FALSE)</f>
        <v>QB</v>
      </c>
      <c r="C54" s="28">
        <f t="shared" ref="C54:T54" si="55">IFNA(VLOOKUP($A54,INDIRECT("'W"&amp;C$1&amp;"'!$A$3:$T$1000"),3,False),0)</f>
        <v>0</v>
      </c>
      <c r="D54" s="28">
        <f t="shared" si="55"/>
        <v>0</v>
      </c>
      <c r="E54" s="28">
        <f t="shared" si="55"/>
        <v>0</v>
      </c>
      <c r="F54" s="28">
        <f t="shared" si="55"/>
        <v>0</v>
      </c>
      <c r="G54" s="28">
        <f t="shared" si="55"/>
        <v>0</v>
      </c>
      <c r="H54" s="28">
        <f t="shared" si="55"/>
        <v>0</v>
      </c>
      <c r="I54" s="28">
        <f t="shared" si="55"/>
        <v>0</v>
      </c>
      <c r="J54" s="28">
        <f t="shared" si="55"/>
        <v>0</v>
      </c>
      <c r="K54" s="28">
        <f t="shared" si="55"/>
        <v>5.16</v>
      </c>
      <c r="L54" s="28">
        <f t="shared" si="55"/>
        <v>0</v>
      </c>
      <c r="M54" s="28">
        <f t="shared" si="55"/>
        <v>0</v>
      </c>
      <c r="N54" s="28">
        <f t="shared" si="55"/>
        <v>0.86</v>
      </c>
      <c r="O54" s="28">
        <f t="shared" si="55"/>
        <v>0</v>
      </c>
      <c r="P54" s="28">
        <f t="shared" si="55"/>
        <v>4.34</v>
      </c>
      <c r="Q54" s="28">
        <f t="shared" si="55"/>
        <v>11.12</v>
      </c>
      <c r="R54" s="28">
        <f t="shared" si="55"/>
        <v>0</v>
      </c>
      <c r="S54" s="28">
        <f t="shared" si="55"/>
        <v>0</v>
      </c>
      <c r="T54" s="28">
        <f t="shared" si="55"/>
        <v>0.44</v>
      </c>
      <c r="U54" s="27">
        <f t="shared" si="3"/>
        <v>0</v>
      </c>
      <c r="V54" s="27">
        <f t="shared" si="4"/>
        <v>21.92</v>
      </c>
      <c r="W54" s="27"/>
    </row>
    <row r="55">
      <c r="A55" s="26" t="s">
        <v>1271</v>
      </c>
      <c r="B55" s="27" t="str">
        <f>VLOOKUP(A55,PlayerPosDB,3,FALSE)</f>
        <v>QB</v>
      </c>
      <c r="C55" s="28">
        <f t="shared" ref="C55:T55" si="56">IFNA(VLOOKUP($A55,INDIRECT("'W"&amp;C$1&amp;"'!$A$3:$T$1000"),3,False),0)</f>
        <v>6.14</v>
      </c>
      <c r="D55" s="28">
        <f t="shared" si="56"/>
        <v>0</v>
      </c>
      <c r="E55" s="28">
        <f t="shared" si="56"/>
        <v>0</v>
      </c>
      <c r="F55" s="28">
        <f t="shared" si="56"/>
        <v>0</v>
      </c>
      <c r="G55" s="28">
        <f t="shared" si="56"/>
        <v>0</v>
      </c>
      <c r="H55" s="28">
        <f t="shared" si="56"/>
        <v>0</v>
      </c>
      <c r="I55" s="28">
        <f t="shared" si="56"/>
        <v>0</v>
      </c>
      <c r="J55" s="28">
        <f t="shared" si="56"/>
        <v>0</v>
      </c>
      <c r="K55" s="28">
        <f t="shared" si="56"/>
        <v>0</v>
      </c>
      <c r="L55" s="28">
        <f t="shared" si="56"/>
        <v>0</v>
      </c>
      <c r="M55" s="28">
        <f t="shared" si="56"/>
        <v>0</v>
      </c>
      <c r="N55" s="28">
        <f t="shared" si="56"/>
        <v>0</v>
      </c>
      <c r="O55" s="28">
        <f t="shared" si="56"/>
        <v>0</v>
      </c>
      <c r="P55" s="28">
        <f t="shared" si="56"/>
        <v>0</v>
      </c>
      <c r="Q55" s="28">
        <f t="shared" si="56"/>
        <v>0</v>
      </c>
      <c r="R55" s="28">
        <f t="shared" si="56"/>
        <v>0</v>
      </c>
      <c r="S55" s="28">
        <f t="shared" si="56"/>
        <v>13.92</v>
      </c>
      <c r="T55" s="28">
        <f t="shared" si="56"/>
        <v>0</v>
      </c>
      <c r="U55" s="27">
        <f t="shared" si="3"/>
        <v>0</v>
      </c>
      <c r="V55" s="27">
        <f t="shared" si="4"/>
        <v>20.06</v>
      </c>
      <c r="W55" s="27"/>
    </row>
    <row r="56">
      <c r="A56" s="26" t="s">
        <v>1272</v>
      </c>
      <c r="B56" s="27" t="str">
        <f>VLOOKUP(A56,PlayerPosDB,3,FALSE)</f>
        <v>QB</v>
      </c>
      <c r="C56" s="28">
        <f t="shared" ref="C56:T56" si="57">IFNA(VLOOKUP($A56,INDIRECT("'W"&amp;C$1&amp;"'!$A$3:$T$1000"),3,False),0)</f>
        <v>0</v>
      </c>
      <c r="D56" s="28">
        <f t="shared" si="57"/>
        <v>0</v>
      </c>
      <c r="E56" s="28">
        <f t="shared" si="57"/>
        <v>0</v>
      </c>
      <c r="F56" s="28">
        <f t="shared" si="57"/>
        <v>0</v>
      </c>
      <c r="G56" s="28">
        <f t="shared" si="57"/>
        <v>0</v>
      </c>
      <c r="H56" s="28">
        <f t="shared" si="57"/>
        <v>0</v>
      </c>
      <c r="I56" s="28">
        <f t="shared" si="57"/>
        <v>3.68</v>
      </c>
      <c r="J56" s="28">
        <f t="shared" si="57"/>
        <v>0</v>
      </c>
      <c r="K56" s="28">
        <f t="shared" si="57"/>
        <v>0</v>
      </c>
      <c r="L56" s="28">
        <f t="shared" si="57"/>
        <v>0</v>
      </c>
      <c r="M56" s="28">
        <f t="shared" si="57"/>
        <v>0</v>
      </c>
      <c r="N56" s="28">
        <f t="shared" si="57"/>
        <v>0</v>
      </c>
      <c r="O56" s="28">
        <f t="shared" si="57"/>
        <v>0</v>
      </c>
      <c r="P56" s="28">
        <f t="shared" si="57"/>
        <v>0</v>
      </c>
      <c r="Q56" s="28">
        <f t="shared" si="57"/>
        <v>0.32</v>
      </c>
      <c r="R56" s="28">
        <f t="shared" si="57"/>
        <v>7.18</v>
      </c>
      <c r="S56" s="28">
        <f t="shared" si="57"/>
        <v>3.8</v>
      </c>
      <c r="T56" s="28">
        <f t="shared" si="57"/>
        <v>0.82</v>
      </c>
      <c r="U56" s="27">
        <f t="shared" si="3"/>
        <v>0</v>
      </c>
      <c r="V56" s="27">
        <f t="shared" si="4"/>
        <v>15.8</v>
      </c>
      <c r="W56" s="27"/>
    </row>
    <row r="57">
      <c r="A57" s="26" t="s">
        <v>1273</v>
      </c>
      <c r="B57" s="27" t="str">
        <f>VLOOKUP(A57,PlayerPosDB,3,FALSE)</f>
        <v>QB</v>
      </c>
      <c r="C57" s="28">
        <f t="shared" ref="C57:T57" si="58">IFNA(VLOOKUP($A57,INDIRECT("'W"&amp;C$1&amp;"'!$A$3:$T$1000"),3,False),0)</f>
        <v>0</v>
      </c>
      <c r="D57" s="28">
        <f t="shared" si="58"/>
        <v>-0.2</v>
      </c>
      <c r="E57" s="28">
        <f t="shared" si="58"/>
        <v>0.02</v>
      </c>
      <c r="F57" s="28">
        <f t="shared" si="58"/>
        <v>0.08</v>
      </c>
      <c r="G57" s="28">
        <f t="shared" si="58"/>
        <v>0</v>
      </c>
      <c r="H57" s="28">
        <f t="shared" si="58"/>
        <v>0</v>
      </c>
      <c r="I57" s="28">
        <f t="shared" si="58"/>
        <v>0</v>
      </c>
      <c r="J57" s="28">
        <f t="shared" si="58"/>
        <v>-0.3</v>
      </c>
      <c r="K57" s="28">
        <f t="shared" si="58"/>
        <v>0</v>
      </c>
      <c r="L57" s="28">
        <f t="shared" si="58"/>
        <v>-0.1</v>
      </c>
      <c r="M57" s="28">
        <f t="shared" si="58"/>
        <v>0</v>
      </c>
      <c r="N57" s="28">
        <f t="shared" si="58"/>
        <v>0</v>
      </c>
      <c r="O57" s="28">
        <f t="shared" si="58"/>
        <v>-0.14</v>
      </c>
      <c r="P57" s="28">
        <f t="shared" si="58"/>
        <v>0</v>
      </c>
      <c r="Q57" s="28">
        <f t="shared" si="58"/>
        <v>0</v>
      </c>
      <c r="R57" s="28">
        <f t="shared" si="58"/>
        <v>0</v>
      </c>
      <c r="S57" s="28">
        <f t="shared" si="58"/>
        <v>6.66</v>
      </c>
      <c r="T57" s="28">
        <f t="shared" si="58"/>
        <v>9.24</v>
      </c>
      <c r="U57" s="27">
        <f t="shared" si="3"/>
        <v>0</v>
      </c>
      <c r="V57" s="27">
        <f t="shared" si="4"/>
        <v>15.26</v>
      </c>
      <c r="W57" s="27"/>
    </row>
    <row r="58">
      <c r="A58" s="26" t="s">
        <v>1274</v>
      </c>
      <c r="B58" s="27" t="str">
        <f>VLOOKUP(A58,PlayerPosDB,3,FALSE)</f>
        <v>QB</v>
      </c>
      <c r="C58" s="28">
        <f t="shared" ref="C58:T58" si="59">IFNA(VLOOKUP($A58,INDIRECT("'W"&amp;C$1&amp;"'!$A$3:$T$1000"),3,False),0)</f>
        <v>0</v>
      </c>
      <c r="D58" s="28">
        <f t="shared" si="59"/>
        <v>0</v>
      </c>
      <c r="E58" s="28">
        <f t="shared" si="59"/>
        <v>3.76</v>
      </c>
      <c r="F58" s="28">
        <f t="shared" si="59"/>
        <v>0</v>
      </c>
      <c r="G58" s="28">
        <f t="shared" si="59"/>
        <v>0</v>
      </c>
      <c r="H58" s="28">
        <f t="shared" si="59"/>
        <v>0</v>
      </c>
      <c r="I58" s="28">
        <f t="shared" si="59"/>
        <v>3.36</v>
      </c>
      <c r="J58" s="28">
        <f t="shared" si="59"/>
        <v>0</v>
      </c>
      <c r="K58" s="28">
        <f t="shared" si="59"/>
        <v>0</v>
      </c>
      <c r="L58" s="28">
        <f t="shared" si="59"/>
        <v>0</v>
      </c>
      <c r="M58" s="28">
        <f t="shared" si="59"/>
        <v>0</v>
      </c>
      <c r="N58" s="28">
        <f t="shared" si="59"/>
        <v>0</v>
      </c>
      <c r="O58" s="28">
        <f t="shared" si="59"/>
        <v>0</v>
      </c>
      <c r="P58" s="28">
        <f t="shared" si="59"/>
        <v>0</v>
      </c>
      <c r="Q58" s="28">
        <f t="shared" si="59"/>
        <v>6.82</v>
      </c>
      <c r="R58" s="28">
        <f t="shared" si="59"/>
        <v>0</v>
      </c>
      <c r="S58" s="28">
        <f t="shared" si="59"/>
        <v>0</v>
      </c>
      <c r="T58" s="28">
        <f t="shared" si="59"/>
        <v>0</v>
      </c>
      <c r="U58" s="27">
        <f t="shared" si="3"/>
        <v>0</v>
      </c>
      <c r="V58" s="27">
        <f t="shared" si="4"/>
        <v>13.94</v>
      </c>
      <c r="W58" s="27"/>
    </row>
    <row r="59">
      <c r="A59" s="26" t="s">
        <v>1275</v>
      </c>
      <c r="B59" s="27" t="str">
        <f>VLOOKUP(A59,PlayerPosDB,3,FALSE)</f>
        <v>QB</v>
      </c>
      <c r="C59" s="28">
        <f t="shared" ref="C59:T59" si="60">IFNA(VLOOKUP($A59,INDIRECT("'W"&amp;C$1&amp;"'!$A$3:$T$1000"),3,False),0)</f>
        <v>0</v>
      </c>
      <c r="D59" s="28">
        <f t="shared" si="60"/>
        <v>0</v>
      </c>
      <c r="E59" s="28">
        <f t="shared" si="60"/>
        <v>0</v>
      </c>
      <c r="F59" s="28">
        <f t="shared" si="60"/>
        <v>0</v>
      </c>
      <c r="G59" s="28">
        <f t="shared" si="60"/>
        <v>0</v>
      </c>
      <c r="H59" s="28">
        <f t="shared" si="60"/>
        <v>0</v>
      </c>
      <c r="I59" s="28">
        <f t="shared" si="60"/>
        <v>0</v>
      </c>
      <c r="J59" s="28">
        <f t="shared" si="60"/>
        <v>0</v>
      </c>
      <c r="K59" s="28">
        <f t="shared" si="60"/>
        <v>0</v>
      </c>
      <c r="L59" s="28">
        <f t="shared" si="60"/>
        <v>0</v>
      </c>
      <c r="M59" s="28">
        <f t="shared" si="60"/>
        <v>0</v>
      </c>
      <c r="N59" s="28">
        <f t="shared" si="60"/>
        <v>10.76</v>
      </c>
      <c r="O59" s="28">
        <f t="shared" si="60"/>
        <v>0</v>
      </c>
      <c r="P59" s="28">
        <f t="shared" si="60"/>
        <v>0</v>
      </c>
      <c r="Q59" s="28">
        <f t="shared" si="60"/>
        <v>2.72</v>
      </c>
      <c r="R59" s="28">
        <f t="shared" si="60"/>
        <v>0</v>
      </c>
      <c r="S59" s="28">
        <f t="shared" si="60"/>
        <v>0</v>
      </c>
      <c r="T59" s="28">
        <f t="shared" si="60"/>
        <v>0</v>
      </c>
      <c r="U59" s="27">
        <f t="shared" si="3"/>
        <v>0</v>
      </c>
      <c r="V59" s="27">
        <f t="shared" si="4"/>
        <v>13.48</v>
      </c>
      <c r="W59" s="27"/>
    </row>
    <row r="60">
      <c r="A60" s="26" t="s">
        <v>1276</v>
      </c>
      <c r="B60" s="27" t="str">
        <f>VLOOKUP(A60,PlayerPosDB,3,FALSE)</f>
        <v>QB</v>
      </c>
      <c r="C60" s="28">
        <f t="shared" ref="C60:T60" si="61">IFNA(VLOOKUP($A60,INDIRECT("'W"&amp;C$1&amp;"'!$A$3:$T$1000"),3,False),0)</f>
        <v>0</v>
      </c>
      <c r="D60" s="28">
        <f t="shared" si="61"/>
        <v>-0.3</v>
      </c>
      <c r="E60" s="28">
        <f t="shared" si="61"/>
        <v>0</v>
      </c>
      <c r="F60" s="28">
        <f t="shared" si="61"/>
        <v>0</v>
      </c>
      <c r="G60" s="28">
        <f t="shared" si="61"/>
        <v>1.78</v>
      </c>
      <c r="H60" s="28">
        <f t="shared" si="61"/>
        <v>0</v>
      </c>
      <c r="I60" s="28">
        <f t="shared" si="61"/>
        <v>5.52</v>
      </c>
      <c r="J60" s="28">
        <f t="shared" si="61"/>
        <v>5.88</v>
      </c>
      <c r="K60" s="28">
        <f t="shared" si="61"/>
        <v>0</v>
      </c>
      <c r="L60" s="28">
        <f t="shared" si="61"/>
        <v>0</v>
      </c>
      <c r="M60" s="28">
        <f t="shared" si="61"/>
        <v>-0.2</v>
      </c>
      <c r="N60" s="28">
        <f t="shared" si="61"/>
        <v>0</v>
      </c>
      <c r="O60" s="28">
        <f t="shared" si="61"/>
        <v>0</v>
      </c>
      <c r="P60" s="28">
        <f t="shared" si="61"/>
        <v>-0.1</v>
      </c>
      <c r="Q60" s="28">
        <f t="shared" si="61"/>
        <v>0.66</v>
      </c>
      <c r="R60" s="28">
        <f t="shared" si="61"/>
        <v>0</v>
      </c>
      <c r="S60" s="28">
        <f t="shared" si="61"/>
        <v>0</v>
      </c>
      <c r="T60" s="28">
        <f t="shared" si="61"/>
        <v>0</v>
      </c>
      <c r="U60" s="27">
        <f t="shared" si="3"/>
        <v>0</v>
      </c>
      <c r="V60" s="27">
        <f t="shared" si="4"/>
        <v>13.24</v>
      </c>
      <c r="W60" s="26"/>
    </row>
    <row r="61">
      <c r="A61" s="26" t="s">
        <v>1277</v>
      </c>
      <c r="B61" s="27" t="str">
        <f>VLOOKUP(A61,PlayerPosDB,3,FALSE)</f>
        <v>QB</v>
      </c>
      <c r="C61" s="28">
        <f t="shared" ref="C61:T61" si="62">IFNA(VLOOKUP($A61,INDIRECT("'W"&amp;C$1&amp;"'!$A$3:$T$1000"),3,False),0)</f>
        <v>0</v>
      </c>
      <c r="D61" s="28">
        <f t="shared" si="62"/>
        <v>0</v>
      </c>
      <c r="E61" s="28">
        <f t="shared" si="62"/>
        <v>0</v>
      </c>
      <c r="F61" s="28">
        <f t="shared" si="62"/>
        <v>0</v>
      </c>
      <c r="G61" s="28">
        <f t="shared" si="62"/>
        <v>0</v>
      </c>
      <c r="H61" s="28">
        <f t="shared" si="62"/>
        <v>0</v>
      </c>
      <c r="I61" s="28">
        <f t="shared" si="62"/>
        <v>0</v>
      </c>
      <c r="J61" s="28">
        <f t="shared" si="62"/>
        <v>0</v>
      </c>
      <c r="K61" s="28">
        <f t="shared" si="62"/>
        <v>0</v>
      </c>
      <c r="L61" s="28">
        <f t="shared" si="62"/>
        <v>0.54</v>
      </c>
      <c r="M61" s="28">
        <f t="shared" si="62"/>
        <v>0</v>
      </c>
      <c r="N61" s="28">
        <f t="shared" si="62"/>
        <v>-0.3</v>
      </c>
      <c r="O61" s="28">
        <f t="shared" si="62"/>
        <v>0</v>
      </c>
      <c r="P61" s="28">
        <f t="shared" si="62"/>
        <v>0</v>
      </c>
      <c r="Q61" s="28">
        <f t="shared" si="62"/>
        <v>0</v>
      </c>
      <c r="R61" s="28">
        <f t="shared" si="62"/>
        <v>0</v>
      </c>
      <c r="S61" s="28">
        <f t="shared" si="62"/>
        <v>0.14</v>
      </c>
      <c r="T61" s="28">
        <f t="shared" si="62"/>
        <v>12.36</v>
      </c>
      <c r="U61" s="27">
        <f t="shared" si="3"/>
        <v>0</v>
      </c>
      <c r="V61" s="27">
        <f t="shared" si="4"/>
        <v>12.74</v>
      </c>
      <c r="W61" s="26"/>
    </row>
    <row r="62">
      <c r="A62" s="26" t="s">
        <v>1278</v>
      </c>
      <c r="B62" s="27" t="str">
        <f>VLOOKUP(A62,PlayerPosDB,3,FALSE)</f>
        <v>QB</v>
      </c>
      <c r="C62" s="28">
        <f t="shared" ref="C62:T62" si="63">IFNA(VLOOKUP($A62,INDIRECT("'W"&amp;C$1&amp;"'!$A$3:$T$1000"),3,False),0)</f>
        <v>0</v>
      </c>
      <c r="D62" s="28">
        <f t="shared" si="63"/>
        <v>0</v>
      </c>
      <c r="E62" s="28">
        <f t="shared" si="63"/>
        <v>3.16</v>
      </c>
      <c r="F62" s="28">
        <f t="shared" si="63"/>
        <v>0</v>
      </c>
      <c r="G62" s="28">
        <f t="shared" si="63"/>
        <v>0</v>
      </c>
      <c r="H62" s="28">
        <f t="shared" si="63"/>
        <v>0</v>
      </c>
      <c r="I62" s="28">
        <f t="shared" si="63"/>
        <v>0</v>
      </c>
      <c r="J62" s="28">
        <f t="shared" si="63"/>
        <v>0</v>
      </c>
      <c r="K62" s="28">
        <f t="shared" si="63"/>
        <v>0</v>
      </c>
      <c r="L62" s="28">
        <f t="shared" si="63"/>
        <v>0</v>
      </c>
      <c r="M62" s="28">
        <f t="shared" si="63"/>
        <v>0</v>
      </c>
      <c r="N62" s="28">
        <f t="shared" si="63"/>
        <v>0</v>
      </c>
      <c r="O62" s="28">
        <f t="shared" si="63"/>
        <v>0</v>
      </c>
      <c r="P62" s="28">
        <f t="shared" si="63"/>
        <v>0</v>
      </c>
      <c r="Q62" s="28">
        <f t="shared" si="63"/>
        <v>0</v>
      </c>
      <c r="R62" s="28">
        <f t="shared" si="63"/>
        <v>0</v>
      </c>
      <c r="S62" s="28">
        <f t="shared" si="63"/>
        <v>0.2</v>
      </c>
      <c r="T62" s="28">
        <f t="shared" si="63"/>
        <v>6.22</v>
      </c>
      <c r="U62" s="27">
        <f t="shared" si="3"/>
        <v>0</v>
      </c>
      <c r="V62" s="27">
        <f t="shared" si="4"/>
        <v>9.58</v>
      </c>
      <c r="W62" s="26"/>
    </row>
    <row r="63">
      <c r="A63" s="26" t="s">
        <v>1279</v>
      </c>
      <c r="B63" s="27" t="str">
        <f>VLOOKUP(A63,PlayerPosDB,3,FALSE)</f>
        <v>QB</v>
      </c>
      <c r="C63" s="28">
        <f t="shared" ref="C63:T63" si="64">IFNA(VLOOKUP($A63,INDIRECT("'W"&amp;C$1&amp;"'!$A$3:$T$1000"),3,False),0)</f>
        <v>0</v>
      </c>
      <c r="D63" s="28">
        <f t="shared" si="64"/>
        <v>3.6</v>
      </c>
      <c r="E63" s="28">
        <f t="shared" si="64"/>
        <v>4.28</v>
      </c>
      <c r="F63" s="28">
        <f t="shared" si="64"/>
        <v>0</v>
      </c>
      <c r="G63" s="28">
        <f t="shared" si="64"/>
        <v>0</v>
      </c>
      <c r="H63" s="28">
        <f t="shared" si="64"/>
        <v>0</v>
      </c>
      <c r="I63" s="28">
        <f t="shared" si="64"/>
        <v>0</v>
      </c>
      <c r="J63" s="28">
        <f t="shared" si="64"/>
        <v>0</v>
      </c>
      <c r="K63" s="28">
        <f t="shared" si="64"/>
        <v>0</v>
      </c>
      <c r="L63" s="28">
        <f t="shared" si="64"/>
        <v>0</v>
      </c>
      <c r="M63" s="28">
        <f t="shared" si="64"/>
        <v>0</v>
      </c>
      <c r="N63" s="28">
        <f t="shared" si="64"/>
        <v>0</v>
      </c>
      <c r="O63" s="28">
        <f t="shared" si="64"/>
        <v>0</v>
      </c>
      <c r="P63" s="28">
        <f t="shared" si="64"/>
        <v>0</v>
      </c>
      <c r="Q63" s="28">
        <f t="shared" si="64"/>
        <v>0</v>
      </c>
      <c r="R63" s="28">
        <f t="shared" si="64"/>
        <v>0</v>
      </c>
      <c r="S63" s="28">
        <f t="shared" si="64"/>
        <v>0</v>
      </c>
      <c r="T63" s="28">
        <f t="shared" si="64"/>
        <v>0</v>
      </c>
      <c r="U63" s="27">
        <f t="shared" si="3"/>
        <v>0</v>
      </c>
      <c r="V63" s="27">
        <f t="shared" si="4"/>
        <v>7.88</v>
      </c>
      <c r="W63" s="27"/>
    </row>
    <row r="64">
      <c r="A64" s="26" t="s">
        <v>1280</v>
      </c>
      <c r="B64" s="27" t="str">
        <f>VLOOKUP(A64,PlayerPosDB,3,FALSE)</f>
        <v>QB</v>
      </c>
      <c r="C64" s="28">
        <f t="shared" ref="C64:T64" si="65">IFNA(VLOOKUP($A64,INDIRECT("'W"&amp;C$1&amp;"'!$A$3:$T$1000"),3,False),0)</f>
        <v>0</v>
      </c>
      <c r="D64" s="28">
        <f t="shared" si="65"/>
        <v>0</v>
      </c>
      <c r="E64" s="28">
        <f t="shared" si="65"/>
        <v>0</v>
      </c>
      <c r="F64" s="28">
        <f t="shared" si="65"/>
        <v>0</v>
      </c>
      <c r="G64" s="28">
        <f t="shared" si="65"/>
        <v>0</v>
      </c>
      <c r="H64" s="28">
        <f t="shared" si="65"/>
        <v>0</v>
      </c>
      <c r="I64" s="28">
        <f t="shared" si="65"/>
        <v>0</v>
      </c>
      <c r="J64" s="28">
        <f t="shared" si="65"/>
        <v>0</v>
      </c>
      <c r="K64" s="28">
        <f t="shared" si="65"/>
        <v>0</v>
      </c>
      <c r="L64" s="28">
        <f t="shared" si="65"/>
        <v>0</v>
      </c>
      <c r="M64" s="28">
        <f t="shared" si="65"/>
        <v>0</v>
      </c>
      <c r="N64" s="28">
        <f t="shared" si="65"/>
        <v>0</v>
      </c>
      <c r="O64" s="28">
        <f t="shared" si="65"/>
        <v>0</v>
      </c>
      <c r="P64" s="28">
        <f t="shared" si="65"/>
        <v>0</v>
      </c>
      <c r="Q64" s="28">
        <f t="shared" si="65"/>
        <v>0</v>
      </c>
      <c r="R64" s="28">
        <f t="shared" si="65"/>
        <v>0</v>
      </c>
      <c r="S64" s="28">
        <f t="shared" si="65"/>
        <v>0</v>
      </c>
      <c r="T64" s="28">
        <f t="shared" si="65"/>
        <v>7</v>
      </c>
      <c r="U64" s="27">
        <f t="shared" si="3"/>
        <v>0</v>
      </c>
      <c r="V64" s="27">
        <f t="shared" si="4"/>
        <v>7</v>
      </c>
      <c r="W64" s="26"/>
    </row>
    <row r="65">
      <c r="A65" s="26" t="s">
        <v>1281</v>
      </c>
      <c r="B65" s="27" t="str">
        <f>VLOOKUP(A65,PlayerPosDB,3,FALSE)</f>
        <v>QB</v>
      </c>
      <c r="C65" s="28">
        <f t="shared" ref="C65:T65" si="66">IFNA(VLOOKUP($A65,INDIRECT("'W"&amp;C$1&amp;"'!$A$3:$T$1000"),3,False),0)</f>
        <v>-0.1</v>
      </c>
      <c r="D65" s="28">
        <f t="shared" si="66"/>
        <v>0</v>
      </c>
      <c r="E65" s="28">
        <f t="shared" si="66"/>
        <v>0</v>
      </c>
      <c r="F65" s="28">
        <f t="shared" si="66"/>
        <v>0</v>
      </c>
      <c r="G65" s="28">
        <f t="shared" si="66"/>
        <v>0</v>
      </c>
      <c r="H65" s="28">
        <f t="shared" si="66"/>
        <v>0</v>
      </c>
      <c r="I65" s="28">
        <f t="shared" si="66"/>
        <v>0</v>
      </c>
      <c r="J65" s="28">
        <f t="shared" si="66"/>
        <v>0</v>
      </c>
      <c r="K65" s="28">
        <f t="shared" si="66"/>
        <v>0</v>
      </c>
      <c r="L65" s="28">
        <f t="shared" si="66"/>
        <v>0</v>
      </c>
      <c r="M65" s="28">
        <f t="shared" si="66"/>
        <v>0</v>
      </c>
      <c r="N65" s="28">
        <f t="shared" si="66"/>
        <v>8.46</v>
      </c>
      <c r="O65" s="28">
        <f t="shared" si="66"/>
        <v>0</v>
      </c>
      <c r="P65" s="28">
        <f t="shared" si="66"/>
        <v>-2</v>
      </c>
      <c r="Q65" s="28">
        <f t="shared" si="66"/>
        <v>0</v>
      </c>
      <c r="R65" s="28">
        <f t="shared" si="66"/>
        <v>0</v>
      </c>
      <c r="S65" s="28">
        <f t="shared" si="66"/>
        <v>0</v>
      </c>
      <c r="T65" s="28">
        <f t="shared" si="66"/>
        <v>0</v>
      </c>
      <c r="U65" s="27">
        <f t="shared" si="3"/>
        <v>0</v>
      </c>
      <c r="V65" s="27">
        <f t="shared" si="4"/>
        <v>6.36</v>
      </c>
      <c r="W65" s="26"/>
    </row>
    <row r="66">
      <c r="A66" s="26" t="s">
        <v>1282</v>
      </c>
      <c r="B66" s="27" t="str">
        <f>VLOOKUP(A66,PlayerPosDB,3,FALSE)</f>
        <v>QB</v>
      </c>
      <c r="C66" s="28">
        <f t="shared" ref="C66:T66" si="67">IFNA(VLOOKUP($A66,INDIRECT("'W"&amp;C$1&amp;"'!$A$3:$T$1000"),3,False),0)</f>
        <v>0</v>
      </c>
      <c r="D66" s="28">
        <f t="shared" si="67"/>
        <v>0</v>
      </c>
      <c r="E66" s="28">
        <f t="shared" si="67"/>
        <v>0</v>
      </c>
      <c r="F66" s="28">
        <f t="shared" si="67"/>
        <v>0</v>
      </c>
      <c r="G66" s="28">
        <f t="shared" si="67"/>
        <v>0</v>
      </c>
      <c r="H66" s="28">
        <f t="shared" si="67"/>
        <v>0</v>
      </c>
      <c r="I66" s="28">
        <f t="shared" si="67"/>
        <v>0</v>
      </c>
      <c r="J66" s="28">
        <f t="shared" si="67"/>
        <v>0</v>
      </c>
      <c r="K66" s="28">
        <f t="shared" si="67"/>
        <v>0</v>
      </c>
      <c r="L66" s="28">
        <f t="shared" si="67"/>
        <v>0</v>
      </c>
      <c r="M66" s="28">
        <f t="shared" si="67"/>
        <v>0</v>
      </c>
      <c r="N66" s="28">
        <f t="shared" si="67"/>
        <v>0</v>
      </c>
      <c r="O66" s="28">
        <f t="shared" si="67"/>
        <v>0</v>
      </c>
      <c r="P66" s="28">
        <f t="shared" si="67"/>
        <v>0</v>
      </c>
      <c r="Q66" s="28">
        <f t="shared" si="67"/>
        <v>0.8</v>
      </c>
      <c r="R66" s="28">
        <f t="shared" si="67"/>
        <v>0</v>
      </c>
      <c r="S66" s="28">
        <f t="shared" si="67"/>
        <v>0</v>
      </c>
      <c r="T66" s="28">
        <f t="shared" si="67"/>
        <v>3.92</v>
      </c>
      <c r="U66" s="27">
        <f t="shared" si="3"/>
        <v>0</v>
      </c>
      <c r="V66" s="27">
        <f t="shared" si="4"/>
        <v>4.72</v>
      </c>
      <c r="W66" s="27"/>
    </row>
    <row r="67">
      <c r="A67" s="26" t="s">
        <v>1283</v>
      </c>
      <c r="B67" s="27" t="str">
        <f>VLOOKUP(A67,PlayerPosDB,3,FALSE)</f>
        <v>QB</v>
      </c>
      <c r="C67" s="28">
        <f t="shared" ref="C67:T67" si="68">IFNA(VLOOKUP($A67,INDIRECT("'W"&amp;C$1&amp;"'!$A$3:$T$1000"),3,False),0)</f>
        <v>0</v>
      </c>
      <c r="D67" s="28">
        <f t="shared" si="68"/>
        <v>0</v>
      </c>
      <c r="E67" s="28">
        <f t="shared" si="68"/>
        <v>0.96</v>
      </c>
      <c r="F67" s="28">
        <f t="shared" si="68"/>
        <v>0</v>
      </c>
      <c r="G67" s="28">
        <f t="shared" si="68"/>
        <v>0</v>
      </c>
      <c r="H67" s="28">
        <f t="shared" si="68"/>
        <v>0</v>
      </c>
      <c r="I67" s="28">
        <f t="shared" si="68"/>
        <v>0</v>
      </c>
      <c r="J67" s="28">
        <f t="shared" si="68"/>
        <v>0</v>
      </c>
      <c r="K67" s="28">
        <f t="shared" si="68"/>
        <v>0</v>
      </c>
      <c r="L67" s="28">
        <f t="shared" si="68"/>
        <v>0</v>
      </c>
      <c r="M67" s="28">
        <f t="shared" si="68"/>
        <v>0</v>
      </c>
      <c r="N67" s="28">
        <f t="shared" si="68"/>
        <v>0</v>
      </c>
      <c r="O67" s="28">
        <f t="shared" si="68"/>
        <v>0</v>
      </c>
      <c r="P67" s="28">
        <f t="shared" si="68"/>
        <v>1.2</v>
      </c>
      <c r="Q67" s="28">
        <f t="shared" si="68"/>
        <v>0.16</v>
      </c>
      <c r="R67" s="28">
        <f t="shared" si="68"/>
        <v>0</v>
      </c>
      <c r="S67" s="28">
        <f t="shared" si="68"/>
        <v>0.8</v>
      </c>
      <c r="T67" s="28">
        <f t="shared" si="68"/>
        <v>0</v>
      </c>
      <c r="U67" s="27">
        <f t="shared" si="3"/>
        <v>0</v>
      </c>
      <c r="V67" s="27">
        <f t="shared" si="4"/>
        <v>3.12</v>
      </c>
      <c r="W67" s="26"/>
    </row>
    <row r="68">
      <c r="A68" s="26" t="s">
        <v>1284</v>
      </c>
      <c r="B68" s="27" t="str">
        <f>VLOOKUP(A68,PlayerPosDB,3,FALSE)</f>
        <v>QB</v>
      </c>
      <c r="C68" s="28">
        <f t="shared" ref="C68:T68" si="69">IFNA(VLOOKUP($A68,INDIRECT("'W"&amp;C$1&amp;"'!$A$3:$T$1000"),3,False),0)</f>
        <v>0</v>
      </c>
      <c r="D68" s="28">
        <f t="shared" si="69"/>
        <v>0</v>
      </c>
      <c r="E68" s="28">
        <f t="shared" si="69"/>
        <v>0</v>
      </c>
      <c r="F68" s="28">
        <f t="shared" si="69"/>
        <v>0</v>
      </c>
      <c r="G68" s="28">
        <f t="shared" si="69"/>
        <v>0</v>
      </c>
      <c r="H68" s="28">
        <f t="shared" si="69"/>
        <v>0.66</v>
      </c>
      <c r="I68" s="28">
        <f t="shared" si="69"/>
        <v>0</v>
      </c>
      <c r="J68" s="28">
        <f t="shared" si="69"/>
        <v>0.24</v>
      </c>
      <c r="K68" s="28">
        <f t="shared" si="69"/>
        <v>0</v>
      </c>
      <c r="L68" s="28">
        <f t="shared" si="69"/>
        <v>0</v>
      </c>
      <c r="M68" s="28">
        <f t="shared" si="69"/>
        <v>1.78</v>
      </c>
      <c r="N68" s="28">
        <f t="shared" si="69"/>
        <v>0</v>
      </c>
      <c r="O68" s="28">
        <f t="shared" si="69"/>
        <v>0</v>
      </c>
      <c r="P68" s="28">
        <f t="shared" si="69"/>
        <v>0</v>
      </c>
      <c r="Q68" s="28">
        <f t="shared" si="69"/>
        <v>0</v>
      </c>
      <c r="R68" s="28">
        <f t="shared" si="69"/>
        <v>0</v>
      </c>
      <c r="S68" s="28">
        <f t="shared" si="69"/>
        <v>0</v>
      </c>
      <c r="T68" s="28">
        <f t="shared" si="69"/>
        <v>0</v>
      </c>
      <c r="U68" s="27">
        <f t="shared" si="3"/>
        <v>0</v>
      </c>
      <c r="V68" s="27">
        <f t="shared" si="4"/>
        <v>2.68</v>
      </c>
      <c r="W68" s="27"/>
    </row>
    <row r="69">
      <c r="A69" s="26" t="s">
        <v>1285</v>
      </c>
      <c r="B69" s="27" t="str">
        <f>VLOOKUP(A69,PlayerPosDB,3,FALSE)</f>
        <v>QB</v>
      </c>
      <c r="C69" s="28">
        <f t="shared" ref="C69:T69" si="70">IFNA(VLOOKUP($A69,INDIRECT("'W"&amp;C$1&amp;"'!$A$3:$T$1000"),3,False),0)</f>
        <v>0</v>
      </c>
      <c r="D69" s="28">
        <f t="shared" si="70"/>
        <v>0</v>
      </c>
      <c r="E69" s="28">
        <f t="shared" si="70"/>
        <v>0</v>
      </c>
      <c r="F69" s="28">
        <f t="shared" si="70"/>
        <v>0</v>
      </c>
      <c r="G69" s="28">
        <f t="shared" si="70"/>
        <v>0.96</v>
      </c>
      <c r="H69" s="28">
        <f t="shared" si="70"/>
        <v>0</v>
      </c>
      <c r="I69" s="28">
        <f t="shared" si="70"/>
        <v>0</v>
      </c>
      <c r="J69" s="28">
        <f t="shared" si="70"/>
        <v>0</v>
      </c>
      <c r="K69" s="28">
        <f t="shared" si="70"/>
        <v>0</v>
      </c>
      <c r="L69" s="28">
        <f t="shared" si="70"/>
        <v>0</v>
      </c>
      <c r="M69" s="28">
        <f t="shared" si="70"/>
        <v>0</v>
      </c>
      <c r="N69" s="28">
        <f t="shared" si="70"/>
        <v>0.56</v>
      </c>
      <c r="O69" s="28">
        <f t="shared" si="70"/>
        <v>0</v>
      </c>
      <c r="P69" s="28">
        <f t="shared" si="70"/>
        <v>-0.2</v>
      </c>
      <c r="Q69" s="28">
        <f t="shared" si="70"/>
        <v>0</v>
      </c>
      <c r="R69" s="28">
        <f t="shared" si="70"/>
        <v>0</v>
      </c>
      <c r="S69" s="28">
        <f t="shared" si="70"/>
        <v>0</v>
      </c>
      <c r="T69" s="28">
        <f t="shared" si="70"/>
        <v>0</v>
      </c>
      <c r="U69" s="27">
        <f t="shared" si="3"/>
        <v>0</v>
      </c>
      <c r="V69" s="27">
        <f t="shared" si="4"/>
        <v>1.32</v>
      </c>
      <c r="W69" s="27"/>
    </row>
    <row r="70">
      <c r="A70" s="26" t="s">
        <v>1286</v>
      </c>
      <c r="B70" s="27" t="str">
        <f>VLOOKUP(A70,PlayerPosDB,3,FALSE)</f>
        <v>QB</v>
      </c>
      <c r="C70" s="28">
        <f t="shared" ref="C70:T70" si="71">IFNA(VLOOKUP($A70,INDIRECT("'W"&amp;C$1&amp;"'!$A$3:$T$1000"),3,False),0)</f>
        <v>0</v>
      </c>
      <c r="D70" s="28">
        <f t="shared" si="71"/>
        <v>0</v>
      </c>
      <c r="E70" s="28">
        <f t="shared" si="71"/>
        <v>0</v>
      </c>
      <c r="F70" s="28">
        <f t="shared" si="71"/>
        <v>0</v>
      </c>
      <c r="G70" s="28">
        <f t="shared" si="71"/>
        <v>0</v>
      </c>
      <c r="H70" s="28">
        <f t="shared" si="71"/>
        <v>0</v>
      </c>
      <c r="I70" s="28">
        <f t="shared" si="71"/>
        <v>0</v>
      </c>
      <c r="J70" s="28">
        <f t="shared" si="71"/>
        <v>0</v>
      </c>
      <c r="K70" s="28">
        <f t="shared" si="71"/>
        <v>0</v>
      </c>
      <c r="L70" s="28">
        <f t="shared" si="71"/>
        <v>0</v>
      </c>
      <c r="M70" s="28">
        <f t="shared" si="71"/>
        <v>0</v>
      </c>
      <c r="N70" s="28">
        <f t="shared" si="71"/>
        <v>0</v>
      </c>
      <c r="O70" s="28">
        <f t="shared" si="71"/>
        <v>0</v>
      </c>
      <c r="P70" s="28">
        <f t="shared" si="71"/>
        <v>0</v>
      </c>
      <c r="Q70" s="28">
        <f t="shared" si="71"/>
        <v>0</v>
      </c>
      <c r="R70" s="28">
        <f t="shared" si="71"/>
        <v>0</v>
      </c>
      <c r="S70" s="28">
        <f t="shared" si="71"/>
        <v>0</v>
      </c>
      <c r="T70" s="28">
        <f t="shared" si="71"/>
        <v>1.12</v>
      </c>
      <c r="U70" s="27">
        <f t="shared" si="3"/>
        <v>0</v>
      </c>
      <c r="V70" s="27">
        <f t="shared" si="4"/>
        <v>1.12</v>
      </c>
      <c r="W70" s="27"/>
    </row>
    <row r="71">
      <c r="A71" s="26" t="s">
        <v>1287</v>
      </c>
      <c r="B71" s="27" t="str">
        <f>VLOOKUP(A71,PlayerPosDB,3,FALSE)</f>
        <v>QB</v>
      </c>
      <c r="C71" s="28">
        <f t="shared" ref="C71:T71" si="72">IFNA(VLOOKUP($A71,INDIRECT("'W"&amp;C$1&amp;"'!$A$3:$T$1000"),3,False),0)</f>
        <v>0</v>
      </c>
      <c r="D71" s="28">
        <f t="shared" si="72"/>
        <v>0</v>
      </c>
      <c r="E71" s="28">
        <f t="shared" si="72"/>
        <v>0</v>
      </c>
      <c r="F71" s="28">
        <f t="shared" si="72"/>
        <v>0.04</v>
      </c>
      <c r="G71" s="28">
        <f t="shared" si="72"/>
        <v>0</v>
      </c>
      <c r="H71" s="28">
        <f t="shared" si="72"/>
        <v>0</v>
      </c>
      <c r="I71" s="28">
        <f t="shared" si="72"/>
        <v>0</v>
      </c>
      <c r="J71" s="28">
        <f t="shared" si="72"/>
        <v>0</v>
      </c>
      <c r="K71" s="28">
        <f t="shared" si="72"/>
        <v>0.2</v>
      </c>
      <c r="L71" s="28">
        <f t="shared" si="72"/>
        <v>0</v>
      </c>
      <c r="M71" s="28">
        <f t="shared" si="72"/>
        <v>0</v>
      </c>
      <c r="N71" s="28">
        <f t="shared" si="72"/>
        <v>0</v>
      </c>
      <c r="O71" s="28">
        <f t="shared" si="72"/>
        <v>0</v>
      </c>
      <c r="P71" s="28">
        <f t="shared" si="72"/>
        <v>0</v>
      </c>
      <c r="Q71" s="28">
        <f t="shared" si="72"/>
        <v>-0.1</v>
      </c>
      <c r="R71" s="28">
        <f t="shared" si="72"/>
        <v>0</v>
      </c>
      <c r="S71" s="28">
        <f t="shared" si="72"/>
        <v>0.64</v>
      </c>
      <c r="T71" s="28">
        <f t="shared" si="72"/>
        <v>0</v>
      </c>
      <c r="U71" s="27">
        <f t="shared" si="3"/>
        <v>0</v>
      </c>
      <c r="V71" s="27">
        <f t="shared" si="4"/>
        <v>0.78</v>
      </c>
      <c r="W71" s="27"/>
    </row>
    <row r="72">
      <c r="A72" s="26" t="s">
        <v>1288</v>
      </c>
      <c r="B72" s="27" t="str">
        <f>VLOOKUP(A72,PlayerPosDB,3,FALSE)</f>
        <v>QB</v>
      </c>
      <c r="C72" s="28">
        <f t="shared" ref="C72:T72" si="73">IFNA(VLOOKUP($A72,INDIRECT("'W"&amp;C$1&amp;"'!$A$3:$T$1000"),3,False),0)</f>
        <v>0</v>
      </c>
      <c r="D72" s="28">
        <f t="shared" si="73"/>
        <v>0</v>
      </c>
      <c r="E72" s="28">
        <f t="shared" si="73"/>
        <v>0</v>
      </c>
      <c r="F72" s="28">
        <f t="shared" si="73"/>
        <v>0</v>
      </c>
      <c r="G72" s="28">
        <f t="shared" si="73"/>
        <v>0.76</v>
      </c>
      <c r="H72" s="28">
        <f t="shared" si="73"/>
        <v>0</v>
      </c>
      <c r="I72" s="28">
        <f t="shared" si="73"/>
        <v>0</v>
      </c>
      <c r="J72" s="28">
        <f t="shared" si="73"/>
        <v>0</v>
      </c>
      <c r="K72" s="28">
        <f t="shared" si="73"/>
        <v>0</v>
      </c>
      <c r="L72" s="28">
        <f t="shared" si="73"/>
        <v>0</v>
      </c>
      <c r="M72" s="28">
        <f t="shared" si="73"/>
        <v>0</v>
      </c>
      <c r="N72" s="28">
        <f t="shared" si="73"/>
        <v>0</v>
      </c>
      <c r="O72" s="28">
        <f t="shared" si="73"/>
        <v>0</v>
      </c>
      <c r="P72" s="28">
        <f t="shared" si="73"/>
        <v>0</v>
      </c>
      <c r="Q72" s="28">
        <f t="shared" si="73"/>
        <v>0</v>
      </c>
      <c r="R72" s="28">
        <f t="shared" si="73"/>
        <v>0</v>
      </c>
      <c r="S72" s="28">
        <f t="shared" si="73"/>
        <v>0</v>
      </c>
      <c r="T72" s="28">
        <f t="shared" si="73"/>
        <v>0</v>
      </c>
      <c r="U72" s="27">
        <f t="shared" si="3"/>
        <v>0</v>
      </c>
      <c r="V72" s="27">
        <f t="shared" si="4"/>
        <v>0.76</v>
      </c>
      <c r="W72" s="27"/>
    </row>
    <row r="73">
      <c r="A73" s="26" t="s">
        <v>1289</v>
      </c>
      <c r="B73" s="27" t="str">
        <f>VLOOKUP(A73,PlayerPosDB,3,FALSE)</f>
        <v>QB</v>
      </c>
      <c r="C73" s="28">
        <f t="shared" ref="C73:T73" si="74">IFNA(VLOOKUP($A73,INDIRECT("'W"&amp;C$1&amp;"'!$A$3:$T$1000"),3,False),0)</f>
        <v>0</v>
      </c>
      <c r="D73" s="28">
        <f t="shared" si="74"/>
        <v>0</v>
      </c>
      <c r="E73" s="28">
        <f t="shared" si="74"/>
        <v>0</v>
      </c>
      <c r="F73" s="28">
        <f t="shared" si="74"/>
        <v>0</v>
      </c>
      <c r="G73" s="28">
        <f t="shared" si="74"/>
        <v>0</v>
      </c>
      <c r="H73" s="28">
        <f t="shared" si="74"/>
        <v>0</v>
      </c>
      <c r="I73" s="28">
        <f t="shared" si="74"/>
        <v>0</v>
      </c>
      <c r="J73" s="28">
        <f t="shared" si="74"/>
        <v>0</v>
      </c>
      <c r="K73" s="28">
        <f t="shared" si="74"/>
        <v>0</v>
      </c>
      <c r="L73" s="28">
        <f t="shared" si="74"/>
        <v>0</v>
      </c>
      <c r="M73" s="28">
        <f t="shared" si="74"/>
        <v>0</v>
      </c>
      <c r="N73" s="28">
        <f t="shared" si="74"/>
        <v>0</v>
      </c>
      <c r="O73" s="28">
        <f t="shared" si="74"/>
        <v>0</v>
      </c>
      <c r="P73" s="28">
        <f t="shared" si="74"/>
        <v>0</v>
      </c>
      <c r="Q73" s="28">
        <f t="shared" si="74"/>
        <v>0</v>
      </c>
      <c r="R73" s="28">
        <f t="shared" si="74"/>
        <v>0</v>
      </c>
      <c r="S73" s="28">
        <f t="shared" si="74"/>
        <v>0</v>
      </c>
      <c r="T73" s="28">
        <f t="shared" si="74"/>
        <v>0.5</v>
      </c>
      <c r="U73" s="27">
        <f t="shared" si="3"/>
        <v>0</v>
      </c>
      <c r="V73" s="27">
        <f t="shared" si="4"/>
        <v>0.5</v>
      </c>
      <c r="W73" s="27"/>
    </row>
    <row r="74">
      <c r="A74" s="26" t="s">
        <v>1290</v>
      </c>
      <c r="B74" s="27" t="str">
        <f>VLOOKUP(A74,PlayerPosDB,3,FALSE)</f>
        <v>QB</v>
      </c>
      <c r="C74" s="28">
        <f t="shared" ref="C74:T74" si="75">IFNA(VLOOKUP($A74,INDIRECT("'W"&amp;C$1&amp;"'!$A$3:$T$1000"),3,False),0)</f>
        <v>0</v>
      </c>
      <c r="D74" s="28">
        <f t="shared" si="75"/>
        <v>0</v>
      </c>
      <c r="E74" s="28">
        <f t="shared" si="75"/>
        <v>0</v>
      </c>
      <c r="F74" s="28">
        <f t="shared" si="75"/>
        <v>0</v>
      </c>
      <c r="G74" s="28">
        <f t="shared" si="75"/>
        <v>0</v>
      </c>
      <c r="H74" s="28">
        <f t="shared" si="75"/>
        <v>0</v>
      </c>
      <c r="I74" s="28">
        <f t="shared" si="75"/>
        <v>-0.2</v>
      </c>
      <c r="J74" s="28">
        <f t="shared" si="75"/>
        <v>0</v>
      </c>
      <c r="K74" s="28">
        <f t="shared" si="75"/>
        <v>0</v>
      </c>
      <c r="L74" s="28">
        <f t="shared" si="75"/>
        <v>0</v>
      </c>
      <c r="M74" s="28">
        <f t="shared" si="75"/>
        <v>0</v>
      </c>
      <c r="N74" s="28">
        <f t="shared" si="75"/>
        <v>0</v>
      </c>
      <c r="O74" s="28">
        <f t="shared" si="75"/>
        <v>0</v>
      </c>
      <c r="P74" s="28">
        <f t="shared" si="75"/>
        <v>0</v>
      </c>
      <c r="Q74" s="28">
        <f t="shared" si="75"/>
        <v>0</v>
      </c>
      <c r="R74" s="28">
        <f t="shared" si="75"/>
        <v>0</v>
      </c>
      <c r="S74" s="28">
        <f t="shared" si="75"/>
        <v>0</v>
      </c>
      <c r="T74" s="28">
        <f t="shared" si="75"/>
        <v>0.7</v>
      </c>
      <c r="U74" s="27">
        <f t="shared" si="3"/>
        <v>0</v>
      </c>
      <c r="V74" s="27">
        <f t="shared" si="4"/>
        <v>0.5</v>
      </c>
      <c r="W74" s="27"/>
    </row>
    <row r="75">
      <c r="A75" s="26" t="s">
        <v>1291</v>
      </c>
      <c r="B75" s="27" t="str">
        <f>VLOOKUP(A75,PlayerPosDB,3,FALSE)</f>
        <v>QB</v>
      </c>
      <c r="C75" s="28">
        <f t="shared" ref="C75:T75" si="76">IFNA(VLOOKUP($A75,INDIRECT("'W"&amp;C$1&amp;"'!$A$3:$T$1000"),3,False),0)</f>
        <v>0</v>
      </c>
      <c r="D75" s="28">
        <f t="shared" si="76"/>
        <v>0</v>
      </c>
      <c r="E75" s="28">
        <f t="shared" si="76"/>
        <v>0</v>
      </c>
      <c r="F75" s="28">
        <f t="shared" si="76"/>
        <v>0</v>
      </c>
      <c r="G75" s="28">
        <f t="shared" si="76"/>
        <v>0</v>
      </c>
      <c r="H75" s="28">
        <f t="shared" si="76"/>
        <v>0</v>
      </c>
      <c r="I75" s="28">
        <f t="shared" si="76"/>
        <v>0</v>
      </c>
      <c r="J75" s="28">
        <f t="shared" si="76"/>
        <v>0</v>
      </c>
      <c r="K75" s="28">
        <f t="shared" si="76"/>
        <v>-0.1</v>
      </c>
      <c r="L75" s="28">
        <f t="shared" si="76"/>
        <v>0</v>
      </c>
      <c r="M75" s="28">
        <f t="shared" si="76"/>
        <v>0</v>
      </c>
      <c r="N75" s="28">
        <f t="shared" si="76"/>
        <v>0</v>
      </c>
      <c r="O75" s="28">
        <f t="shared" si="76"/>
        <v>0</v>
      </c>
      <c r="P75" s="28">
        <f t="shared" si="76"/>
        <v>0</v>
      </c>
      <c r="Q75" s="28">
        <f t="shared" si="76"/>
        <v>0</v>
      </c>
      <c r="R75" s="28">
        <f t="shared" si="76"/>
        <v>-0.1</v>
      </c>
      <c r="S75" s="28">
        <f t="shared" si="76"/>
        <v>0</v>
      </c>
      <c r="T75" s="28">
        <f t="shared" si="76"/>
        <v>0</v>
      </c>
      <c r="U75" s="27">
        <f t="shared" si="3"/>
        <v>0</v>
      </c>
      <c r="V75" s="27">
        <f t="shared" si="4"/>
        <v>-0.2</v>
      </c>
      <c r="W75" s="27"/>
    </row>
    <row r="76">
      <c r="A76" s="26" t="s">
        <v>1292</v>
      </c>
      <c r="B76" s="27" t="str">
        <f>VLOOKUP(A76,PlayerPosDB,3,FALSE)</f>
        <v>QB</v>
      </c>
      <c r="C76" s="28">
        <f t="shared" ref="C76:T76" si="77">IFNA(VLOOKUP($A76,INDIRECT("'W"&amp;C$1&amp;"'!$A$3:$T$1000"),3,False),0)</f>
        <v>-0.2</v>
      </c>
      <c r="D76" s="28">
        <f t="shared" si="77"/>
        <v>0</v>
      </c>
      <c r="E76" s="28">
        <f t="shared" si="77"/>
        <v>0</v>
      </c>
      <c r="F76" s="28">
        <f t="shared" si="77"/>
        <v>0</v>
      </c>
      <c r="G76" s="28">
        <f t="shared" si="77"/>
        <v>0</v>
      </c>
      <c r="H76" s="28">
        <f t="shared" si="77"/>
        <v>0</v>
      </c>
      <c r="I76" s="28">
        <f t="shared" si="77"/>
        <v>0</v>
      </c>
      <c r="J76" s="28">
        <f t="shared" si="77"/>
        <v>0</v>
      </c>
      <c r="K76" s="28">
        <f t="shared" si="77"/>
        <v>0</v>
      </c>
      <c r="L76" s="28">
        <f t="shared" si="77"/>
        <v>0</v>
      </c>
      <c r="M76" s="28">
        <f t="shared" si="77"/>
        <v>0</v>
      </c>
      <c r="N76" s="28">
        <f t="shared" si="77"/>
        <v>0</v>
      </c>
      <c r="O76" s="28">
        <f t="shared" si="77"/>
        <v>0.2</v>
      </c>
      <c r="P76" s="28">
        <f t="shared" si="77"/>
        <v>0</v>
      </c>
      <c r="Q76" s="28">
        <f t="shared" si="77"/>
        <v>0</v>
      </c>
      <c r="R76" s="28">
        <f t="shared" si="77"/>
        <v>0</v>
      </c>
      <c r="S76" s="28">
        <f t="shared" si="77"/>
        <v>-0.2</v>
      </c>
      <c r="T76" s="28">
        <f t="shared" si="77"/>
        <v>0</v>
      </c>
      <c r="U76" s="27">
        <f t="shared" si="3"/>
        <v>0</v>
      </c>
      <c r="V76" s="27">
        <f t="shared" si="4"/>
        <v>-0.2</v>
      </c>
      <c r="W76" s="26"/>
    </row>
    <row r="77">
      <c r="A77" s="26" t="s">
        <v>1293</v>
      </c>
      <c r="B77" s="27" t="str">
        <f>VLOOKUP(A77,PlayerPosDB,3,FALSE)</f>
        <v>QB</v>
      </c>
      <c r="C77" s="28">
        <f t="shared" ref="C77:T77" si="78">IFNA(VLOOKUP($A77,INDIRECT("'W"&amp;C$1&amp;"'!$A$3:$T$1000"),3,False),0)</f>
        <v>0</v>
      </c>
      <c r="D77" s="28">
        <f t="shared" si="78"/>
        <v>0</v>
      </c>
      <c r="E77" s="28">
        <f t="shared" si="78"/>
        <v>0</v>
      </c>
      <c r="F77" s="28">
        <f t="shared" si="78"/>
        <v>0</v>
      </c>
      <c r="G77" s="28">
        <f t="shared" si="78"/>
        <v>-0.4</v>
      </c>
      <c r="H77" s="28">
        <f t="shared" si="78"/>
        <v>-0.3</v>
      </c>
      <c r="I77" s="28">
        <f t="shared" si="78"/>
        <v>0</v>
      </c>
      <c r="J77" s="28">
        <f t="shared" si="78"/>
        <v>0</v>
      </c>
      <c r="K77" s="28">
        <f t="shared" si="78"/>
        <v>0</v>
      </c>
      <c r="L77" s="28">
        <f t="shared" si="78"/>
        <v>0</v>
      </c>
      <c r="M77" s="28">
        <f t="shared" si="78"/>
        <v>0</v>
      </c>
      <c r="N77" s="28">
        <f t="shared" si="78"/>
        <v>0</v>
      </c>
      <c r="O77" s="28">
        <f t="shared" si="78"/>
        <v>0</v>
      </c>
      <c r="P77" s="28">
        <f t="shared" si="78"/>
        <v>0.24</v>
      </c>
      <c r="Q77" s="28">
        <f t="shared" si="78"/>
        <v>0.2</v>
      </c>
      <c r="R77" s="28">
        <f t="shared" si="78"/>
        <v>0</v>
      </c>
      <c r="S77" s="28">
        <f t="shared" si="78"/>
        <v>0</v>
      </c>
      <c r="T77" s="28">
        <f t="shared" si="78"/>
        <v>0</v>
      </c>
      <c r="U77" s="27">
        <f t="shared" si="3"/>
        <v>0</v>
      </c>
      <c r="V77" s="27">
        <f t="shared" si="4"/>
        <v>-0.26</v>
      </c>
      <c r="W77" s="27"/>
    </row>
    <row r="78">
      <c r="A78" s="26" t="s">
        <v>1294</v>
      </c>
      <c r="B78" s="27" t="str">
        <f>VLOOKUP(A78,PlayerPosDB,3,FALSE)</f>
        <v>QB</v>
      </c>
      <c r="C78" s="28">
        <f t="shared" ref="C78:T78" si="79">IFNA(VLOOKUP($A78,INDIRECT("'W"&amp;C$1&amp;"'!$A$3:$T$1000"),3,False),0)</f>
        <v>0</v>
      </c>
      <c r="D78" s="28">
        <f t="shared" si="79"/>
        <v>0</v>
      </c>
      <c r="E78" s="28">
        <f t="shared" si="79"/>
        <v>0</v>
      </c>
      <c r="F78" s="28">
        <f t="shared" si="79"/>
        <v>0</v>
      </c>
      <c r="G78" s="28">
        <f t="shared" si="79"/>
        <v>0</v>
      </c>
      <c r="H78" s="28">
        <f t="shared" si="79"/>
        <v>0</v>
      </c>
      <c r="I78" s="28">
        <f t="shared" si="79"/>
        <v>0</v>
      </c>
      <c r="J78" s="28">
        <f t="shared" si="79"/>
        <v>0</v>
      </c>
      <c r="K78" s="28">
        <f t="shared" si="79"/>
        <v>0</v>
      </c>
      <c r="L78" s="28">
        <f t="shared" si="79"/>
        <v>0</v>
      </c>
      <c r="M78" s="28">
        <f t="shared" si="79"/>
        <v>0</v>
      </c>
      <c r="N78" s="28">
        <f t="shared" si="79"/>
        <v>0</v>
      </c>
      <c r="O78" s="28">
        <f t="shared" si="79"/>
        <v>0</v>
      </c>
      <c r="P78" s="28">
        <f t="shared" si="79"/>
        <v>0</v>
      </c>
      <c r="Q78" s="28">
        <f t="shared" si="79"/>
        <v>-0.84</v>
      </c>
      <c r="R78" s="28">
        <f t="shared" si="79"/>
        <v>0</v>
      </c>
      <c r="S78" s="28">
        <f t="shared" si="79"/>
        <v>0</v>
      </c>
      <c r="T78" s="28">
        <f t="shared" si="79"/>
        <v>0</v>
      </c>
      <c r="U78" s="27">
        <f t="shared" si="3"/>
        <v>0</v>
      </c>
      <c r="V78" s="27">
        <f t="shared" si="4"/>
        <v>-0.84</v>
      </c>
      <c r="W78" s="27"/>
    </row>
    <row r="79">
      <c r="A79" s="26" t="s">
        <v>1295</v>
      </c>
      <c r="B79" s="27" t="str">
        <f>VLOOKUP(A79,PlayerPosDB,3,FALSE)</f>
        <v>QB</v>
      </c>
      <c r="C79" s="28">
        <f t="shared" ref="C79:T79" si="80">IFNA(VLOOKUP($A79,INDIRECT("'W"&amp;C$1&amp;"'!$A$3:$T$1000"),3,False),0)</f>
        <v>0</v>
      </c>
      <c r="D79" s="28">
        <f t="shared" si="80"/>
        <v>-2.6</v>
      </c>
      <c r="E79" s="28">
        <f t="shared" si="80"/>
        <v>0</v>
      </c>
      <c r="F79" s="28">
        <f t="shared" si="80"/>
        <v>0</v>
      </c>
      <c r="G79" s="28">
        <f t="shared" si="80"/>
        <v>0</v>
      </c>
      <c r="H79" s="28">
        <f t="shared" si="80"/>
        <v>0</v>
      </c>
      <c r="I79" s="28">
        <f t="shared" si="80"/>
        <v>0.2</v>
      </c>
      <c r="J79" s="28">
        <f t="shared" si="80"/>
        <v>0</v>
      </c>
      <c r="K79" s="28">
        <f t="shared" si="80"/>
        <v>0</v>
      </c>
      <c r="L79" s="28">
        <f t="shared" si="80"/>
        <v>-0.1</v>
      </c>
      <c r="M79" s="28">
        <f t="shared" si="80"/>
        <v>0</v>
      </c>
      <c r="N79" s="28">
        <f t="shared" si="80"/>
        <v>0</v>
      </c>
      <c r="O79" s="28">
        <f t="shared" si="80"/>
        <v>0</v>
      </c>
      <c r="P79" s="28">
        <f t="shared" si="80"/>
        <v>0</v>
      </c>
      <c r="Q79" s="28">
        <f t="shared" si="80"/>
        <v>0.22</v>
      </c>
      <c r="R79" s="28">
        <f t="shared" si="80"/>
        <v>0</v>
      </c>
      <c r="S79" s="28">
        <f t="shared" si="80"/>
        <v>0</v>
      </c>
      <c r="T79" s="28">
        <f t="shared" si="80"/>
        <v>0.2</v>
      </c>
      <c r="U79" s="27">
        <f t="shared" si="3"/>
        <v>0</v>
      </c>
      <c r="V79" s="27">
        <f t="shared" si="4"/>
        <v>-2.08</v>
      </c>
      <c r="W79" s="26"/>
    </row>
    <row r="80">
      <c r="A80" s="26" t="s">
        <v>1296</v>
      </c>
      <c r="B80" s="27" t="str">
        <f>VLOOKUP(A80,PlayerPosDB,3,FALSE)</f>
        <v>RB</v>
      </c>
      <c r="C80" s="28">
        <f t="shared" ref="C80:T80" si="81">IFNA(VLOOKUP($A80,INDIRECT("'W"&amp;C$1&amp;"'!$A$3:$T$1000"),3,False),0)</f>
        <v>19.5</v>
      </c>
      <c r="D80" s="28">
        <f t="shared" si="81"/>
        <v>43</v>
      </c>
      <c r="E80" s="28">
        <f t="shared" si="81"/>
        <v>14.2</v>
      </c>
      <c r="F80" s="28">
        <f t="shared" si="81"/>
        <v>21.4</v>
      </c>
      <c r="G80" s="28">
        <f t="shared" si="81"/>
        <v>9.6</v>
      </c>
      <c r="H80" s="28">
        <f t="shared" si="81"/>
        <v>14.9</v>
      </c>
      <c r="I80" s="28">
        <f t="shared" si="81"/>
        <v>5.4</v>
      </c>
      <c r="J80" s="28">
        <f t="shared" si="81"/>
        <v>15.2</v>
      </c>
      <c r="K80" s="28">
        <f t="shared" si="81"/>
        <v>24.5</v>
      </c>
      <c r="L80" s="28">
        <f t="shared" si="81"/>
        <v>13.4</v>
      </c>
      <c r="M80" s="28">
        <f t="shared" si="81"/>
        <v>10.9</v>
      </c>
      <c r="N80" s="28">
        <f t="shared" si="81"/>
        <v>0</v>
      </c>
      <c r="O80" s="28">
        <f t="shared" si="81"/>
        <v>13.9</v>
      </c>
      <c r="P80" s="28">
        <f t="shared" si="81"/>
        <v>10.4</v>
      </c>
      <c r="Q80" s="28">
        <f t="shared" si="81"/>
        <v>15</v>
      </c>
      <c r="R80" s="28">
        <f t="shared" si="81"/>
        <v>0</v>
      </c>
      <c r="S80" s="28">
        <f t="shared" si="81"/>
        <v>0</v>
      </c>
      <c r="T80" s="28">
        <f t="shared" si="81"/>
        <v>0</v>
      </c>
      <c r="U80" s="27">
        <f>COUNTIF(C80:T80,"&gt; 7")</f>
        <v>13</v>
      </c>
      <c r="V80" s="27">
        <f t="shared" si="4"/>
        <v>231.3</v>
      </c>
      <c r="W80" s="27"/>
    </row>
    <row r="81">
      <c r="A81" s="26" t="s">
        <v>1297</v>
      </c>
      <c r="B81" s="27" t="str">
        <f>VLOOKUP(A81,PlayerPosDB,3,FALSE)</f>
        <v>RB</v>
      </c>
      <c r="C81" s="28">
        <f t="shared" ref="C81:T81" si="82">IFNA(VLOOKUP($A81,INDIRECT("'W"&amp;C$1&amp;"'!$A$3:$T$1000"),3,False),0)</f>
        <v>15.4</v>
      </c>
      <c r="D81" s="28">
        <f t="shared" si="82"/>
        <v>14.1</v>
      </c>
      <c r="E81" s="28">
        <f t="shared" si="82"/>
        <v>16.3</v>
      </c>
      <c r="F81" s="28">
        <f t="shared" si="82"/>
        <v>19.8</v>
      </c>
      <c r="G81" s="28">
        <f t="shared" si="82"/>
        <v>0</v>
      </c>
      <c r="H81" s="28">
        <f t="shared" si="82"/>
        <v>10.6</v>
      </c>
      <c r="I81" s="28">
        <f t="shared" si="82"/>
        <v>30</v>
      </c>
      <c r="J81" s="28">
        <f t="shared" si="82"/>
        <v>19.8</v>
      </c>
      <c r="K81" s="28">
        <f t="shared" si="82"/>
        <v>14.1</v>
      </c>
      <c r="L81" s="28">
        <f t="shared" si="82"/>
        <v>11.8</v>
      </c>
      <c r="M81" s="28">
        <f t="shared" si="82"/>
        <v>18.8</v>
      </c>
      <c r="N81" s="28">
        <f t="shared" si="82"/>
        <v>23.4</v>
      </c>
      <c r="O81" s="28">
        <f t="shared" si="82"/>
        <v>9.4</v>
      </c>
      <c r="P81" s="28">
        <f t="shared" si="82"/>
        <v>16.3</v>
      </c>
      <c r="Q81" s="28">
        <f t="shared" si="82"/>
        <v>25.9</v>
      </c>
      <c r="R81" s="28">
        <f t="shared" si="82"/>
        <v>23.4</v>
      </c>
      <c r="S81" s="28">
        <f t="shared" si="82"/>
        <v>24.3</v>
      </c>
      <c r="T81" s="28">
        <f t="shared" si="82"/>
        <v>43.5</v>
      </c>
      <c r="U81" s="27">
        <f t="shared" ref="U81:U86" si="84">COUNTIF(C81:T81,"&gt; 15")</f>
        <v>12</v>
      </c>
      <c r="V81" s="27">
        <f t="shared" si="4"/>
        <v>336.9</v>
      </c>
      <c r="W81" s="27"/>
    </row>
    <row r="82">
      <c r="A82" s="26" t="s">
        <v>1298</v>
      </c>
      <c r="B82" s="27" t="str">
        <f>VLOOKUP(A82,PlayerPosDB,3,FALSE)</f>
        <v>RB</v>
      </c>
      <c r="C82" s="28">
        <f t="shared" ref="C82:T82" si="83">IFNA(VLOOKUP($A82,INDIRECT("'W"&amp;C$1&amp;"'!$A$3:$T$1000"),3,False),0)</f>
        <v>32.2</v>
      </c>
      <c r="D82" s="28">
        <f t="shared" si="83"/>
        <v>15.6</v>
      </c>
      <c r="E82" s="28">
        <f t="shared" si="83"/>
        <v>31.6</v>
      </c>
      <c r="F82" s="28">
        <f t="shared" si="83"/>
        <v>12.6</v>
      </c>
      <c r="G82" s="28">
        <f t="shared" si="83"/>
        <v>0</v>
      </c>
      <c r="H82" s="28">
        <f t="shared" si="83"/>
        <v>6.4</v>
      </c>
      <c r="I82" s="28">
        <f t="shared" si="83"/>
        <v>25.7</v>
      </c>
      <c r="J82" s="28">
        <f t="shared" si="83"/>
        <v>11.6</v>
      </c>
      <c r="K82" s="28">
        <f t="shared" si="83"/>
        <v>31.4</v>
      </c>
      <c r="L82" s="28">
        <f t="shared" si="83"/>
        <v>8.3</v>
      </c>
      <c r="M82" s="28">
        <f t="shared" si="83"/>
        <v>32.8</v>
      </c>
      <c r="N82" s="28">
        <f t="shared" si="83"/>
        <v>44.2</v>
      </c>
      <c r="O82" s="28">
        <f t="shared" si="83"/>
        <v>18.7</v>
      </c>
      <c r="P82" s="28">
        <f t="shared" si="83"/>
        <v>14.4</v>
      </c>
      <c r="Q82" s="28">
        <f t="shared" si="83"/>
        <v>8.4</v>
      </c>
      <c r="R82" s="28">
        <f t="shared" si="83"/>
        <v>27</v>
      </c>
      <c r="S82" s="28">
        <f t="shared" si="83"/>
        <v>17.9</v>
      </c>
      <c r="T82" s="28">
        <f t="shared" si="83"/>
        <v>0</v>
      </c>
      <c r="U82" s="27">
        <f t="shared" si="84"/>
        <v>10</v>
      </c>
      <c r="V82" s="27">
        <f t="shared" si="4"/>
        <v>338.8</v>
      </c>
      <c r="W82" s="26"/>
    </row>
    <row r="83">
      <c r="A83" s="26" t="s">
        <v>1299</v>
      </c>
      <c r="B83" s="27" t="str">
        <f>VLOOKUP(A83,PlayerPosDB,3,FALSE)</f>
        <v>RB</v>
      </c>
      <c r="C83" s="28">
        <f t="shared" ref="C83:T83" si="85">IFNA(VLOOKUP($A83,INDIRECT("'W"&amp;C$1&amp;"'!$A$3:$T$1000"),3,False),0)</f>
        <v>10.6</v>
      </c>
      <c r="D83" s="28">
        <f t="shared" si="85"/>
        <v>16.1</v>
      </c>
      <c r="E83" s="28">
        <f t="shared" si="85"/>
        <v>29.9</v>
      </c>
      <c r="F83" s="28">
        <f t="shared" si="85"/>
        <v>34.4</v>
      </c>
      <c r="G83" s="28">
        <f t="shared" si="85"/>
        <v>16.1</v>
      </c>
      <c r="H83" s="28">
        <f t="shared" si="85"/>
        <v>25.2</v>
      </c>
      <c r="I83" s="28">
        <f t="shared" si="85"/>
        <v>24.7</v>
      </c>
      <c r="J83" s="28">
        <f t="shared" si="85"/>
        <v>14.2</v>
      </c>
      <c r="K83" s="28">
        <f t="shared" si="85"/>
        <v>25.8</v>
      </c>
      <c r="L83" s="28">
        <f t="shared" si="85"/>
        <v>13.6</v>
      </c>
      <c r="M83" s="28">
        <f t="shared" si="85"/>
        <v>10.5</v>
      </c>
      <c r="N83" s="28">
        <f t="shared" si="85"/>
        <v>14</v>
      </c>
      <c r="O83" s="28">
        <f t="shared" si="85"/>
        <v>12.6</v>
      </c>
      <c r="P83" s="28">
        <f t="shared" si="85"/>
        <v>0</v>
      </c>
      <c r="Q83" s="28">
        <f t="shared" si="85"/>
        <v>6.7</v>
      </c>
      <c r="R83" s="28">
        <f t="shared" si="85"/>
        <v>19.9</v>
      </c>
      <c r="S83" s="28">
        <f t="shared" si="85"/>
        <v>23.5</v>
      </c>
      <c r="T83" s="28">
        <f t="shared" si="85"/>
        <v>29.1</v>
      </c>
      <c r="U83" s="27">
        <f t="shared" si="84"/>
        <v>10</v>
      </c>
      <c r="V83" s="27">
        <f t="shared" si="4"/>
        <v>326.9</v>
      </c>
      <c r="W83" s="27"/>
    </row>
    <row r="84">
      <c r="A84" s="26" t="s">
        <v>1300</v>
      </c>
      <c r="B84" s="27" t="str">
        <f>VLOOKUP(A84,PlayerPosDB,3,FALSE)</f>
        <v>RB</v>
      </c>
      <c r="C84" s="28">
        <f t="shared" ref="C84:T84" si="86">IFNA(VLOOKUP($A84,INDIRECT("'W"&amp;C$1&amp;"'!$A$3:$T$1000"),3,False),0)</f>
        <v>13.6</v>
      </c>
      <c r="D84" s="28">
        <f t="shared" si="86"/>
        <v>14.2</v>
      </c>
      <c r="E84" s="28">
        <f t="shared" si="86"/>
        <v>12.2</v>
      </c>
      <c r="F84" s="28">
        <f t="shared" si="86"/>
        <v>9.4</v>
      </c>
      <c r="G84" s="28">
        <f t="shared" si="86"/>
        <v>9.2</v>
      </c>
      <c r="H84" s="28">
        <f t="shared" si="86"/>
        <v>24</v>
      </c>
      <c r="I84" s="28">
        <f t="shared" si="86"/>
        <v>21.8</v>
      </c>
      <c r="J84" s="28">
        <f t="shared" si="86"/>
        <v>20.1</v>
      </c>
      <c r="K84" s="28">
        <f t="shared" si="86"/>
        <v>18</v>
      </c>
      <c r="L84" s="28">
        <f t="shared" si="86"/>
        <v>27.9</v>
      </c>
      <c r="M84" s="28">
        <f t="shared" si="86"/>
        <v>8.3</v>
      </c>
      <c r="N84" s="28">
        <f t="shared" si="86"/>
        <v>0</v>
      </c>
      <c r="O84" s="28">
        <f t="shared" si="86"/>
        <v>22.5</v>
      </c>
      <c r="P84" s="28">
        <f t="shared" si="86"/>
        <v>19.1</v>
      </c>
      <c r="Q84" s="28">
        <f t="shared" si="86"/>
        <v>14</v>
      </c>
      <c r="R84" s="28">
        <f t="shared" si="86"/>
        <v>23.3</v>
      </c>
      <c r="S84" s="28">
        <f t="shared" si="86"/>
        <v>23.3</v>
      </c>
      <c r="T84" s="28">
        <f t="shared" si="86"/>
        <v>30.3</v>
      </c>
      <c r="U84" s="27">
        <f t="shared" si="84"/>
        <v>10</v>
      </c>
      <c r="V84" s="27">
        <f t="shared" si="4"/>
        <v>311.2</v>
      </c>
      <c r="W84" s="27"/>
    </row>
    <row r="85">
      <c r="A85" s="26" t="s">
        <v>1301</v>
      </c>
      <c r="B85" s="27" t="str">
        <f>VLOOKUP(A85,PlayerPosDB,3,FALSE)</f>
        <v>RB</v>
      </c>
      <c r="C85" s="28">
        <f t="shared" ref="C85:T85" si="87">IFNA(VLOOKUP($A85,INDIRECT("'W"&amp;C$1&amp;"'!$A$3:$T$1000"),3,False),0)</f>
        <v>19.5</v>
      </c>
      <c r="D85" s="28">
        <f t="shared" si="87"/>
        <v>26</v>
      </c>
      <c r="E85" s="28">
        <f t="shared" si="87"/>
        <v>7.3</v>
      </c>
      <c r="F85" s="28">
        <f t="shared" si="87"/>
        <v>4.4</v>
      </c>
      <c r="G85" s="28">
        <f t="shared" si="87"/>
        <v>2.2</v>
      </c>
      <c r="H85" s="28">
        <f t="shared" si="87"/>
        <v>0</v>
      </c>
      <c r="I85" s="28">
        <f t="shared" si="87"/>
        <v>9.5</v>
      </c>
      <c r="J85" s="28">
        <f t="shared" si="87"/>
        <v>23.7</v>
      </c>
      <c r="K85" s="28">
        <f t="shared" si="87"/>
        <v>28.1</v>
      </c>
      <c r="L85" s="28">
        <f t="shared" si="87"/>
        <v>7.7</v>
      </c>
      <c r="M85" s="28">
        <f t="shared" si="87"/>
        <v>18.5</v>
      </c>
      <c r="N85" s="28">
        <f t="shared" si="87"/>
        <v>19.1</v>
      </c>
      <c r="O85" s="28">
        <f t="shared" si="87"/>
        <v>17</v>
      </c>
      <c r="P85" s="28">
        <f t="shared" si="87"/>
        <v>15.9</v>
      </c>
      <c r="Q85" s="28">
        <f t="shared" si="87"/>
        <v>11.1</v>
      </c>
      <c r="R85" s="28">
        <f t="shared" si="87"/>
        <v>28</v>
      </c>
      <c r="S85" s="28">
        <f t="shared" si="87"/>
        <v>4.8</v>
      </c>
      <c r="T85" s="28">
        <f t="shared" si="87"/>
        <v>18.1</v>
      </c>
      <c r="U85" s="27">
        <f t="shared" si="84"/>
        <v>10</v>
      </c>
      <c r="V85" s="27">
        <f t="shared" si="4"/>
        <v>260.9</v>
      </c>
      <c r="W85" s="27"/>
    </row>
    <row r="86">
      <c r="A86" s="26" t="s">
        <v>1302</v>
      </c>
      <c r="B86" s="27" t="str">
        <f>VLOOKUP(A86,PlayerPosDB,3,FALSE)</f>
        <v>RB</v>
      </c>
      <c r="C86" s="28">
        <f t="shared" ref="C86:T86" si="88">IFNA(VLOOKUP($A86,INDIRECT("'W"&amp;C$1&amp;"'!$A$3:$T$1000"),3,False),0)</f>
        <v>11.4</v>
      </c>
      <c r="D86" s="28">
        <f t="shared" si="88"/>
        <v>13.1</v>
      </c>
      <c r="E86" s="28">
        <f t="shared" si="88"/>
        <v>5.3</v>
      </c>
      <c r="F86" s="28">
        <f t="shared" si="88"/>
        <v>9.8</v>
      </c>
      <c r="G86" s="28">
        <f t="shared" si="88"/>
        <v>15.9</v>
      </c>
      <c r="H86" s="28">
        <f t="shared" si="88"/>
        <v>10.5</v>
      </c>
      <c r="I86" s="28">
        <f t="shared" si="88"/>
        <v>17.7</v>
      </c>
      <c r="J86" s="28">
        <f t="shared" si="88"/>
        <v>25</v>
      </c>
      <c r="K86" s="28">
        <f t="shared" si="88"/>
        <v>11.8</v>
      </c>
      <c r="L86" s="28">
        <f t="shared" si="88"/>
        <v>0</v>
      </c>
      <c r="M86" s="28">
        <f t="shared" si="88"/>
        <v>21.4</v>
      </c>
      <c r="N86" s="28">
        <f t="shared" si="88"/>
        <v>28.6</v>
      </c>
      <c r="O86" s="28">
        <f t="shared" si="88"/>
        <v>19.7</v>
      </c>
      <c r="P86" s="28">
        <f t="shared" si="88"/>
        <v>24.6</v>
      </c>
      <c r="Q86" s="28">
        <f t="shared" si="88"/>
        <v>19.6</v>
      </c>
      <c r="R86" s="28">
        <f t="shared" si="88"/>
        <v>18.7</v>
      </c>
      <c r="S86" s="28">
        <f t="shared" si="88"/>
        <v>10.9</v>
      </c>
      <c r="T86" s="28">
        <f t="shared" si="88"/>
        <v>11.1</v>
      </c>
      <c r="U86" s="27">
        <f t="shared" si="84"/>
        <v>9</v>
      </c>
      <c r="V86" s="27">
        <f t="shared" si="4"/>
        <v>275.1</v>
      </c>
      <c r="W86" s="27"/>
    </row>
    <row r="87">
      <c r="A87" s="26" t="s">
        <v>1303</v>
      </c>
      <c r="B87" s="27" t="str">
        <f>VLOOKUP(A87,PlayerPosDB,3,FALSE)</f>
        <v>RB</v>
      </c>
      <c r="C87" s="28">
        <f t="shared" ref="C87:T87" si="89">IFNA(VLOOKUP($A87,INDIRECT("'W"&amp;C$1&amp;"'!$A$3:$T$1000"),3,False),0)</f>
        <v>3.7</v>
      </c>
      <c r="D87" s="28">
        <f t="shared" si="89"/>
        <v>7.9</v>
      </c>
      <c r="E87" s="28">
        <f t="shared" si="89"/>
        <v>7.1</v>
      </c>
      <c r="F87" s="28">
        <f t="shared" si="89"/>
        <v>12.6</v>
      </c>
      <c r="G87" s="28">
        <f t="shared" si="89"/>
        <v>18.4</v>
      </c>
      <c r="H87" s="28">
        <f t="shared" si="89"/>
        <v>8</v>
      </c>
      <c r="I87" s="28">
        <f t="shared" si="89"/>
        <v>0</v>
      </c>
      <c r="J87" s="28">
        <f t="shared" si="89"/>
        <v>0</v>
      </c>
      <c r="K87" s="28">
        <f t="shared" si="89"/>
        <v>19.2</v>
      </c>
      <c r="L87" s="28">
        <f t="shared" si="89"/>
        <v>7.1</v>
      </c>
      <c r="M87" s="28">
        <f t="shared" si="89"/>
        <v>4.4</v>
      </c>
      <c r="N87" s="28">
        <f t="shared" si="89"/>
        <v>9.3</v>
      </c>
      <c r="O87" s="28">
        <f t="shared" si="89"/>
        <v>19.8</v>
      </c>
      <c r="P87" s="28">
        <f t="shared" si="89"/>
        <v>14.6</v>
      </c>
      <c r="Q87" s="28">
        <f t="shared" si="89"/>
        <v>14.9</v>
      </c>
      <c r="R87" s="28">
        <f t="shared" si="89"/>
        <v>6.6</v>
      </c>
      <c r="S87" s="28">
        <f t="shared" si="89"/>
        <v>9.3</v>
      </c>
      <c r="T87" s="28">
        <f t="shared" si="89"/>
        <v>15.4</v>
      </c>
      <c r="U87" s="27">
        <f t="shared" ref="U87:U89" si="91">COUNTIF(C87:T87,"&gt; 9")</f>
        <v>9</v>
      </c>
      <c r="V87" s="27">
        <f t="shared" si="4"/>
        <v>178.3</v>
      </c>
      <c r="W87" s="27"/>
    </row>
    <row r="88">
      <c r="A88" s="26" t="s">
        <v>1304</v>
      </c>
      <c r="B88" s="27" t="str">
        <f>VLOOKUP(A88,PlayerPosDB,3,FALSE)</f>
        <v>RB</v>
      </c>
      <c r="C88" s="28">
        <f t="shared" ref="C88:T88" si="90">IFNA(VLOOKUP($A88,INDIRECT("'W"&amp;C$1&amp;"'!$A$3:$T$1000"),3,False),0)</f>
        <v>13.6</v>
      </c>
      <c r="D88" s="28">
        <f t="shared" si="90"/>
        <v>2.8</v>
      </c>
      <c r="E88" s="28">
        <f t="shared" si="90"/>
        <v>6</v>
      </c>
      <c r="F88" s="28">
        <f t="shared" si="90"/>
        <v>9.4</v>
      </c>
      <c r="G88" s="28">
        <f t="shared" si="90"/>
        <v>8.1</v>
      </c>
      <c r="H88" s="28">
        <f t="shared" si="90"/>
        <v>0</v>
      </c>
      <c r="I88" s="28">
        <f t="shared" si="90"/>
        <v>26.1</v>
      </c>
      <c r="J88" s="28">
        <f t="shared" si="90"/>
        <v>13.2</v>
      </c>
      <c r="K88" s="28">
        <f t="shared" si="90"/>
        <v>11</v>
      </c>
      <c r="L88" s="28">
        <f t="shared" si="90"/>
        <v>16</v>
      </c>
      <c r="M88" s="28">
        <f t="shared" si="90"/>
        <v>0</v>
      </c>
      <c r="N88" s="28">
        <f t="shared" si="90"/>
        <v>11.2</v>
      </c>
      <c r="O88" s="28">
        <f t="shared" si="90"/>
        <v>8.3</v>
      </c>
      <c r="P88" s="28">
        <f t="shared" si="90"/>
        <v>23.9</v>
      </c>
      <c r="Q88" s="28">
        <f t="shared" si="90"/>
        <v>13.1</v>
      </c>
      <c r="R88" s="28">
        <f t="shared" si="90"/>
        <v>7.5</v>
      </c>
      <c r="S88" s="28">
        <f t="shared" si="90"/>
        <v>3.9</v>
      </c>
      <c r="T88" s="28">
        <f t="shared" si="90"/>
        <v>0</v>
      </c>
      <c r="U88" s="27">
        <f t="shared" si="91"/>
        <v>9</v>
      </c>
      <c r="V88" s="27">
        <f t="shared" si="4"/>
        <v>174.1</v>
      </c>
      <c r="W88" s="27"/>
    </row>
    <row r="89">
      <c r="A89" s="26" t="s">
        <v>1305</v>
      </c>
      <c r="B89" s="27" t="str">
        <f>VLOOKUP(A89,PlayerPosDB,3,FALSE)</f>
        <v>RB</v>
      </c>
      <c r="C89" s="28">
        <f t="shared" ref="C89:T89" si="92">IFNA(VLOOKUP($A89,INDIRECT("'W"&amp;C$1&amp;"'!$A$3:$T$1000"),3,False),0)</f>
        <v>11.1</v>
      </c>
      <c r="D89" s="28">
        <f t="shared" si="92"/>
        <v>15.4</v>
      </c>
      <c r="E89" s="28">
        <f t="shared" si="92"/>
        <v>24.2</v>
      </c>
      <c r="F89" s="28">
        <f t="shared" si="92"/>
        <v>7.9</v>
      </c>
      <c r="G89" s="28">
        <f t="shared" si="92"/>
        <v>4.5</v>
      </c>
      <c r="H89" s="28">
        <f t="shared" si="92"/>
        <v>4</v>
      </c>
      <c r="I89" s="28">
        <f t="shared" si="92"/>
        <v>1.4</v>
      </c>
      <c r="J89" s="28">
        <f t="shared" si="92"/>
        <v>9.9</v>
      </c>
      <c r="K89" s="28">
        <f t="shared" si="92"/>
        <v>4.3</v>
      </c>
      <c r="L89" s="28">
        <f t="shared" si="92"/>
        <v>0</v>
      </c>
      <c r="M89" s="28">
        <f t="shared" si="92"/>
        <v>1.5</v>
      </c>
      <c r="N89" s="28">
        <f t="shared" si="92"/>
        <v>2.2</v>
      </c>
      <c r="O89" s="28">
        <f t="shared" si="92"/>
        <v>11.1</v>
      </c>
      <c r="P89" s="28">
        <f t="shared" si="92"/>
        <v>34.8</v>
      </c>
      <c r="Q89" s="28">
        <f t="shared" si="92"/>
        <v>13.1</v>
      </c>
      <c r="R89" s="28">
        <f t="shared" si="92"/>
        <v>2.3</v>
      </c>
      <c r="S89" s="28">
        <f t="shared" si="92"/>
        <v>9.1</v>
      </c>
      <c r="T89" s="28">
        <f t="shared" si="92"/>
        <v>9.1</v>
      </c>
      <c r="U89" s="27">
        <f t="shared" si="91"/>
        <v>9</v>
      </c>
      <c r="V89" s="27">
        <f t="shared" si="4"/>
        <v>165.9</v>
      </c>
      <c r="W89" s="27"/>
    </row>
    <row r="90">
      <c r="A90" s="26" t="s">
        <v>1306</v>
      </c>
      <c r="B90" s="27" t="str">
        <f>VLOOKUP(A90,PlayerPosDB,3,FALSE)</f>
        <v>RB</v>
      </c>
      <c r="C90" s="28">
        <f t="shared" ref="C90:T90" si="93">IFNA(VLOOKUP($A90,INDIRECT("'W"&amp;C$1&amp;"'!$A$3:$T$1000"),3,False),0)</f>
        <v>10.9</v>
      </c>
      <c r="D90" s="28">
        <f t="shared" si="93"/>
        <v>13.3</v>
      </c>
      <c r="E90" s="28">
        <f t="shared" si="93"/>
        <v>10.5</v>
      </c>
      <c r="F90" s="28">
        <f t="shared" si="93"/>
        <v>6.5</v>
      </c>
      <c r="G90" s="28">
        <f t="shared" si="93"/>
        <v>9</v>
      </c>
      <c r="H90" s="28">
        <f t="shared" si="93"/>
        <v>-0.1</v>
      </c>
      <c r="I90" s="28">
        <f t="shared" si="93"/>
        <v>0</v>
      </c>
      <c r="J90" s="28">
        <f t="shared" si="93"/>
        <v>0</v>
      </c>
      <c r="K90" s="28">
        <f t="shared" si="93"/>
        <v>4</v>
      </c>
      <c r="L90" s="28">
        <f t="shared" si="93"/>
        <v>4.8</v>
      </c>
      <c r="M90" s="28">
        <f t="shared" si="93"/>
        <v>4.8</v>
      </c>
      <c r="N90" s="28">
        <f t="shared" si="93"/>
        <v>0</v>
      </c>
      <c r="O90" s="28">
        <f t="shared" si="93"/>
        <v>7.3</v>
      </c>
      <c r="P90" s="28">
        <f t="shared" si="93"/>
        <v>9</v>
      </c>
      <c r="Q90" s="28">
        <f t="shared" si="93"/>
        <v>10.5</v>
      </c>
      <c r="R90" s="28">
        <f t="shared" si="93"/>
        <v>4.7</v>
      </c>
      <c r="S90" s="28">
        <f t="shared" si="93"/>
        <v>8</v>
      </c>
      <c r="T90" s="28">
        <f t="shared" si="93"/>
        <v>7.5</v>
      </c>
      <c r="U90" s="27">
        <f>COUNTIF(C90:T90,"&gt; 7")</f>
        <v>9</v>
      </c>
      <c r="V90" s="27">
        <f t="shared" si="4"/>
        <v>110.7</v>
      </c>
      <c r="W90" s="27"/>
    </row>
    <row r="91">
      <c r="A91" s="26" t="s">
        <v>1307</v>
      </c>
      <c r="B91" s="27" t="str">
        <f>VLOOKUP(A91,PlayerPosDB,3,FALSE)</f>
        <v>RB</v>
      </c>
      <c r="C91" s="28">
        <f t="shared" ref="C91:T91" si="94">IFNA(VLOOKUP($A91,INDIRECT("'W"&amp;C$1&amp;"'!$A$3:$T$1000"),3,False),0)</f>
        <v>11.8</v>
      </c>
      <c r="D91" s="28">
        <f t="shared" si="94"/>
        <v>28</v>
      </c>
      <c r="E91" s="28">
        <f t="shared" si="94"/>
        <v>16.7</v>
      </c>
      <c r="F91" s="28">
        <f t="shared" si="94"/>
        <v>5.3</v>
      </c>
      <c r="G91" s="28">
        <f t="shared" si="94"/>
        <v>16.9</v>
      </c>
      <c r="H91" s="28">
        <f t="shared" si="94"/>
        <v>0</v>
      </c>
      <c r="I91" s="28">
        <f t="shared" si="94"/>
        <v>9.2</v>
      </c>
      <c r="J91" s="28">
        <f t="shared" si="94"/>
        <v>26.8</v>
      </c>
      <c r="K91" s="28">
        <f t="shared" si="94"/>
        <v>9.4</v>
      </c>
      <c r="L91" s="28">
        <f t="shared" si="94"/>
        <v>15</v>
      </c>
      <c r="M91" s="28">
        <f t="shared" si="94"/>
        <v>17.2</v>
      </c>
      <c r="N91" s="28">
        <f t="shared" si="94"/>
        <v>0</v>
      </c>
      <c r="O91" s="28">
        <f t="shared" si="94"/>
        <v>18.5</v>
      </c>
      <c r="P91" s="28">
        <f t="shared" si="94"/>
        <v>3.9</v>
      </c>
      <c r="Q91" s="28">
        <f t="shared" si="94"/>
        <v>25.8</v>
      </c>
      <c r="R91" s="28">
        <f t="shared" si="94"/>
        <v>26.1</v>
      </c>
      <c r="S91" s="28">
        <f t="shared" si="94"/>
        <v>11.3</v>
      </c>
      <c r="T91" s="28">
        <f t="shared" si="94"/>
        <v>8.8</v>
      </c>
      <c r="U91" s="27">
        <f t="shared" ref="U91:U100" si="96">COUNTIF(C91:T91,"&gt; 15")</f>
        <v>8</v>
      </c>
      <c r="V91" s="27">
        <f t="shared" si="4"/>
        <v>250.7</v>
      </c>
      <c r="W91" s="27"/>
    </row>
    <row r="92">
      <c r="A92" s="26" t="s">
        <v>1308</v>
      </c>
      <c r="B92" s="27" t="str">
        <f>VLOOKUP(A92,PlayerPosDB,3,FALSE)</f>
        <v>RB</v>
      </c>
      <c r="C92" s="28">
        <f t="shared" ref="C92:T92" si="95">IFNA(VLOOKUP($A92,INDIRECT("'W"&amp;C$1&amp;"'!$A$3:$T$1000"),3,False),0)</f>
        <v>17.8</v>
      </c>
      <c r="D92" s="28">
        <f t="shared" si="95"/>
        <v>18.9</v>
      </c>
      <c r="E92" s="28">
        <f t="shared" si="95"/>
        <v>3</v>
      </c>
      <c r="F92" s="28">
        <f t="shared" si="95"/>
        <v>17.8</v>
      </c>
      <c r="G92" s="28">
        <f t="shared" si="95"/>
        <v>13</v>
      </c>
      <c r="H92" s="28">
        <f t="shared" si="95"/>
        <v>4.6</v>
      </c>
      <c r="I92" s="28">
        <f t="shared" si="95"/>
        <v>16.2</v>
      </c>
      <c r="J92" s="28">
        <f t="shared" si="95"/>
        <v>13.9</v>
      </c>
      <c r="K92" s="28">
        <f t="shared" si="95"/>
        <v>13.4</v>
      </c>
      <c r="L92" s="28">
        <f t="shared" si="95"/>
        <v>19.8</v>
      </c>
      <c r="M92" s="28">
        <f t="shared" si="95"/>
        <v>0</v>
      </c>
      <c r="N92" s="28">
        <f t="shared" si="95"/>
        <v>7.4</v>
      </c>
      <c r="O92" s="28">
        <f t="shared" si="95"/>
        <v>9.6</v>
      </c>
      <c r="P92" s="28">
        <f t="shared" si="95"/>
        <v>20.2</v>
      </c>
      <c r="Q92" s="28">
        <f t="shared" si="95"/>
        <v>28.3</v>
      </c>
      <c r="R92" s="28">
        <f t="shared" si="95"/>
        <v>24.6</v>
      </c>
      <c r="S92" s="28">
        <f t="shared" si="95"/>
        <v>1.8</v>
      </c>
      <c r="T92" s="28">
        <f t="shared" si="95"/>
        <v>0</v>
      </c>
      <c r="U92" s="27">
        <f t="shared" si="96"/>
        <v>8</v>
      </c>
      <c r="V92" s="27">
        <f t="shared" si="4"/>
        <v>230.3</v>
      </c>
      <c r="W92" s="27"/>
    </row>
    <row r="93">
      <c r="A93" s="26" t="s">
        <v>1309</v>
      </c>
      <c r="B93" s="27" t="str">
        <f>VLOOKUP(A93,PlayerPosDB,3,FALSE)</f>
        <v>RB</v>
      </c>
      <c r="C93" s="28">
        <f t="shared" ref="C93:T93" si="97">IFNA(VLOOKUP($A93,INDIRECT("'W"&amp;C$1&amp;"'!$A$3:$T$1000"),3,False),0)</f>
        <v>25.3</v>
      </c>
      <c r="D93" s="28">
        <f t="shared" si="97"/>
        <v>6.5</v>
      </c>
      <c r="E93" s="28">
        <f t="shared" si="97"/>
        <v>0</v>
      </c>
      <c r="F93" s="28">
        <f t="shared" si="97"/>
        <v>0</v>
      </c>
      <c r="G93" s="28">
        <f t="shared" si="97"/>
        <v>0</v>
      </c>
      <c r="H93" s="28">
        <f t="shared" si="97"/>
        <v>26.2</v>
      </c>
      <c r="I93" s="28">
        <f t="shared" si="97"/>
        <v>25.4</v>
      </c>
      <c r="J93" s="28">
        <f t="shared" si="97"/>
        <v>21.4</v>
      </c>
      <c r="K93" s="28">
        <f t="shared" si="97"/>
        <v>16.6</v>
      </c>
      <c r="L93" s="28">
        <f t="shared" si="97"/>
        <v>16</v>
      </c>
      <c r="M93" s="28">
        <f t="shared" si="97"/>
        <v>34.3</v>
      </c>
      <c r="N93" s="28">
        <f t="shared" si="97"/>
        <v>7</v>
      </c>
      <c r="O93" s="28">
        <f t="shared" si="97"/>
        <v>19.9</v>
      </c>
      <c r="P93" s="28">
        <f t="shared" si="97"/>
        <v>0</v>
      </c>
      <c r="Q93" s="28">
        <f t="shared" si="97"/>
        <v>8.1</v>
      </c>
      <c r="R93" s="28">
        <f t="shared" si="97"/>
        <v>7.6</v>
      </c>
      <c r="S93" s="28">
        <f t="shared" si="97"/>
        <v>4.9</v>
      </c>
      <c r="T93" s="28">
        <f t="shared" si="97"/>
        <v>3.3</v>
      </c>
      <c r="U93" s="27">
        <f t="shared" si="96"/>
        <v>8</v>
      </c>
      <c r="V93" s="27">
        <f t="shared" si="4"/>
        <v>222.5</v>
      </c>
      <c r="W93" s="26"/>
    </row>
    <row r="94">
      <c r="A94" s="26" t="s">
        <v>1310</v>
      </c>
      <c r="B94" s="27" t="str">
        <f>VLOOKUP(A94,PlayerPosDB,3,FALSE)</f>
        <v>RB</v>
      </c>
      <c r="C94" s="28">
        <f t="shared" ref="C94:T94" si="98">IFNA(VLOOKUP($A94,INDIRECT("'W"&amp;C$1&amp;"'!$A$3:$T$1000"),3,False),0)</f>
        <v>8.6</v>
      </c>
      <c r="D94" s="28">
        <f t="shared" si="98"/>
        <v>2.2</v>
      </c>
      <c r="E94" s="28">
        <f t="shared" si="98"/>
        <v>9.9</v>
      </c>
      <c r="F94" s="28">
        <f t="shared" si="98"/>
        <v>12</v>
      </c>
      <c r="G94" s="28">
        <f t="shared" si="98"/>
        <v>4.6</v>
      </c>
      <c r="H94" s="28">
        <f t="shared" si="98"/>
        <v>17.5</v>
      </c>
      <c r="I94" s="28">
        <f t="shared" si="98"/>
        <v>15.2</v>
      </c>
      <c r="J94" s="28">
        <f t="shared" si="98"/>
        <v>11.9</v>
      </c>
      <c r="K94" s="28">
        <f t="shared" si="98"/>
        <v>4.9</v>
      </c>
      <c r="L94" s="28">
        <f t="shared" si="98"/>
        <v>16.2</v>
      </c>
      <c r="M94" s="28">
        <f t="shared" si="98"/>
        <v>0</v>
      </c>
      <c r="N94" s="28">
        <f t="shared" si="98"/>
        <v>24.2</v>
      </c>
      <c r="O94" s="28">
        <f t="shared" si="98"/>
        <v>26</v>
      </c>
      <c r="P94" s="28">
        <f t="shared" si="98"/>
        <v>2.3</v>
      </c>
      <c r="Q94" s="28">
        <f t="shared" si="98"/>
        <v>12.3</v>
      </c>
      <c r="R94" s="28">
        <f t="shared" si="98"/>
        <v>16.7</v>
      </c>
      <c r="S94" s="28">
        <f t="shared" si="98"/>
        <v>21</v>
      </c>
      <c r="T94" s="28">
        <f t="shared" si="98"/>
        <v>15.4</v>
      </c>
      <c r="U94" s="27">
        <f t="shared" si="96"/>
        <v>8</v>
      </c>
      <c r="V94" s="27">
        <f t="shared" si="4"/>
        <v>220.9</v>
      </c>
      <c r="W94" s="27"/>
    </row>
    <row r="95">
      <c r="A95" s="26" t="s">
        <v>1311</v>
      </c>
      <c r="B95" s="27" t="str">
        <f>VLOOKUP(A95,PlayerPosDB,3,FALSE)</f>
        <v>RB</v>
      </c>
      <c r="C95" s="28">
        <f t="shared" ref="C95:T95" si="99">IFNA(VLOOKUP($A95,INDIRECT("'W"&amp;C$1&amp;"'!$A$3:$T$1000"),3,False),0)</f>
        <v>12.9</v>
      </c>
      <c r="D95" s="28">
        <f t="shared" si="99"/>
        <v>13.2</v>
      </c>
      <c r="E95" s="28">
        <f t="shared" si="99"/>
        <v>30.6</v>
      </c>
      <c r="F95" s="28">
        <f t="shared" si="99"/>
        <v>18.4</v>
      </c>
      <c r="G95" s="28">
        <f t="shared" si="99"/>
        <v>15</v>
      </c>
      <c r="H95" s="28">
        <f t="shared" si="99"/>
        <v>0</v>
      </c>
      <c r="I95" s="28">
        <f t="shared" si="99"/>
        <v>19.6</v>
      </c>
      <c r="J95" s="28">
        <f t="shared" si="99"/>
        <v>20.1</v>
      </c>
      <c r="K95" s="28">
        <f t="shared" si="99"/>
        <v>10</v>
      </c>
      <c r="L95" s="28">
        <f t="shared" si="99"/>
        <v>8.7</v>
      </c>
      <c r="M95" s="28">
        <f t="shared" si="99"/>
        <v>8.6</v>
      </c>
      <c r="N95" s="28">
        <f t="shared" si="99"/>
        <v>11.2</v>
      </c>
      <c r="O95" s="28">
        <f t="shared" si="99"/>
        <v>17.8</v>
      </c>
      <c r="P95" s="28">
        <f t="shared" si="99"/>
        <v>22.7</v>
      </c>
      <c r="Q95" s="28">
        <f t="shared" si="99"/>
        <v>12.2</v>
      </c>
      <c r="R95" s="28">
        <f t="shared" si="99"/>
        <v>19.4</v>
      </c>
      <c r="S95" s="28">
        <f t="shared" si="99"/>
        <v>14.7</v>
      </c>
      <c r="T95" s="28">
        <f t="shared" si="99"/>
        <v>0</v>
      </c>
      <c r="U95" s="27">
        <f t="shared" si="96"/>
        <v>7</v>
      </c>
      <c r="V95" s="27">
        <f t="shared" si="4"/>
        <v>255.1</v>
      </c>
      <c r="W95" s="27"/>
    </row>
    <row r="96">
      <c r="A96" s="26" t="s">
        <v>1312</v>
      </c>
      <c r="B96" s="27" t="str">
        <f>VLOOKUP(A96,PlayerPosDB,3,FALSE)</f>
        <v>RB</v>
      </c>
      <c r="C96" s="28">
        <f t="shared" ref="C96:T96" si="100">IFNA(VLOOKUP($A96,INDIRECT("'W"&amp;C$1&amp;"'!$A$3:$T$1000"),3,False),0)</f>
        <v>10.8</v>
      </c>
      <c r="D96" s="28">
        <f t="shared" si="100"/>
        <v>14.5</v>
      </c>
      <c r="E96" s="28">
        <f t="shared" si="100"/>
        <v>26</v>
      </c>
      <c r="F96" s="28">
        <f t="shared" si="100"/>
        <v>18.3</v>
      </c>
      <c r="G96" s="28">
        <f t="shared" si="100"/>
        <v>0</v>
      </c>
      <c r="H96" s="28">
        <f t="shared" si="100"/>
        <v>0</v>
      </c>
      <c r="I96" s="28">
        <f t="shared" si="100"/>
        <v>0</v>
      </c>
      <c r="J96" s="28">
        <f t="shared" si="100"/>
        <v>18.2</v>
      </c>
      <c r="K96" s="28">
        <f t="shared" si="100"/>
        <v>7.4</v>
      </c>
      <c r="L96" s="28">
        <f t="shared" si="100"/>
        <v>13.2</v>
      </c>
      <c r="M96" s="28">
        <f t="shared" si="100"/>
        <v>6.5</v>
      </c>
      <c r="N96" s="28">
        <f t="shared" si="100"/>
        <v>3.5</v>
      </c>
      <c r="O96" s="28">
        <f t="shared" si="100"/>
        <v>16.8</v>
      </c>
      <c r="P96" s="28">
        <f t="shared" si="100"/>
        <v>0</v>
      </c>
      <c r="Q96" s="28">
        <f t="shared" si="100"/>
        <v>9.6</v>
      </c>
      <c r="R96" s="28">
        <f t="shared" si="100"/>
        <v>39.8</v>
      </c>
      <c r="S96" s="28">
        <f t="shared" si="100"/>
        <v>26.6</v>
      </c>
      <c r="T96" s="28">
        <f t="shared" si="100"/>
        <v>24.5</v>
      </c>
      <c r="U96" s="27">
        <f t="shared" si="96"/>
        <v>7</v>
      </c>
      <c r="V96" s="27">
        <f t="shared" si="4"/>
        <v>235.7</v>
      </c>
      <c r="W96" s="27"/>
    </row>
    <row r="97">
      <c r="A97" s="26" t="s">
        <v>1313</v>
      </c>
      <c r="B97" s="27" t="str">
        <f>VLOOKUP(A97,PlayerPosDB,3,FALSE)</f>
        <v>RB</v>
      </c>
      <c r="C97" s="28">
        <f t="shared" ref="C97:T97" si="101">IFNA(VLOOKUP($A97,INDIRECT("'W"&amp;C$1&amp;"'!$A$3:$T$1000"),3,False),0)</f>
        <v>3.8</v>
      </c>
      <c r="D97" s="28">
        <f t="shared" si="101"/>
        <v>3.1</v>
      </c>
      <c r="E97" s="28">
        <f t="shared" si="101"/>
        <v>7.9</v>
      </c>
      <c r="F97" s="28">
        <f t="shared" si="101"/>
        <v>22.2</v>
      </c>
      <c r="G97" s="28">
        <f t="shared" si="101"/>
        <v>14.9</v>
      </c>
      <c r="H97" s="28">
        <f t="shared" si="101"/>
        <v>13.4</v>
      </c>
      <c r="I97" s="28">
        <f t="shared" si="101"/>
        <v>6.3</v>
      </c>
      <c r="J97" s="28">
        <f t="shared" si="101"/>
        <v>10.4</v>
      </c>
      <c r="K97" s="28">
        <f t="shared" si="101"/>
        <v>24.2</v>
      </c>
      <c r="L97" s="28">
        <f t="shared" si="101"/>
        <v>17.9</v>
      </c>
      <c r="M97" s="28">
        <f t="shared" si="101"/>
        <v>16.8</v>
      </c>
      <c r="N97" s="28">
        <f t="shared" si="101"/>
        <v>0</v>
      </c>
      <c r="O97" s="28">
        <f t="shared" si="101"/>
        <v>17.5</v>
      </c>
      <c r="P97" s="28">
        <f t="shared" si="101"/>
        <v>21.3</v>
      </c>
      <c r="Q97" s="28">
        <f t="shared" si="101"/>
        <v>24.8</v>
      </c>
      <c r="R97" s="28">
        <f t="shared" si="101"/>
        <v>12.4</v>
      </c>
      <c r="S97" s="28">
        <f t="shared" si="101"/>
        <v>11.1</v>
      </c>
      <c r="T97" s="28">
        <f t="shared" si="101"/>
        <v>0</v>
      </c>
      <c r="U97" s="27">
        <f t="shared" si="96"/>
        <v>7</v>
      </c>
      <c r="V97" s="27">
        <f t="shared" si="4"/>
        <v>228</v>
      </c>
      <c r="W97" s="26"/>
    </row>
    <row r="98">
      <c r="A98" s="26" t="s">
        <v>1314</v>
      </c>
      <c r="B98" s="27" t="str">
        <f>VLOOKUP(A98,PlayerPosDB,3,FALSE)</f>
        <v>RB</v>
      </c>
      <c r="C98" s="28">
        <f t="shared" ref="C98:T98" si="102">IFNA(VLOOKUP($A98,INDIRECT("'W"&amp;C$1&amp;"'!$A$3:$T$1000"),3,False),0)</f>
        <v>1.4</v>
      </c>
      <c r="D98" s="28">
        <f t="shared" si="102"/>
        <v>9.6</v>
      </c>
      <c r="E98" s="28">
        <f t="shared" si="102"/>
        <v>25.4</v>
      </c>
      <c r="F98" s="28">
        <f t="shared" si="102"/>
        <v>20.1</v>
      </c>
      <c r="G98" s="28">
        <f t="shared" si="102"/>
        <v>15.5</v>
      </c>
      <c r="H98" s="28">
        <f t="shared" si="102"/>
        <v>12.8</v>
      </c>
      <c r="I98" s="28">
        <f t="shared" si="102"/>
        <v>11.2</v>
      </c>
      <c r="J98" s="28">
        <f t="shared" si="102"/>
        <v>8.1</v>
      </c>
      <c r="K98" s="28">
        <f t="shared" si="102"/>
        <v>20.2</v>
      </c>
      <c r="L98" s="28">
        <f t="shared" si="102"/>
        <v>22.9</v>
      </c>
      <c r="M98" s="28">
        <f t="shared" si="102"/>
        <v>0</v>
      </c>
      <c r="N98" s="28">
        <f t="shared" si="102"/>
        <v>14.5</v>
      </c>
      <c r="O98" s="28">
        <f t="shared" si="102"/>
        <v>2.3</v>
      </c>
      <c r="P98" s="28">
        <f t="shared" si="102"/>
        <v>18.7</v>
      </c>
      <c r="Q98" s="28">
        <f t="shared" si="102"/>
        <v>6.9</v>
      </c>
      <c r="R98" s="28">
        <f t="shared" si="102"/>
        <v>30.5</v>
      </c>
      <c r="S98" s="28">
        <f t="shared" si="102"/>
        <v>0</v>
      </c>
      <c r="T98" s="28">
        <f t="shared" si="102"/>
        <v>0</v>
      </c>
      <c r="U98" s="27">
        <f t="shared" si="96"/>
        <v>7</v>
      </c>
      <c r="V98" s="27">
        <f t="shared" si="4"/>
        <v>220.1</v>
      </c>
      <c r="W98" s="27"/>
    </row>
    <row r="99">
      <c r="A99" s="26" t="s">
        <v>1315</v>
      </c>
      <c r="B99" s="27" t="str">
        <f>VLOOKUP(A99,PlayerPosDB,3,FALSE)</f>
        <v>RB</v>
      </c>
      <c r="C99" s="28">
        <f t="shared" ref="C99:T99" si="103">IFNA(VLOOKUP($A99,INDIRECT("'W"&amp;C$1&amp;"'!$A$3:$T$1000"),3,False),0)</f>
        <v>17.9</v>
      </c>
      <c r="D99" s="28">
        <f t="shared" si="103"/>
        <v>7.3</v>
      </c>
      <c r="E99" s="28">
        <f t="shared" si="103"/>
        <v>23.3</v>
      </c>
      <c r="F99" s="28">
        <f t="shared" si="103"/>
        <v>15.9</v>
      </c>
      <c r="G99" s="28">
        <f t="shared" si="103"/>
        <v>5.8</v>
      </c>
      <c r="H99" s="28">
        <f t="shared" si="103"/>
        <v>0</v>
      </c>
      <c r="I99" s="28">
        <f t="shared" si="103"/>
        <v>19.1</v>
      </c>
      <c r="J99" s="28">
        <f t="shared" si="103"/>
        <v>10.5</v>
      </c>
      <c r="K99" s="28">
        <f t="shared" si="103"/>
        <v>10.2</v>
      </c>
      <c r="L99" s="28">
        <f t="shared" si="103"/>
        <v>11.1</v>
      </c>
      <c r="M99" s="28">
        <f t="shared" si="103"/>
        <v>4.8</v>
      </c>
      <c r="N99" s="28">
        <f t="shared" si="103"/>
        <v>18.4</v>
      </c>
      <c r="O99" s="28">
        <f t="shared" si="103"/>
        <v>8.3</v>
      </c>
      <c r="P99" s="28">
        <f t="shared" si="103"/>
        <v>15.4</v>
      </c>
      <c r="Q99" s="28">
        <f t="shared" si="103"/>
        <v>17.6</v>
      </c>
      <c r="R99" s="28">
        <f t="shared" si="103"/>
        <v>10.8</v>
      </c>
      <c r="S99" s="28">
        <f t="shared" si="103"/>
        <v>9.7</v>
      </c>
      <c r="T99" s="28">
        <f t="shared" si="103"/>
        <v>10</v>
      </c>
      <c r="U99" s="27">
        <f t="shared" si="96"/>
        <v>7</v>
      </c>
      <c r="V99" s="27">
        <f t="shared" si="4"/>
        <v>216.1</v>
      </c>
      <c r="W99" s="27"/>
    </row>
    <row r="100">
      <c r="A100" s="26" t="s">
        <v>1316</v>
      </c>
      <c r="B100" s="27" t="str">
        <f>VLOOKUP(A100,PlayerPosDB,3,FALSE)</f>
        <v>RB</v>
      </c>
      <c r="C100" s="28">
        <f t="shared" ref="C100:T100" si="104">IFNA(VLOOKUP($A100,INDIRECT("'W"&amp;C$1&amp;"'!$A$3:$T$1000"),3,False),0)</f>
        <v>15.8</v>
      </c>
      <c r="D100" s="28">
        <f t="shared" si="104"/>
        <v>20.9</v>
      </c>
      <c r="E100" s="28">
        <f t="shared" si="104"/>
        <v>16.3</v>
      </c>
      <c r="F100" s="28">
        <f t="shared" si="104"/>
        <v>2.8</v>
      </c>
      <c r="G100" s="28">
        <f t="shared" si="104"/>
        <v>5.2</v>
      </c>
      <c r="H100" s="28">
        <f t="shared" si="104"/>
        <v>19.4</v>
      </c>
      <c r="I100" s="28">
        <f t="shared" si="104"/>
        <v>23.1</v>
      </c>
      <c r="J100" s="28">
        <f t="shared" si="104"/>
        <v>9.4</v>
      </c>
      <c r="K100" s="28">
        <f t="shared" si="104"/>
        <v>9.5</v>
      </c>
      <c r="L100" s="28">
        <f t="shared" si="104"/>
        <v>10.3</v>
      </c>
      <c r="M100" s="28">
        <f t="shared" si="104"/>
        <v>27.6</v>
      </c>
      <c r="N100" s="28">
        <f t="shared" si="104"/>
        <v>0</v>
      </c>
      <c r="O100" s="28">
        <f t="shared" si="104"/>
        <v>6</v>
      </c>
      <c r="P100" s="28">
        <f t="shared" si="104"/>
        <v>0</v>
      </c>
      <c r="Q100" s="28">
        <f t="shared" si="104"/>
        <v>12.1</v>
      </c>
      <c r="R100" s="28">
        <f t="shared" si="104"/>
        <v>11.5</v>
      </c>
      <c r="S100" s="28">
        <f t="shared" si="104"/>
        <v>5.8</v>
      </c>
      <c r="T100" s="28">
        <f t="shared" si="104"/>
        <v>16.7</v>
      </c>
      <c r="U100" s="27">
        <f t="shared" si="96"/>
        <v>7</v>
      </c>
      <c r="V100" s="27">
        <f t="shared" si="4"/>
        <v>212.4</v>
      </c>
      <c r="W100" s="27"/>
    </row>
    <row r="101">
      <c r="A101" s="26" t="s">
        <v>1317</v>
      </c>
      <c r="B101" s="27" t="str">
        <f>VLOOKUP(A101,PlayerPosDB,3,FALSE)</f>
        <v>RB</v>
      </c>
      <c r="C101" s="28">
        <f t="shared" ref="C101:T101" si="105">IFNA(VLOOKUP($A101,INDIRECT("'W"&amp;C$1&amp;"'!$A$3:$T$1000"),3,False),0)</f>
        <v>7.3</v>
      </c>
      <c r="D101" s="28">
        <f t="shared" si="105"/>
        <v>0</v>
      </c>
      <c r="E101" s="28">
        <f t="shared" si="105"/>
        <v>0.9</v>
      </c>
      <c r="F101" s="28">
        <f t="shared" si="105"/>
        <v>9</v>
      </c>
      <c r="G101" s="28">
        <f t="shared" si="105"/>
        <v>25.4</v>
      </c>
      <c r="H101" s="28">
        <f t="shared" si="105"/>
        <v>2.4</v>
      </c>
      <c r="I101" s="28">
        <f t="shared" si="105"/>
        <v>23.8</v>
      </c>
      <c r="J101" s="28">
        <f t="shared" si="105"/>
        <v>9.6</v>
      </c>
      <c r="K101" s="28">
        <f t="shared" si="105"/>
        <v>2.2</v>
      </c>
      <c r="L101" s="28">
        <f t="shared" si="105"/>
        <v>0.4</v>
      </c>
      <c r="M101" s="28">
        <f t="shared" si="105"/>
        <v>0</v>
      </c>
      <c r="N101" s="28">
        <f t="shared" si="105"/>
        <v>0</v>
      </c>
      <c r="O101" s="28">
        <f t="shared" si="105"/>
        <v>4</v>
      </c>
      <c r="P101" s="28">
        <f t="shared" si="105"/>
        <v>12.7</v>
      </c>
      <c r="Q101" s="28">
        <f t="shared" si="105"/>
        <v>4.2</v>
      </c>
      <c r="R101" s="28">
        <f t="shared" si="105"/>
        <v>9.6</v>
      </c>
      <c r="S101" s="28">
        <f t="shared" si="105"/>
        <v>3.3</v>
      </c>
      <c r="T101" s="28">
        <f t="shared" si="105"/>
        <v>10.7</v>
      </c>
      <c r="U101" s="27">
        <f>COUNTIF(C101:T101,"&gt; 9")</f>
        <v>6</v>
      </c>
      <c r="V101" s="27">
        <f t="shared" si="4"/>
        <v>125.5</v>
      </c>
      <c r="W101" s="27"/>
    </row>
    <row r="102">
      <c r="A102" s="26" t="s">
        <v>1318</v>
      </c>
      <c r="B102" s="27" t="str">
        <f>VLOOKUP(A102,PlayerPosDB,3,FALSE)</f>
        <v>RB</v>
      </c>
      <c r="C102" s="28">
        <f t="shared" ref="C102:T102" si="106">IFNA(VLOOKUP($A102,INDIRECT("'W"&amp;C$1&amp;"'!$A$3:$T$1000"),3,False),0)</f>
        <v>0</v>
      </c>
      <c r="D102" s="28">
        <f t="shared" si="106"/>
        <v>1.2</v>
      </c>
      <c r="E102" s="28">
        <f t="shared" si="106"/>
        <v>2.3</v>
      </c>
      <c r="F102" s="28">
        <f t="shared" si="106"/>
        <v>0</v>
      </c>
      <c r="G102" s="28">
        <f t="shared" si="106"/>
        <v>12.6</v>
      </c>
      <c r="H102" s="28">
        <f t="shared" si="106"/>
        <v>3.3</v>
      </c>
      <c r="I102" s="28">
        <f t="shared" si="106"/>
        <v>0</v>
      </c>
      <c r="J102" s="28">
        <f t="shared" si="106"/>
        <v>1.6</v>
      </c>
      <c r="K102" s="28">
        <f t="shared" si="106"/>
        <v>4.1</v>
      </c>
      <c r="L102" s="28">
        <f t="shared" si="106"/>
        <v>0</v>
      </c>
      <c r="M102" s="28">
        <f t="shared" si="106"/>
        <v>9.2</v>
      </c>
      <c r="N102" s="28">
        <f t="shared" si="106"/>
        <v>15</v>
      </c>
      <c r="O102" s="28">
        <f t="shared" si="106"/>
        <v>6.3</v>
      </c>
      <c r="P102" s="28">
        <f t="shared" si="106"/>
        <v>0.3</v>
      </c>
      <c r="Q102" s="28">
        <f t="shared" si="106"/>
        <v>16.1</v>
      </c>
      <c r="R102" s="28">
        <f t="shared" si="106"/>
        <v>17</v>
      </c>
      <c r="S102" s="28">
        <f t="shared" si="106"/>
        <v>16.2</v>
      </c>
      <c r="T102" s="28">
        <f t="shared" si="106"/>
        <v>0</v>
      </c>
      <c r="U102" s="27">
        <f>COUNTIF(C102:T102,"&gt; 7")</f>
        <v>6</v>
      </c>
      <c r="V102" s="27">
        <f t="shared" si="4"/>
        <v>105.2</v>
      </c>
      <c r="W102" s="27"/>
    </row>
    <row r="103">
      <c r="A103" s="26" t="s">
        <v>1319</v>
      </c>
      <c r="B103" s="27" t="str">
        <f>VLOOKUP(A103,PlayerPosDB,3,FALSE)</f>
        <v>RB</v>
      </c>
      <c r="C103" s="28">
        <f t="shared" ref="C103:T103" si="107">IFNA(VLOOKUP($A103,INDIRECT("'W"&amp;C$1&amp;"'!$A$3:$T$1000"),3,False),0)</f>
        <v>15.8</v>
      </c>
      <c r="D103" s="28">
        <f t="shared" si="107"/>
        <v>15</v>
      </c>
      <c r="E103" s="28">
        <f t="shared" si="107"/>
        <v>19.7</v>
      </c>
      <c r="F103" s="28">
        <f t="shared" si="107"/>
        <v>14.5</v>
      </c>
      <c r="G103" s="28">
        <f t="shared" si="107"/>
        <v>0</v>
      </c>
      <c r="H103" s="28">
        <f t="shared" si="107"/>
        <v>20.5</v>
      </c>
      <c r="I103" s="28">
        <f t="shared" si="107"/>
        <v>6.5</v>
      </c>
      <c r="J103" s="28">
        <f t="shared" si="107"/>
        <v>14.42</v>
      </c>
      <c r="K103" s="28">
        <f t="shared" si="107"/>
        <v>11.1</v>
      </c>
      <c r="L103" s="28">
        <f t="shared" si="107"/>
        <v>12.1</v>
      </c>
      <c r="M103" s="28">
        <f t="shared" si="107"/>
        <v>23</v>
      </c>
      <c r="N103" s="28">
        <f t="shared" si="107"/>
        <v>14.8</v>
      </c>
      <c r="O103" s="28">
        <f t="shared" si="107"/>
        <v>13.9</v>
      </c>
      <c r="P103" s="28">
        <f t="shared" si="107"/>
        <v>16.9</v>
      </c>
      <c r="Q103" s="28">
        <f t="shared" si="107"/>
        <v>5.5</v>
      </c>
      <c r="R103" s="28">
        <f t="shared" si="107"/>
        <v>0</v>
      </c>
      <c r="S103" s="28">
        <f t="shared" si="107"/>
        <v>0</v>
      </c>
      <c r="T103" s="28">
        <f t="shared" si="107"/>
        <v>0</v>
      </c>
      <c r="U103" s="27">
        <f t="shared" ref="U103:U107" si="109">COUNTIF(C103:T103,"&gt; 15")</f>
        <v>5</v>
      </c>
      <c r="V103" s="27">
        <f t="shared" si="4"/>
        <v>203.72</v>
      </c>
      <c r="W103" s="27"/>
    </row>
    <row r="104">
      <c r="A104" s="26" t="s">
        <v>1320</v>
      </c>
      <c r="B104" s="27" t="str">
        <f>VLOOKUP(A104,PlayerPosDB,3,FALSE)</f>
        <v>RB</v>
      </c>
      <c r="C104" s="28">
        <f t="shared" ref="C104:T104" si="108">IFNA(VLOOKUP($A104,INDIRECT("'W"&amp;C$1&amp;"'!$A$3:$T$1000"),3,False),0)</f>
        <v>5</v>
      </c>
      <c r="D104" s="28">
        <f t="shared" si="108"/>
        <v>6.2</v>
      </c>
      <c r="E104" s="28">
        <f t="shared" si="108"/>
        <v>5.2</v>
      </c>
      <c r="F104" s="28">
        <f t="shared" si="108"/>
        <v>26</v>
      </c>
      <c r="G104" s="28">
        <f t="shared" si="108"/>
        <v>19</v>
      </c>
      <c r="H104" s="28">
        <f t="shared" si="108"/>
        <v>19.9</v>
      </c>
      <c r="I104" s="28">
        <f t="shared" si="108"/>
        <v>0</v>
      </c>
      <c r="J104" s="28">
        <f t="shared" si="108"/>
        <v>18.9</v>
      </c>
      <c r="K104" s="28">
        <f t="shared" si="108"/>
        <v>11.2</v>
      </c>
      <c r="L104" s="28">
        <f t="shared" si="108"/>
        <v>7</v>
      </c>
      <c r="M104" s="28">
        <f t="shared" si="108"/>
        <v>15.4</v>
      </c>
      <c r="N104" s="28">
        <f t="shared" si="108"/>
        <v>8</v>
      </c>
      <c r="O104" s="28">
        <f t="shared" si="108"/>
        <v>8.4</v>
      </c>
      <c r="P104" s="28">
        <f t="shared" si="108"/>
        <v>4.5</v>
      </c>
      <c r="Q104" s="28">
        <f t="shared" si="108"/>
        <v>9.4</v>
      </c>
      <c r="R104" s="28">
        <f t="shared" si="108"/>
        <v>6.8</v>
      </c>
      <c r="S104" s="28">
        <f t="shared" si="108"/>
        <v>10.1</v>
      </c>
      <c r="T104" s="28">
        <f t="shared" si="108"/>
        <v>12.5</v>
      </c>
      <c r="U104" s="27">
        <f t="shared" si="109"/>
        <v>5</v>
      </c>
      <c r="V104" s="27">
        <f t="shared" si="4"/>
        <v>193.5</v>
      </c>
      <c r="W104" s="27"/>
    </row>
    <row r="105">
      <c r="A105" s="26" t="s">
        <v>1321</v>
      </c>
      <c r="B105" s="27" t="str">
        <f>VLOOKUP(A105,PlayerPosDB,3,FALSE)</f>
        <v>RB</v>
      </c>
      <c r="C105" s="28">
        <f t="shared" ref="C105:T105" si="110">IFNA(VLOOKUP($A105,INDIRECT("'W"&amp;C$1&amp;"'!$A$3:$T$1000"),3,False),0)</f>
        <v>16.9</v>
      </c>
      <c r="D105" s="28">
        <f t="shared" si="110"/>
        <v>12.7</v>
      </c>
      <c r="E105" s="28">
        <f t="shared" si="110"/>
        <v>4.4</v>
      </c>
      <c r="F105" s="28">
        <f t="shared" si="110"/>
        <v>17.8</v>
      </c>
      <c r="G105" s="28">
        <f t="shared" si="110"/>
        <v>0</v>
      </c>
      <c r="H105" s="28">
        <f t="shared" si="110"/>
        <v>16.3</v>
      </c>
      <c r="I105" s="28">
        <f t="shared" si="110"/>
        <v>7.5</v>
      </c>
      <c r="J105" s="28">
        <f t="shared" si="110"/>
        <v>13.2</v>
      </c>
      <c r="K105" s="28">
        <f t="shared" si="110"/>
        <v>16.9</v>
      </c>
      <c r="L105" s="28">
        <f t="shared" si="110"/>
        <v>8.3</v>
      </c>
      <c r="M105" s="28">
        <f t="shared" si="110"/>
        <v>3.9</v>
      </c>
      <c r="N105" s="28">
        <f t="shared" si="110"/>
        <v>20.4</v>
      </c>
      <c r="O105" s="28">
        <f t="shared" si="110"/>
        <v>6.8</v>
      </c>
      <c r="P105" s="28">
        <f t="shared" si="110"/>
        <v>13.4</v>
      </c>
      <c r="Q105" s="28">
        <f t="shared" si="110"/>
        <v>8.5</v>
      </c>
      <c r="R105" s="28">
        <f t="shared" si="110"/>
        <v>7</v>
      </c>
      <c r="S105" s="28">
        <f t="shared" si="110"/>
        <v>0</v>
      </c>
      <c r="T105" s="28">
        <f t="shared" si="110"/>
        <v>6.2</v>
      </c>
      <c r="U105" s="27">
        <f t="shared" si="109"/>
        <v>5</v>
      </c>
      <c r="V105" s="27">
        <f t="shared" si="4"/>
        <v>180.2</v>
      </c>
      <c r="W105" s="27"/>
    </row>
    <row r="106">
      <c r="A106" s="26" t="s">
        <v>1322</v>
      </c>
      <c r="B106" s="27" t="str">
        <f>VLOOKUP(A106,PlayerPosDB,3,FALSE)</f>
        <v>RB</v>
      </c>
      <c r="C106" s="28">
        <f t="shared" ref="C106:T106" si="111">IFNA(VLOOKUP($A106,INDIRECT("'W"&amp;C$1&amp;"'!$A$3:$T$1000"),3,False),0)</f>
        <v>21.4</v>
      </c>
      <c r="D106" s="28">
        <f t="shared" si="111"/>
        <v>19.6</v>
      </c>
      <c r="E106" s="28">
        <f t="shared" si="111"/>
        <v>6.9</v>
      </c>
      <c r="F106" s="28">
        <f t="shared" si="111"/>
        <v>7.7</v>
      </c>
      <c r="G106" s="28">
        <f t="shared" si="111"/>
        <v>0</v>
      </c>
      <c r="H106" s="28">
        <f t="shared" si="111"/>
        <v>17.2</v>
      </c>
      <c r="I106" s="28">
        <f t="shared" si="111"/>
        <v>8.1</v>
      </c>
      <c r="J106" s="28">
        <f t="shared" si="111"/>
        <v>14.8</v>
      </c>
      <c r="K106" s="28">
        <f t="shared" si="111"/>
        <v>23.5</v>
      </c>
      <c r="L106" s="28">
        <f t="shared" si="111"/>
        <v>7</v>
      </c>
      <c r="M106" s="28">
        <f t="shared" si="111"/>
        <v>18.4</v>
      </c>
      <c r="N106" s="28">
        <f t="shared" si="111"/>
        <v>7.4</v>
      </c>
      <c r="O106" s="28">
        <f t="shared" si="111"/>
        <v>0</v>
      </c>
      <c r="P106" s="28">
        <f t="shared" si="111"/>
        <v>0</v>
      </c>
      <c r="Q106" s="28">
        <f t="shared" si="111"/>
        <v>0</v>
      </c>
      <c r="R106" s="28">
        <f t="shared" si="111"/>
        <v>0</v>
      </c>
      <c r="S106" s="28">
        <f t="shared" si="111"/>
        <v>14.8</v>
      </c>
      <c r="T106" s="28">
        <f t="shared" si="111"/>
        <v>9</v>
      </c>
      <c r="U106" s="27">
        <f t="shared" si="109"/>
        <v>5</v>
      </c>
      <c r="V106" s="27">
        <f t="shared" si="4"/>
        <v>175.8</v>
      </c>
      <c r="W106" s="27"/>
    </row>
    <row r="107">
      <c r="A107" s="26" t="s">
        <v>1323</v>
      </c>
      <c r="B107" s="27" t="str">
        <f>VLOOKUP(A107,PlayerPosDB,3,FALSE)</f>
        <v>RB</v>
      </c>
      <c r="C107" s="28">
        <f t="shared" ref="C107:T107" si="112">IFNA(VLOOKUP($A107,INDIRECT("'W"&amp;C$1&amp;"'!$A$3:$T$1000"),3,False),0)</f>
        <v>20.1</v>
      </c>
      <c r="D107" s="28">
        <f t="shared" si="112"/>
        <v>16</v>
      </c>
      <c r="E107" s="28">
        <f t="shared" si="112"/>
        <v>0.3</v>
      </c>
      <c r="F107" s="28">
        <f t="shared" si="112"/>
        <v>6.2</v>
      </c>
      <c r="G107" s="28">
        <f t="shared" si="112"/>
        <v>17.2</v>
      </c>
      <c r="H107" s="28">
        <f t="shared" si="112"/>
        <v>0</v>
      </c>
      <c r="I107" s="28">
        <f t="shared" si="112"/>
        <v>3.5</v>
      </c>
      <c r="J107" s="28">
        <f t="shared" si="112"/>
        <v>22</v>
      </c>
      <c r="K107" s="28">
        <f t="shared" si="112"/>
        <v>19.9</v>
      </c>
      <c r="L107" s="28">
        <f t="shared" si="112"/>
        <v>8.2</v>
      </c>
      <c r="M107" s="28">
        <f t="shared" si="112"/>
        <v>10.9</v>
      </c>
      <c r="N107" s="28">
        <f t="shared" si="112"/>
        <v>3.3</v>
      </c>
      <c r="O107" s="28">
        <f t="shared" si="112"/>
        <v>10.9</v>
      </c>
      <c r="P107" s="28">
        <f t="shared" si="112"/>
        <v>0</v>
      </c>
      <c r="Q107" s="28">
        <f t="shared" si="112"/>
        <v>9</v>
      </c>
      <c r="R107" s="28">
        <f t="shared" si="112"/>
        <v>11.8</v>
      </c>
      <c r="S107" s="28">
        <f t="shared" si="112"/>
        <v>0.1</v>
      </c>
      <c r="T107" s="28">
        <f t="shared" si="112"/>
        <v>0</v>
      </c>
      <c r="U107" s="27">
        <f t="shared" si="109"/>
        <v>5</v>
      </c>
      <c r="V107" s="27">
        <f t="shared" si="4"/>
        <v>159.4</v>
      </c>
      <c r="W107" s="26"/>
    </row>
    <row r="108">
      <c r="A108" s="26" t="s">
        <v>1324</v>
      </c>
      <c r="B108" s="27" t="str">
        <f>VLOOKUP(A108,PlayerPosDB,3,FALSE)</f>
        <v>RB</v>
      </c>
      <c r="C108" s="28">
        <f t="shared" ref="C108:T108" si="113">IFNA(VLOOKUP($A108,INDIRECT("'W"&amp;C$1&amp;"'!$A$3:$T$1000"),3,False),0)</f>
        <v>15.9</v>
      </c>
      <c r="D108" s="28">
        <f t="shared" si="113"/>
        <v>6.9</v>
      </c>
      <c r="E108" s="28">
        <f t="shared" si="113"/>
        <v>8.5</v>
      </c>
      <c r="F108" s="28">
        <f t="shared" si="113"/>
        <v>12</v>
      </c>
      <c r="G108" s="28">
        <f t="shared" si="113"/>
        <v>6.4</v>
      </c>
      <c r="H108" s="28">
        <f t="shared" si="113"/>
        <v>1.4</v>
      </c>
      <c r="I108" s="28">
        <f t="shared" si="113"/>
        <v>0</v>
      </c>
      <c r="J108" s="28">
        <f t="shared" si="113"/>
        <v>0</v>
      </c>
      <c r="K108" s="28">
        <f t="shared" si="113"/>
        <v>1.2</v>
      </c>
      <c r="L108" s="28">
        <f t="shared" si="113"/>
        <v>0</v>
      </c>
      <c r="M108" s="28">
        <f t="shared" si="113"/>
        <v>5.9</v>
      </c>
      <c r="N108" s="28">
        <f t="shared" si="113"/>
        <v>3.2</v>
      </c>
      <c r="O108" s="28">
        <f t="shared" si="113"/>
        <v>6.7</v>
      </c>
      <c r="P108" s="28">
        <f t="shared" si="113"/>
        <v>6.2</v>
      </c>
      <c r="Q108" s="28">
        <f t="shared" si="113"/>
        <v>17.4</v>
      </c>
      <c r="R108" s="28">
        <f t="shared" si="113"/>
        <v>21.6</v>
      </c>
      <c r="S108" s="28">
        <f t="shared" si="113"/>
        <v>2.2</v>
      </c>
      <c r="T108" s="28">
        <f t="shared" si="113"/>
        <v>0</v>
      </c>
      <c r="U108" s="27">
        <f t="shared" ref="U108:U110" si="115">COUNTIF(C108:T108,"&gt; 7")</f>
        <v>5</v>
      </c>
      <c r="V108" s="27">
        <f t="shared" si="4"/>
        <v>115.5</v>
      </c>
      <c r="W108" s="27"/>
    </row>
    <row r="109">
      <c r="A109" s="26" t="s">
        <v>1325</v>
      </c>
      <c r="B109" s="27" t="str">
        <f>VLOOKUP(A109,PlayerPosDB,3,FALSE)</f>
        <v>RB</v>
      </c>
      <c r="C109" s="28">
        <f t="shared" ref="C109:T109" si="114">IFNA(VLOOKUP($A109,INDIRECT("'W"&amp;C$1&amp;"'!$A$3:$T$1000"),3,False),0)</f>
        <v>2.1</v>
      </c>
      <c r="D109" s="28">
        <f t="shared" si="114"/>
        <v>7</v>
      </c>
      <c r="E109" s="28">
        <f t="shared" si="114"/>
        <v>3.2</v>
      </c>
      <c r="F109" s="28">
        <f t="shared" si="114"/>
        <v>9</v>
      </c>
      <c r="G109" s="28">
        <f t="shared" si="114"/>
        <v>4</v>
      </c>
      <c r="H109" s="28">
        <f t="shared" si="114"/>
        <v>19.3</v>
      </c>
      <c r="I109" s="28">
        <f t="shared" si="114"/>
        <v>5</v>
      </c>
      <c r="J109" s="28">
        <f t="shared" si="114"/>
        <v>3.3</v>
      </c>
      <c r="K109" s="28">
        <f t="shared" si="114"/>
        <v>7.8</v>
      </c>
      <c r="L109" s="28">
        <f t="shared" si="114"/>
        <v>5.9</v>
      </c>
      <c r="M109" s="28">
        <f t="shared" si="114"/>
        <v>0.4</v>
      </c>
      <c r="N109" s="28">
        <f t="shared" si="114"/>
        <v>0</v>
      </c>
      <c r="O109" s="28">
        <f t="shared" si="114"/>
        <v>2.7</v>
      </c>
      <c r="P109" s="28">
        <f t="shared" si="114"/>
        <v>12.3</v>
      </c>
      <c r="Q109" s="28">
        <f t="shared" si="114"/>
        <v>4.3</v>
      </c>
      <c r="R109" s="28">
        <f t="shared" si="114"/>
        <v>3.6</v>
      </c>
      <c r="S109" s="28">
        <f t="shared" si="114"/>
        <v>1.9</v>
      </c>
      <c r="T109" s="28">
        <f t="shared" si="114"/>
        <v>7.9</v>
      </c>
      <c r="U109" s="27">
        <f t="shared" si="115"/>
        <v>5</v>
      </c>
      <c r="V109" s="27">
        <f t="shared" si="4"/>
        <v>99.7</v>
      </c>
      <c r="W109" s="27"/>
    </row>
    <row r="110">
      <c r="A110" s="26" t="s">
        <v>1326</v>
      </c>
      <c r="B110" s="27" t="str">
        <f>VLOOKUP(A110,PlayerPosDB,3,FALSE)</f>
        <v>RB</v>
      </c>
      <c r="C110" s="28">
        <f t="shared" ref="C110:T110" si="116">IFNA(VLOOKUP($A110,INDIRECT("'W"&amp;C$1&amp;"'!$A$3:$T$1000"),3,False),0)</f>
        <v>5.2</v>
      </c>
      <c r="D110" s="28">
        <f t="shared" si="116"/>
        <v>4.1</v>
      </c>
      <c r="E110" s="28">
        <f t="shared" si="116"/>
        <v>8.1</v>
      </c>
      <c r="F110" s="28">
        <f t="shared" si="116"/>
        <v>10.9</v>
      </c>
      <c r="G110" s="28">
        <f t="shared" si="116"/>
        <v>0</v>
      </c>
      <c r="H110" s="28">
        <f t="shared" si="116"/>
        <v>2.7</v>
      </c>
      <c r="I110" s="28">
        <f t="shared" si="116"/>
        <v>0</v>
      </c>
      <c r="J110" s="28">
        <f t="shared" si="116"/>
        <v>0</v>
      </c>
      <c r="K110" s="28">
        <f t="shared" si="116"/>
        <v>0</v>
      </c>
      <c r="L110" s="28">
        <f t="shared" si="116"/>
        <v>6.6</v>
      </c>
      <c r="M110" s="28">
        <f t="shared" si="116"/>
        <v>1.8</v>
      </c>
      <c r="N110" s="28">
        <f t="shared" si="116"/>
        <v>0</v>
      </c>
      <c r="O110" s="28">
        <f t="shared" si="116"/>
        <v>0.3</v>
      </c>
      <c r="P110" s="28">
        <f t="shared" si="116"/>
        <v>2.8</v>
      </c>
      <c r="Q110" s="28">
        <f t="shared" si="116"/>
        <v>24.2</v>
      </c>
      <c r="R110" s="28">
        <f t="shared" si="116"/>
        <v>20.1</v>
      </c>
      <c r="S110" s="28">
        <f t="shared" si="116"/>
        <v>11.8</v>
      </c>
      <c r="T110" s="28">
        <f t="shared" si="116"/>
        <v>0</v>
      </c>
      <c r="U110" s="27">
        <f t="shared" si="115"/>
        <v>5</v>
      </c>
      <c r="V110" s="27">
        <f t="shared" si="4"/>
        <v>98.6</v>
      </c>
      <c r="W110" s="27"/>
    </row>
    <row r="111">
      <c r="A111" s="26" t="s">
        <v>1327</v>
      </c>
      <c r="B111" s="27" t="str">
        <f>VLOOKUP(A111,PlayerPosDB,3,FALSE)</f>
        <v>RB</v>
      </c>
      <c r="C111" s="28">
        <f t="shared" ref="C111:T111" si="117">IFNA(VLOOKUP($A111,INDIRECT("'W"&amp;C$1&amp;"'!$A$3:$T$1000"),3,False),0)</f>
        <v>17.9</v>
      </c>
      <c r="D111" s="28">
        <f t="shared" si="117"/>
        <v>0</v>
      </c>
      <c r="E111" s="28">
        <f t="shared" si="117"/>
        <v>0</v>
      </c>
      <c r="F111" s="28">
        <f t="shared" si="117"/>
        <v>31.6</v>
      </c>
      <c r="G111" s="28">
        <f t="shared" si="117"/>
        <v>11.1</v>
      </c>
      <c r="H111" s="28">
        <f t="shared" si="117"/>
        <v>16.9</v>
      </c>
      <c r="I111" s="28">
        <f t="shared" si="117"/>
        <v>22.3</v>
      </c>
      <c r="J111" s="28">
        <f t="shared" si="117"/>
        <v>6.5</v>
      </c>
      <c r="K111" s="28">
        <f t="shared" si="117"/>
        <v>12.2</v>
      </c>
      <c r="L111" s="28">
        <f t="shared" si="117"/>
        <v>0</v>
      </c>
      <c r="M111" s="28">
        <f t="shared" si="117"/>
        <v>12.9</v>
      </c>
      <c r="N111" s="28">
        <f t="shared" si="117"/>
        <v>11.3</v>
      </c>
      <c r="O111" s="28">
        <f t="shared" si="117"/>
        <v>5.6</v>
      </c>
      <c r="P111" s="28">
        <f t="shared" si="117"/>
        <v>0</v>
      </c>
      <c r="Q111" s="28">
        <f t="shared" si="117"/>
        <v>0</v>
      </c>
      <c r="R111" s="28">
        <f t="shared" si="117"/>
        <v>9.9</v>
      </c>
      <c r="S111" s="28">
        <f t="shared" si="117"/>
        <v>0</v>
      </c>
      <c r="T111" s="28">
        <f t="shared" si="117"/>
        <v>0</v>
      </c>
      <c r="U111" s="27">
        <f>COUNTIF(C111:T111,"&gt; 15")</f>
        <v>4</v>
      </c>
      <c r="V111" s="27">
        <f t="shared" si="4"/>
        <v>158.2</v>
      </c>
      <c r="W111" s="27"/>
    </row>
    <row r="112">
      <c r="A112" s="26" t="s">
        <v>1328</v>
      </c>
      <c r="B112" s="27" t="str">
        <f>VLOOKUP(A112,PlayerPosDB,3,FALSE)</f>
        <v>RB</v>
      </c>
      <c r="C112" s="28">
        <f t="shared" ref="C112:T112" si="118">IFNA(VLOOKUP($A112,INDIRECT("'W"&amp;C$1&amp;"'!$A$3:$T$1000"),3,False),0)</f>
        <v>21.7</v>
      </c>
      <c r="D112" s="28">
        <f t="shared" si="118"/>
        <v>16.9</v>
      </c>
      <c r="E112" s="28">
        <f t="shared" si="118"/>
        <v>9.8</v>
      </c>
      <c r="F112" s="28">
        <f t="shared" si="118"/>
        <v>23</v>
      </c>
      <c r="G112" s="28">
        <f t="shared" si="118"/>
        <v>8.3</v>
      </c>
      <c r="H112" s="28">
        <f t="shared" si="118"/>
        <v>8.7</v>
      </c>
      <c r="I112" s="28">
        <f t="shared" si="118"/>
        <v>7.9</v>
      </c>
      <c r="J112" s="28">
        <f t="shared" si="118"/>
        <v>1.8</v>
      </c>
      <c r="K112" s="28">
        <f t="shared" si="118"/>
        <v>0</v>
      </c>
      <c r="L112" s="28">
        <f t="shared" si="118"/>
        <v>0.5</v>
      </c>
      <c r="M112" s="28">
        <f t="shared" si="118"/>
        <v>1.3</v>
      </c>
      <c r="N112" s="28">
        <f t="shared" si="118"/>
        <v>1.8</v>
      </c>
      <c r="O112" s="28">
        <f t="shared" si="118"/>
        <v>7.8</v>
      </c>
      <c r="P112" s="28">
        <f t="shared" si="118"/>
        <v>0</v>
      </c>
      <c r="Q112" s="28">
        <f t="shared" si="118"/>
        <v>0</v>
      </c>
      <c r="R112" s="28">
        <f t="shared" si="118"/>
        <v>0</v>
      </c>
      <c r="S112" s="28">
        <f t="shared" si="118"/>
        <v>0</v>
      </c>
      <c r="T112" s="28">
        <f t="shared" si="118"/>
        <v>0</v>
      </c>
      <c r="U112" s="27">
        <f>COUNTIF(C112:T112,"&gt; 9")</f>
        <v>4</v>
      </c>
      <c r="V112" s="27">
        <f t="shared" si="4"/>
        <v>109.5</v>
      </c>
      <c r="W112" s="27"/>
    </row>
    <row r="113">
      <c r="A113" s="26" t="s">
        <v>1329</v>
      </c>
      <c r="B113" s="27" t="str">
        <f>VLOOKUP(A113,PlayerPosDB,3,FALSE)</f>
        <v>RB</v>
      </c>
      <c r="C113" s="28">
        <f t="shared" ref="C113:T113" si="119">IFNA(VLOOKUP($A113,INDIRECT("'W"&amp;C$1&amp;"'!$A$3:$T$1000"),3,False),0)</f>
        <v>8.4</v>
      </c>
      <c r="D113" s="28">
        <f t="shared" si="119"/>
        <v>7.9</v>
      </c>
      <c r="E113" s="28">
        <f t="shared" si="119"/>
        <v>11.1</v>
      </c>
      <c r="F113" s="28">
        <f t="shared" si="119"/>
        <v>8.8</v>
      </c>
      <c r="G113" s="28">
        <f t="shared" si="119"/>
        <v>8.7</v>
      </c>
      <c r="H113" s="28">
        <f t="shared" si="119"/>
        <v>19.2</v>
      </c>
      <c r="I113" s="28">
        <f t="shared" si="119"/>
        <v>16.2</v>
      </c>
      <c r="J113" s="28">
        <f t="shared" si="119"/>
        <v>14.6</v>
      </c>
      <c r="K113" s="28">
        <f t="shared" si="119"/>
        <v>0</v>
      </c>
      <c r="L113" s="28">
        <f t="shared" si="119"/>
        <v>11.3</v>
      </c>
      <c r="M113" s="28">
        <f t="shared" si="119"/>
        <v>11.3</v>
      </c>
      <c r="N113" s="28">
        <f t="shared" si="119"/>
        <v>6.4</v>
      </c>
      <c r="O113" s="28">
        <f t="shared" si="119"/>
        <v>21.9</v>
      </c>
      <c r="P113" s="28">
        <f t="shared" si="119"/>
        <v>11.3</v>
      </c>
      <c r="Q113" s="28">
        <f t="shared" si="119"/>
        <v>2.6</v>
      </c>
      <c r="R113" s="28">
        <f t="shared" si="119"/>
        <v>4.2</v>
      </c>
      <c r="S113" s="28">
        <f t="shared" si="119"/>
        <v>9.1</v>
      </c>
      <c r="T113" s="28">
        <f t="shared" si="119"/>
        <v>13.6</v>
      </c>
      <c r="U113" s="27">
        <f t="shared" ref="U113:U116" si="121">COUNTIF(C113:T113,"&gt; 15")</f>
        <v>3</v>
      </c>
      <c r="V113" s="27">
        <f t="shared" si="4"/>
        <v>186.6</v>
      </c>
      <c r="W113" s="27"/>
    </row>
    <row r="114">
      <c r="A114" s="26" t="s">
        <v>1330</v>
      </c>
      <c r="B114" s="27" t="str">
        <f>VLOOKUP(A114,PlayerPosDB,3,FALSE)</f>
        <v>RB</v>
      </c>
      <c r="C114" s="28">
        <f t="shared" ref="C114:T114" si="120">IFNA(VLOOKUP($A114,INDIRECT("'W"&amp;C$1&amp;"'!$A$3:$T$1000"),3,False),0)</f>
        <v>1.2</v>
      </c>
      <c r="D114" s="28">
        <f t="shared" si="120"/>
        <v>0.2</v>
      </c>
      <c r="E114" s="28">
        <f t="shared" si="120"/>
        <v>5</v>
      </c>
      <c r="F114" s="28">
        <f t="shared" si="120"/>
        <v>2.6</v>
      </c>
      <c r="G114" s="28">
        <f t="shared" si="120"/>
        <v>13.5</v>
      </c>
      <c r="H114" s="28">
        <f t="shared" si="120"/>
        <v>19.7</v>
      </c>
      <c r="I114" s="28">
        <f t="shared" si="120"/>
        <v>4.7</v>
      </c>
      <c r="J114" s="28">
        <f t="shared" si="120"/>
        <v>22</v>
      </c>
      <c r="K114" s="28">
        <f t="shared" si="120"/>
        <v>7.4</v>
      </c>
      <c r="L114" s="28">
        <f t="shared" si="120"/>
        <v>14.9</v>
      </c>
      <c r="M114" s="28">
        <f t="shared" si="120"/>
        <v>0</v>
      </c>
      <c r="N114" s="28">
        <f t="shared" si="120"/>
        <v>7</v>
      </c>
      <c r="O114" s="28">
        <f t="shared" si="120"/>
        <v>13.5</v>
      </c>
      <c r="P114" s="28">
        <f t="shared" si="120"/>
        <v>16.8</v>
      </c>
      <c r="Q114" s="28">
        <f t="shared" si="120"/>
        <v>4</v>
      </c>
      <c r="R114" s="28">
        <f t="shared" si="120"/>
        <v>14.9</v>
      </c>
      <c r="S114" s="28">
        <f t="shared" si="120"/>
        <v>8.3</v>
      </c>
      <c r="T114" s="28">
        <f t="shared" si="120"/>
        <v>7.6</v>
      </c>
      <c r="U114" s="27">
        <f t="shared" si="121"/>
        <v>3</v>
      </c>
      <c r="V114" s="27">
        <f t="shared" si="4"/>
        <v>163.3</v>
      </c>
      <c r="W114" s="26"/>
    </row>
    <row r="115">
      <c r="A115" s="26" t="s">
        <v>1331</v>
      </c>
      <c r="B115" s="27" t="str">
        <f>VLOOKUP(A115,PlayerPosDB,3,FALSE)</f>
        <v>RB</v>
      </c>
      <c r="C115" s="28">
        <f t="shared" ref="C115:T115" si="122">IFNA(VLOOKUP($A115,INDIRECT("'W"&amp;C$1&amp;"'!$A$3:$T$1000"),3,False),0)</f>
        <v>16.4</v>
      </c>
      <c r="D115" s="28">
        <f t="shared" si="122"/>
        <v>14.1</v>
      </c>
      <c r="E115" s="28">
        <f t="shared" si="122"/>
        <v>10.2</v>
      </c>
      <c r="F115" s="28">
        <f t="shared" si="122"/>
        <v>18.8</v>
      </c>
      <c r="G115" s="28">
        <f t="shared" si="122"/>
        <v>13.8</v>
      </c>
      <c r="H115" s="28">
        <f t="shared" si="122"/>
        <v>0</v>
      </c>
      <c r="I115" s="28">
        <f t="shared" si="122"/>
        <v>13.1</v>
      </c>
      <c r="J115" s="28">
        <f t="shared" si="122"/>
        <v>8.1</v>
      </c>
      <c r="K115" s="28">
        <f t="shared" si="122"/>
        <v>0</v>
      </c>
      <c r="L115" s="28">
        <f t="shared" si="122"/>
        <v>0</v>
      </c>
      <c r="M115" s="28">
        <f t="shared" si="122"/>
        <v>13.7</v>
      </c>
      <c r="N115" s="28">
        <f t="shared" si="122"/>
        <v>2.9</v>
      </c>
      <c r="O115" s="28">
        <f t="shared" si="122"/>
        <v>17.4</v>
      </c>
      <c r="P115" s="28">
        <f t="shared" si="122"/>
        <v>0</v>
      </c>
      <c r="Q115" s="28">
        <f t="shared" si="122"/>
        <v>10.2</v>
      </c>
      <c r="R115" s="28">
        <f t="shared" si="122"/>
        <v>1.1</v>
      </c>
      <c r="S115" s="28">
        <f t="shared" si="122"/>
        <v>7.9</v>
      </c>
      <c r="T115" s="28">
        <f t="shared" si="122"/>
        <v>2.1</v>
      </c>
      <c r="U115" s="27">
        <f t="shared" si="121"/>
        <v>3</v>
      </c>
      <c r="V115" s="27">
        <f t="shared" si="4"/>
        <v>149.8</v>
      </c>
      <c r="W115" s="27"/>
    </row>
    <row r="116">
      <c r="A116" s="26" t="s">
        <v>1332</v>
      </c>
      <c r="B116" s="27" t="str">
        <f>VLOOKUP(A116,PlayerPosDB,3,FALSE)</f>
        <v>RB</v>
      </c>
      <c r="C116" s="28">
        <f t="shared" ref="C116:T116" si="123">IFNA(VLOOKUP($A116,INDIRECT("'W"&amp;C$1&amp;"'!$A$3:$T$1000"),3,False),0)</f>
        <v>0</v>
      </c>
      <c r="D116" s="28">
        <f t="shared" si="123"/>
        <v>0</v>
      </c>
      <c r="E116" s="28">
        <f t="shared" si="123"/>
        <v>0</v>
      </c>
      <c r="F116" s="28">
        <f t="shared" si="123"/>
        <v>9.5</v>
      </c>
      <c r="G116" s="28">
        <f t="shared" si="123"/>
        <v>18.2</v>
      </c>
      <c r="H116" s="28">
        <f t="shared" si="123"/>
        <v>0</v>
      </c>
      <c r="I116" s="28">
        <f t="shared" si="123"/>
        <v>21.3</v>
      </c>
      <c r="J116" s="28">
        <f t="shared" si="123"/>
        <v>12.8</v>
      </c>
      <c r="K116" s="28">
        <f t="shared" si="123"/>
        <v>18.2</v>
      </c>
      <c r="L116" s="28">
        <f t="shared" si="123"/>
        <v>13.5</v>
      </c>
      <c r="M116" s="28">
        <f t="shared" si="123"/>
        <v>6</v>
      </c>
      <c r="N116" s="28">
        <f t="shared" si="123"/>
        <v>10.2</v>
      </c>
      <c r="O116" s="28">
        <f t="shared" si="123"/>
        <v>2.5</v>
      </c>
      <c r="P116" s="28">
        <f t="shared" si="123"/>
        <v>3.4</v>
      </c>
      <c r="Q116" s="28">
        <f t="shared" si="123"/>
        <v>5.4</v>
      </c>
      <c r="R116" s="28">
        <f t="shared" si="123"/>
        <v>14.9</v>
      </c>
      <c r="S116" s="28">
        <f t="shared" si="123"/>
        <v>8</v>
      </c>
      <c r="T116" s="28">
        <f t="shared" si="123"/>
        <v>0</v>
      </c>
      <c r="U116" s="27">
        <f t="shared" si="121"/>
        <v>3</v>
      </c>
      <c r="V116" s="27">
        <f t="shared" si="4"/>
        <v>143.9</v>
      </c>
      <c r="W116" s="27"/>
    </row>
    <row r="117">
      <c r="A117" s="26" t="s">
        <v>1333</v>
      </c>
      <c r="B117" s="27" t="str">
        <f>VLOOKUP(A117,PlayerPosDB,3,FALSE)</f>
        <v>RB</v>
      </c>
      <c r="C117" s="28">
        <f t="shared" ref="C117:T117" si="124">IFNA(VLOOKUP($A117,INDIRECT("'W"&amp;C$1&amp;"'!$A$3:$T$1000"),3,False),0)</f>
        <v>13.1</v>
      </c>
      <c r="D117" s="28">
        <f t="shared" si="124"/>
        <v>5.2</v>
      </c>
      <c r="E117" s="28">
        <f t="shared" si="124"/>
        <v>18.2</v>
      </c>
      <c r="F117" s="28">
        <f t="shared" si="124"/>
        <v>15.8</v>
      </c>
      <c r="G117" s="28">
        <f t="shared" si="124"/>
        <v>6.7</v>
      </c>
      <c r="H117" s="28">
        <f t="shared" si="124"/>
        <v>0</v>
      </c>
      <c r="I117" s="28">
        <f t="shared" si="124"/>
        <v>5.5</v>
      </c>
      <c r="J117" s="28">
        <f t="shared" si="124"/>
        <v>5.9</v>
      </c>
      <c r="K117" s="28">
        <f t="shared" si="124"/>
        <v>0</v>
      </c>
      <c r="L117" s="28">
        <f t="shared" si="124"/>
        <v>0</v>
      </c>
      <c r="M117" s="28">
        <f t="shared" si="124"/>
        <v>0</v>
      </c>
      <c r="N117" s="28">
        <f t="shared" si="124"/>
        <v>0</v>
      </c>
      <c r="O117" s="28">
        <f t="shared" si="124"/>
        <v>0</v>
      </c>
      <c r="P117" s="28">
        <f t="shared" si="124"/>
        <v>0</v>
      </c>
      <c r="Q117" s="28">
        <f t="shared" si="124"/>
        <v>0</v>
      </c>
      <c r="R117" s="28">
        <f t="shared" si="124"/>
        <v>0</v>
      </c>
      <c r="S117" s="28">
        <f t="shared" si="124"/>
        <v>0</v>
      </c>
      <c r="T117" s="28">
        <f t="shared" si="124"/>
        <v>0</v>
      </c>
      <c r="U117" s="27">
        <f t="shared" ref="U117:U122" si="126">COUNTIF(C117:T117,"&gt; 7")</f>
        <v>3</v>
      </c>
      <c r="V117" s="27">
        <f t="shared" si="4"/>
        <v>70.4</v>
      </c>
      <c r="W117" s="27"/>
    </row>
    <row r="118">
      <c r="A118" s="26" t="s">
        <v>1334</v>
      </c>
      <c r="B118" s="27" t="str">
        <f>VLOOKUP(A118,PlayerPosDB,3,FALSE)</f>
        <v>RB</v>
      </c>
      <c r="C118" s="28">
        <f t="shared" ref="C118:T118" si="125">IFNA(VLOOKUP($A118,INDIRECT("'W"&amp;C$1&amp;"'!$A$3:$T$1000"),3,False),0)</f>
        <v>3.3</v>
      </c>
      <c r="D118" s="28">
        <f t="shared" si="125"/>
        <v>5.9</v>
      </c>
      <c r="E118" s="28">
        <f t="shared" si="125"/>
        <v>0.9</v>
      </c>
      <c r="F118" s="28">
        <f t="shared" si="125"/>
        <v>1.9</v>
      </c>
      <c r="G118" s="28">
        <f t="shared" si="125"/>
        <v>0</v>
      </c>
      <c r="H118" s="28">
        <f t="shared" si="125"/>
        <v>0</v>
      </c>
      <c r="I118" s="28">
        <f t="shared" si="125"/>
        <v>0</v>
      </c>
      <c r="J118" s="28">
        <f t="shared" si="125"/>
        <v>0</v>
      </c>
      <c r="K118" s="28">
        <f t="shared" si="125"/>
        <v>0</v>
      </c>
      <c r="L118" s="28">
        <f t="shared" si="125"/>
        <v>5.5</v>
      </c>
      <c r="M118" s="28">
        <f t="shared" si="125"/>
        <v>2.7</v>
      </c>
      <c r="N118" s="28">
        <f t="shared" si="125"/>
        <v>7.1</v>
      </c>
      <c r="O118" s="28">
        <f t="shared" si="125"/>
        <v>3.8</v>
      </c>
      <c r="P118" s="28">
        <f t="shared" si="125"/>
        <v>9.6</v>
      </c>
      <c r="Q118" s="28">
        <f t="shared" si="125"/>
        <v>2.3</v>
      </c>
      <c r="R118" s="28">
        <f t="shared" si="125"/>
        <v>19.6</v>
      </c>
      <c r="S118" s="28">
        <f t="shared" si="125"/>
        <v>0</v>
      </c>
      <c r="T118" s="28">
        <f t="shared" si="125"/>
        <v>0</v>
      </c>
      <c r="U118" s="27">
        <f t="shared" si="126"/>
        <v>3</v>
      </c>
      <c r="V118" s="27">
        <f t="shared" si="4"/>
        <v>62.6</v>
      </c>
      <c r="W118" s="27"/>
    </row>
    <row r="119">
      <c r="A119" s="26" t="s">
        <v>1335</v>
      </c>
      <c r="B119" s="27" t="str">
        <f>VLOOKUP(A119,PlayerPosDB,3,FALSE)</f>
        <v>RB</v>
      </c>
      <c r="C119" s="28">
        <f t="shared" ref="C119:T119" si="127">IFNA(VLOOKUP($A119,INDIRECT("'W"&amp;C$1&amp;"'!$A$3:$T$1000"),3,False),0)</f>
        <v>0</v>
      </c>
      <c r="D119" s="28">
        <f t="shared" si="127"/>
        <v>0</v>
      </c>
      <c r="E119" s="28">
        <f t="shared" si="127"/>
        <v>0</v>
      </c>
      <c r="F119" s="28">
        <f t="shared" si="127"/>
        <v>0</v>
      </c>
      <c r="G119" s="28">
        <f t="shared" si="127"/>
        <v>0</v>
      </c>
      <c r="H119" s="28">
        <f t="shared" si="127"/>
        <v>0</v>
      </c>
      <c r="I119" s="28">
        <f t="shared" si="127"/>
        <v>9.7</v>
      </c>
      <c r="J119" s="28">
        <f t="shared" si="127"/>
        <v>5.2</v>
      </c>
      <c r="K119" s="28">
        <f t="shared" si="127"/>
        <v>4</v>
      </c>
      <c r="L119" s="28">
        <f t="shared" si="127"/>
        <v>0</v>
      </c>
      <c r="M119" s="28">
        <f t="shared" si="127"/>
        <v>5</v>
      </c>
      <c r="N119" s="28">
        <f t="shared" si="127"/>
        <v>18.5</v>
      </c>
      <c r="O119" s="28">
        <f t="shared" si="127"/>
        <v>11.5</v>
      </c>
      <c r="P119" s="28">
        <f t="shared" si="127"/>
        <v>4.8</v>
      </c>
      <c r="Q119" s="28">
        <f t="shared" si="127"/>
        <v>2.1</v>
      </c>
      <c r="R119" s="28">
        <f t="shared" si="127"/>
        <v>0</v>
      </c>
      <c r="S119" s="28">
        <f t="shared" si="127"/>
        <v>0</v>
      </c>
      <c r="T119" s="28">
        <f t="shared" si="127"/>
        <v>0</v>
      </c>
      <c r="U119" s="27">
        <f t="shared" si="126"/>
        <v>3</v>
      </c>
      <c r="V119" s="27">
        <f t="shared" si="4"/>
        <v>60.8</v>
      </c>
      <c r="W119" s="27"/>
    </row>
    <row r="120">
      <c r="A120" s="26" t="s">
        <v>1336</v>
      </c>
      <c r="B120" s="27" t="str">
        <f>VLOOKUP(A120,PlayerPosDB,3,FALSE)</f>
        <v>RB</v>
      </c>
      <c r="C120" s="28">
        <f t="shared" ref="C120:T120" si="128">IFNA(VLOOKUP($A120,INDIRECT("'W"&amp;C$1&amp;"'!$A$3:$T$1000"),3,False),0)</f>
        <v>1.7</v>
      </c>
      <c r="D120" s="28">
        <f t="shared" si="128"/>
        <v>0.6</v>
      </c>
      <c r="E120" s="28">
        <f t="shared" si="128"/>
        <v>2.2</v>
      </c>
      <c r="F120" s="28">
        <f t="shared" si="128"/>
        <v>0.9</v>
      </c>
      <c r="G120" s="28">
        <f t="shared" si="128"/>
        <v>0</v>
      </c>
      <c r="H120" s="28">
        <f t="shared" si="128"/>
        <v>2.3</v>
      </c>
      <c r="I120" s="28">
        <f t="shared" si="128"/>
        <v>7.2</v>
      </c>
      <c r="J120" s="28">
        <f t="shared" si="128"/>
        <v>1.9</v>
      </c>
      <c r="K120" s="28">
        <f t="shared" si="128"/>
        <v>1.5</v>
      </c>
      <c r="L120" s="28">
        <f t="shared" si="128"/>
        <v>4.4</v>
      </c>
      <c r="M120" s="28">
        <f t="shared" si="128"/>
        <v>5.4</v>
      </c>
      <c r="N120" s="28">
        <f t="shared" si="128"/>
        <v>8.2</v>
      </c>
      <c r="O120" s="28">
        <f t="shared" si="128"/>
        <v>0</v>
      </c>
      <c r="P120" s="28">
        <f t="shared" si="128"/>
        <v>4.3</v>
      </c>
      <c r="Q120" s="28">
        <f t="shared" si="128"/>
        <v>7.5</v>
      </c>
      <c r="R120" s="28">
        <f t="shared" si="128"/>
        <v>1.8</v>
      </c>
      <c r="S120" s="28">
        <f t="shared" si="128"/>
        <v>1.4</v>
      </c>
      <c r="T120" s="28">
        <f t="shared" si="128"/>
        <v>3.3</v>
      </c>
      <c r="U120" s="27">
        <f t="shared" si="126"/>
        <v>3</v>
      </c>
      <c r="V120" s="27">
        <f t="shared" si="4"/>
        <v>54.6</v>
      </c>
      <c r="W120" s="27"/>
    </row>
    <row r="121">
      <c r="A121" s="26" t="s">
        <v>1337</v>
      </c>
      <c r="B121" s="27" t="str">
        <f>VLOOKUP(A121,PlayerPosDB,3,FALSE)</f>
        <v>RB</v>
      </c>
      <c r="C121" s="28">
        <f t="shared" ref="C121:T121" si="129">IFNA(VLOOKUP($A121,INDIRECT("'W"&amp;C$1&amp;"'!$A$3:$T$1000"),3,False),0)</f>
        <v>14.8</v>
      </c>
      <c r="D121" s="28">
        <f t="shared" si="129"/>
        <v>13.6</v>
      </c>
      <c r="E121" s="28">
        <f t="shared" si="129"/>
        <v>0</v>
      </c>
      <c r="F121" s="28">
        <f t="shared" si="129"/>
        <v>0</v>
      </c>
      <c r="G121" s="28">
        <f t="shared" si="129"/>
        <v>0</v>
      </c>
      <c r="H121" s="28">
        <f t="shared" si="129"/>
        <v>0</v>
      </c>
      <c r="I121" s="28">
        <f t="shared" si="129"/>
        <v>0</v>
      </c>
      <c r="J121" s="28">
        <f t="shared" si="129"/>
        <v>0</v>
      </c>
      <c r="K121" s="28">
        <f t="shared" si="129"/>
        <v>0</v>
      </c>
      <c r="L121" s="28">
        <f t="shared" si="129"/>
        <v>0</v>
      </c>
      <c r="M121" s="28">
        <f t="shared" si="129"/>
        <v>0</v>
      </c>
      <c r="N121" s="28">
        <f t="shared" si="129"/>
        <v>0</v>
      </c>
      <c r="O121" s="28">
        <f t="shared" si="129"/>
        <v>5.4</v>
      </c>
      <c r="P121" s="28">
        <f t="shared" si="129"/>
        <v>7.1</v>
      </c>
      <c r="Q121" s="28">
        <f t="shared" si="129"/>
        <v>5.2</v>
      </c>
      <c r="R121" s="28">
        <f t="shared" si="129"/>
        <v>3</v>
      </c>
      <c r="S121" s="28">
        <f t="shared" si="129"/>
        <v>1.8</v>
      </c>
      <c r="T121" s="28">
        <f t="shared" si="129"/>
        <v>0</v>
      </c>
      <c r="U121" s="27">
        <f t="shared" si="126"/>
        <v>3</v>
      </c>
      <c r="V121" s="27">
        <f t="shared" si="4"/>
        <v>50.9</v>
      </c>
      <c r="W121" s="27"/>
    </row>
    <row r="122">
      <c r="A122" s="26" t="s">
        <v>1338</v>
      </c>
      <c r="B122" s="27" t="str">
        <f>VLOOKUP(A122,PlayerPosDB,3,FALSE)</f>
        <v>RB</v>
      </c>
      <c r="C122" s="28">
        <f t="shared" ref="C122:T122" si="130">IFNA(VLOOKUP($A122,INDIRECT("'W"&amp;C$1&amp;"'!$A$3:$T$1000"),3,False),0)</f>
        <v>0</v>
      </c>
      <c r="D122" s="28">
        <f t="shared" si="130"/>
        <v>0</v>
      </c>
      <c r="E122" s="28">
        <f t="shared" si="130"/>
        <v>0</v>
      </c>
      <c r="F122" s="28">
        <f t="shared" si="130"/>
        <v>0</v>
      </c>
      <c r="G122" s="28">
        <f t="shared" si="130"/>
        <v>0</v>
      </c>
      <c r="H122" s="28">
        <f t="shared" si="130"/>
        <v>0</v>
      </c>
      <c r="I122" s="28">
        <f t="shared" si="130"/>
        <v>0</v>
      </c>
      <c r="J122" s="28">
        <f t="shared" si="130"/>
        <v>0</v>
      </c>
      <c r="K122" s="28">
        <f t="shared" si="130"/>
        <v>0</v>
      </c>
      <c r="L122" s="28">
        <f t="shared" si="130"/>
        <v>0</v>
      </c>
      <c r="M122" s="28">
        <f t="shared" si="130"/>
        <v>0</v>
      </c>
      <c r="N122" s="28">
        <f t="shared" si="130"/>
        <v>0</v>
      </c>
      <c r="O122" s="28">
        <f t="shared" si="130"/>
        <v>0</v>
      </c>
      <c r="P122" s="28">
        <f t="shared" si="130"/>
        <v>0</v>
      </c>
      <c r="Q122" s="28">
        <f t="shared" si="130"/>
        <v>0</v>
      </c>
      <c r="R122" s="28">
        <f t="shared" si="130"/>
        <v>7.3</v>
      </c>
      <c r="S122" s="28">
        <f t="shared" si="130"/>
        <v>9.1</v>
      </c>
      <c r="T122" s="28">
        <f t="shared" si="130"/>
        <v>13.9</v>
      </c>
      <c r="U122" s="27">
        <f t="shared" si="126"/>
        <v>3</v>
      </c>
      <c r="V122" s="27">
        <f t="shared" si="4"/>
        <v>30.3</v>
      </c>
      <c r="W122" s="27"/>
    </row>
    <row r="123">
      <c r="A123" s="26" t="s">
        <v>1339</v>
      </c>
      <c r="B123" s="27" t="str">
        <f>VLOOKUP(A123,PlayerPosDB,3,FALSE)</f>
        <v>RB</v>
      </c>
      <c r="C123" s="28">
        <f t="shared" ref="C123:T123" si="131">IFNA(VLOOKUP($A123,INDIRECT("'W"&amp;C$1&amp;"'!$A$3:$T$1000"),3,False),0)</f>
        <v>2.8</v>
      </c>
      <c r="D123" s="28">
        <f t="shared" si="131"/>
        <v>9</v>
      </c>
      <c r="E123" s="28">
        <f t="shared" si="131"/>
        <v>4.1</v>
      </c>
      <c r="F123" s="28">
        <f t="shared" si="131"/>
        <v>9</v>
      </c>
      <c r="G123" s="28">
        <f t="shared" si="131"/>
        <v>13.6</v>
      </c>
      <c r="H123" s="28">
        <f t="shared" si="131"/>
        <v>3.1</v>
      </c>
      <c r="I123" s="28">
        <f t="shared" si="131"/>
        <v>24.6</v>
      </c>
      <c r="J123" s="28">
        <f t="shared" si="131"/>
        <v>7.2</v>
      </c>
      <c r="K123" s="28">
        <f t="shared" si="131"/>
        <v>9.4</v>
      </c>
      <c r="L123" s="28">
        <f t="shared" si="131"/>
        <v>1.7</v>
      </c>
      <c r="M123" s="28">
        <f t="shared" si="131"/>
        <v>16.7</v>
      </c>
      <c r="N123" s="28">
        <f t="shared" si="131"/>
        <v>1.4</v>
      </c>
      <c r="O123" s="28">
        <f t="shared" si="131"/>
        <v>6.9</v>
      </c>
      <c r="P123" s="28">
        <f t="shared" si="131"/>
        <v>0</v>
      </c>
      <c r="Q123" s="28">
        <f t="shared" si="131"/>
        <v>3.3</v>
      </c>
      <c r="R123" s="28">
        <f t="shared" si="131"/>
        <v>8.8</v>
      </c>
      <c r="S123" s="28">
        <f t="shared" si="131"/>
        <v>1</v>
      </c>
      <c r="T123" s="28">
        <f t="shared" si="131"/>
        <v>9.3</v>
      </c>
      <c r="U123" s="27">
        <f t="shared" ref="U123:U127" si="133">COUNTIF(C123:T123,"&gt; 15")</f>
        <v>2</v>
      </c>
      <c r="V123" s="27">
        <f t="shared" si="4"/>
        <v>131.9</v>
      </c>
      <c r="W123" s="27"/>
    </row>
    <row r="124">
      <c r="A124" s="26" t="s">
        <v>1340</v>
      </c>
      <c r="B124" s="27" t="str">
        <f>VLOOKUP(A124,PlayerPosDB,3,FALSE)</f>
        <v>RB</v>
      </c>
      <c r="C124" s="28">
        <f t="shared" ref="C124:T124" si="132">IFNA(VLOOKUP($A124,INDIRECT("'W"&amp;C$1&amp;"'!$A$3:$T$1000"),3,False),0)</f>
        <v>8.2</v>
      </c>
      <c r="D124" s="28">
        <f t="shared" si="132"/>
        <v>10</v>
      </c>
      <c r="E124" s="28">
        <f t="shared" si="132"/>
        <v>12.7</v>
      </c>
      <c r="F124" s="28">
        <f t="shared" si="132"/>
        <v>0</v>
      </c>
      <c r="G124" s="28">
        <f t="shared" si="132"/>
        <v>10.7</v>
      </c>
      <c r="H124" s="28">
        <f t="shared" si="132"/>
        <v>8.8</v>
      </c>
      <c r="I124" s="28">
        <f t="shared" si="132"/>
        <v>3</v>
      </c>
      <c r="J124" s="28">
        <f t="shared" si="132"/>
        <v>6.8</v>
      </c>
      <c r="K124" s="28">
        <f t="shared" si="132"/>
        <v>15.8</v>
      </c>
      <c r="L124" s="28">
        <f t="shared" si="132"/>
        <v>17.6</v>
      </c>
      <c r="M124" s="28">
        <f t="shared" si="132"/>
        <v>13.6</v>
      </c>
      <c r="N124" s="28">
        <f t="shared" si="132"/>
        <v>3.4</v>
      </c>
      <c r="O124" s="28">
        <f t="shared" si="132"/>
        <v>0</v>
      </c>
      <c r="P124" s="28">
        <f t="shared" si="132"/>
        <v>0</v>
      </c>
      <c r="Q124" s="28">
        <f t="shared" si="132"/>
        <v>0</v>
      </c>
      <c r="R124" s="28">
        <f t="shared" si="132"/>
        <v>0</v>
      </c>
      <c r="S124" s="28">
        <f t="shared" si="132"/>
        <v>0</v>
      </c>
      <c r="T124" s="28">
        <f t="shared" si="132"/>
        <v>4.2</v>
      </c>
      <c r="U124" s="27">
        <f t="shared" si="133"/>
        <v>2</v>
      </c>
      <c r="V124" s="27">
        <f t="shared" si="4"/>
        <v>114.8</v>
      </c>
      <c r="W124" s="27"/>
    </row>
    <row r="125">
      <c r="A125" s="26" t="s">
        <v>1341</v>
      </c>
      <c r="B125" s="27" t="str">
        <f>VLOOKUP(A125,PlayerPosDB,3,FALSE)</f>
        <v>RB</v>
      </c>
      <c r="C125" s="28">
        <f t="shared" ref="C125:T125" si="134">IFNA(VLOOKUP($A125,INDIRECT("'W"&amp;C$1&amp;"'!$A$3:$T$1000"),3,False),0)</f>
        <v>3.2</v>
      </c>
      <c r="D125" s="28">
        <f t="shared" si="134"/>
        <v>3.3</v>
      </c>
      <c r="E125" s="28">
        <f t="shared" si="134"/>
        <v>8.8</v>
      </c>
      <c r="F125" s="28">
        <f t="shared" si="134"/>
        <v>1.1</v>
      </c>
      <c r="G125" s="28">
        <f t="shared" si="134"/>
        <v>0.9</v>
      </c>
      <c r="H125" s="28">
        <f t="shared" si="134"/>
        <v>16.7</v>
      </c>
      <c r="I125" s="28">
        <f t="shared" si="134"/>
        <v>11.2</v>
      </c>
      <c r="J125" s="28">
        <f t="shared" si="134"/>
        <v>2.9</v>
      </c>
      <c r="K125" s="28">
        <f t="shared" si="134"/>
        <v>16</v>
      </c>
      <c r="L125" s="28">
        <f t="shared" si="134"/>
        <v>0.6</v>
      </c>
      <c r="M125" s="28">
        <f t="shared" si="134"/>
        <v>1.1</v>
      </c>
      <c r="N125" s="28">
        <f t="shared" si="134"/>
        <v>0</v>
      </c>
      <c r="O125" s="28">
        <f t="shared" si="134"/>
        <v>13.2</v>
      </c>
      <c r="P125" s="28">
        <f t="shared" si="134"/>
        <v>0</v>
      </c>
      <c r="Q125" s="28">
        <f t="shared" si="134"/>
        <v>9.9</v>
      </c>
      <c r="R125" s="28">
        <f t="shared" si="134"/>
        <v>3.4</v>
      </c>
      <c r="S125" s="28">
        <f t="shared" si="134"/>
        <v>1.8</v>
      </c>
      <c r="T125" s="28">
        <f t="shared" si="134"/>
        <v>13.5</v>
      </c>
      <c r="U125" s="27">
        <f t="shared" si="133"/>
        <v>2</v>
      </c>
      <c r="V125" s="27">
        <f t="shared" si="4"/>
        <v>107.6</v>
      </c>
      <c r="W125" s="26"/>
    </row>
    <row r="126">
      <c r="A126" s="26" t="s">
        <v>1342</v>
      </c>
      <c r="B126" s="27" t="str">
        <f>VLOOKUP(A126,PlayerPosDB,3,FALSE)</f>
        <v>RB</v>
      </c>
      <c r="C126" s="28">
        <f t="shared" ref="C126:T126" si="135">IFNA(VLOOKUP($A126,INDIRECT("'W"&amp;C$1&amp;"'!$A$3:$T$1000"),3,False),0)</f>
        <v>8.5</v>
      </c>
      <c r="D126" s="28">
        <f t="shared" si="135"/>
        <v>4.2</v>
      </c>
      <c r="E126" s="28">
        <f t="shared" si="135"/>
        <v>6.4</v>
      </c>
      <c r="F126" s="28">
        <f t="shared" si="135"/>
        <v>18.6</v>
      </c>
      <c r="G126" s="28">
        <f t="shared" si="135"/>
        <v>3</v>
      </c>
      <c r="H126" s="28">
        <f t="shared" si="135"/>
        <v>0.9</v>
      </c>
      <c r="I126" s="28">
        <f t="shared" si="135"/>
        <v>12.3</v>
      </c>
      <c r="J126" s="28">
        <f t="shared" si="135"/>
        <v>2.4</v>
      </c>
      <c r="K126" s="28">
        <f t="shared" si="135"/>
        <v>7.3</v>
      </c>
      <c r="L126" s="28">
        <f t="shared" si="135"/>
        <v>0.8</v>
      </c>
      <c r="M126" s="28">
        <f t="shared" si="135"/>
        <v>6.1</v>
      </c>
      <c r="N126" s="28">
        <f t="shared" si="135"/>
        <v>13.2</v>
      </c>
      <c r="O126" s="28">
        <f t="shared" si="135"/>
        <v>4.1</v>
      </c>
      <c r="P126" s="28">
        <f t="shared" si="135"/>
        <v>0</v>
      </c>
      <c r="Q126" s="28">
        <f t="shared" si="135"/>
        <v>15.3</v>
      </c>
      <c r="R126" s="28">
        <f t="shared" si="135"/>
        <v>3</v>
      </c>
      <c r="S126" s="28">
        <f t="shared" si="135"/>
        <v>0</v>
      </c>
      <c r="T126" s="28">
        <f t="shared" si="135"/>
        <v>0</v>
      </c>
      <c r="U126" s="27">
        <f t="shared" si="133"/>
        <v>2</v>
      </c>
      <c r="V126" s="27">
        <f t="shared" si="4"/>
        <v>106.1</v>
      </c>
      <c r="W126" s="27"/>
    </row>
    <row r="127">
      <c r="A127" s="26" t="s">
        <v>1343</v>
      </c>
      <c r="B127" s="27" t="str">
        <f>VLOOKUP(A127,PlayerPosDB,3,FALSE)</f>
        <v>RB</v>
      </c>
      <c r="C127" s="28">
        <f t="shared" ref="C127:T127" si="136">IFNA(VLOOKUP($A127,INDIRECT("'W"&amp;C$1&amp;"'!$A$3:$T$1000"),3,False),0)</f>
        <v>0</v>
      </c>
      <c r="D127" s="28">
        <f t="shared" si="136"/>
        <v>0</v>
      </c>
      <c r="E127" s="28">
        <f t="shared" si="136"/>
        <v>1.9</v>
      </c>
      <c r="F127" s="28">
        <f t="shared" si="136"/>
        <v>-2</v>
      </c>
      <c r="G127" s="28">
        <f t="shared" si="136"/>
        <v>2.2</v>
      </c>
      <c r="H127" s="28">
        <f t="shared" si="136"/>
        <v>9.9</v>
      </c>
      <c r="I127" s="28">
        <f t="shared" si="136"/>
        <v>1.2</v>
      </c>
      <c r="J127" s="28">
        <f t="shared" si="136"/>
        <v>17.7</v>
      </c>
      <c r="K127" s="28">
        <f t="shared" si="136"/>
        <v>0</v>
      </c>
      <c r="L127" s="28">
        <f t="shared" si="136"/>
        <v>0</v>
      </c>
      <c r="M127" s="28">
        <f t="shared" si="136"/>
        <v>0</v>
      </c>
      <c r="N127" s="28">
        <f t="shared" si="136"/>
        <v>0</v>
      </c>
      <c r="O127" s="28">
        <f t="shared" si="136"/>
        <v>8.1</v>
      </c>
      <c r="P127" s="28">
        <f t="shared" si="136"/>
        <v>25.8</v>
      </c>
      <c r="Q127" s="28">
        <f t="shared" si="136"/>
        <v>9.5</v>
      </c>
      <c r="R127" s="28">
        <f t="shared" si="136"/>
        <v>0</v>
      </c>
      <c r="S127" s="28">
        <f t="shared" si="136"/>
        <v>11.9</v>
      </c>
      <c r="T127" s="28">
        <f t="shared" si="136"/>
        <v>0.5</v>
      </c>
      <c r="U127" s="27">
        <f t="shared" si="133"/>
        <v>2</v>
      </c>
      <c r="V127" s="27">
        <f t="shared" si="4"/>
        <v>86.7</v>
      </c>
      <c r="W127" s="26"/>
    </row>
    <row r="128">
      <c r="A128" s="26" t="s">
        <v>1344</v>
      </c>
      <c r="B128" s="27" t="str">
        <f>VLOOKUP(A128,PlayerPosDB,3,FALSE)</f>
        <v>RB</v>
      </c>
      <c r="C128" s="28">
        <f t="shared" ref="C128:T128" si="137">IFNA(VLOOKUP($A128,INDIRECT("'W"&amp;C$1&amp;"'!$A$3:$T$1000"),3,False),0)</f>
        <v>1.5</v>
      </c>
      <c r="D128" s="28">
        <f t="shared" si="137"/>
        <v>0.8</v>
      </c>
      <c r="E128" s="28">
        <f t="shared" si="137"/>
        <v>5.5</v>
      </c>
      <c r="F128" s="28">
        <f t="shared" si="137"/>
        <v>7.4</v>
      </c>
      <c r="G128" s="28">
        <f t="shared" si="137"/>
        <v>2.9</v>
      </c>
      <c r="H128" s="28">
        <f t="shared" si="137"/>
        <v>0</v>
      </c>
      <c r="I128" s="28">
        <f t="shared" si="137"/>
        <v>3.3</v>
      </c>
      <c r="J128" s="28">
        <f t="shared" si="137"/>
        <v>4</v>
      </c>
      <c r="K128" s="28">
        <f t="shared" si="137"/>
        <v>11.5</v>
      </c>
      <c r="L128" s="28">
        <f t="shared" si="137"/>
        <v>4.7</v>
      </c>
      <c r="M128" s="28">
        <f t="shared" si="137"/>
        <v>1.8</v>
      </c>
      <c r="N128" s="28">
        <f t="shared" si="137"/>
        <v>3.4</v>
      </c>
      <c r="O128" s="28">
        <f t="shared" si="137"/>
        <v>2</v>
      </c>
      <c r="P128" s="28">
        <f t="shared" si="137"/>
        <v>2.4</v>
      </c>
      <c r="Q128" s="28">
        <f t="shared" si="137"/>
        <v>3.9</v>
      </c>
      <c r="R128" s="28">
        <f t="shared" si="137"/>
        <v>6.5</v>
      </c>
      <c r="S128" s="28">
        <f t="shared" si="137"/>
        <v>3.9</v>
      </c>
      <c r="T128" s="28">
        <f t="shared" si="137"/>
        <v>1.9</v>
      </c>
      <c r="U128" s="27">
        <f t="shared" ref="U128:U129" si="139">COUNTIF(C128:T128,"&gt; 7")</f>
        <v>2</v>
      </c>
      <c r="V128" s="27">
        <f t="shared" si="4"/>
        <v>67.4</v>
      </c>
      <c r="W128" s="27"/>
    </row>
    <row r="129">
      <c r="A129" s="26" t="s">
        <v>1345</v>
      </c>
      <c r="B129" s="27" t="str">
        <f>VLOOKUP(A129,PlayerPosDB,3,FALSE)</f>
        <v>RB</v>
      </c>
      <c r="C129" s="28">
        <f t="shared" ref="C129:T129" si="138">IFNA(VLOOKUP($A129,INDIRECT("'W"&amp;C$1&amp;"'!$A$3:$T$1000"),3,False),0)</f>
        <v>11.9</v>
      </c>
      <c r="D129" s="28">
        <f t="shared" si="138"/>
        <v>4.2</v>
      </c>
      <c r="E129" s="28">
        <f t="shared" si="138"/>
        <v>1.7</v>
      </c>
      <c r="F129" s="28">
        <f t="shared" si="138"/>
        <v>2.9</v>
      </c>
      <c r="G129" s="28">
        <f t="shared" si="138"/>
        <v>1.7</v>
      </c>
      <c r="H129" s="28">
        <f t="shared" si="138"/>
        <v>1.7</v>
      </c>
      <c r="I129" s="28">
        <f t="shared" si="138"/>
        <v>0</v>
      </c>
      <c r="J129" s="28">
        <f t="shared" si="138"/>
        <v>10.3</v>
      </c>
      <c r="K129" s="28">
        <f t="shared" si="138"/>
        <v>0</v>
      </c>
      <c r="L129" s="28">
        <f t="shared" si="138"/>
        <v>0.2</v>
      </c>
      <c r="M129" s="28">
        <f t="shared" si="138"/>
        <v>3.9</v>
      </c>
      <c r="N129" s="28">
        <f t="shared" si="138"/>
        <v>0.6</v>
      </c>
      <c r="O129" s="28">
        <f t="shared" si="138"/>
        <v>0.4</v>
      </c>
      <c r="P129" s="28">
        <f t="shared" si="138"/>
        <v>1.1</v>
      </c>
      <c r="Q129" s="28">
        <f t="shared" si="138"/>
        <v>4.6</v>
      </c>
      <c r="R129" s="28">
        <f t="shared" si="138"/>
        <v>6.1</v>
      </c>
      <c r="S129" s="28">
        <f t="shared" si="138"/>
        <v>0.2</v>
      </c>
      <c r="T129" s="28">
        <f t="shared" si="138"/>
        <v>0</v>
      </c>
      <c r="U129" s="27">
        <f t="shared" si="139"/>
        <v>2</v>
      </c>
      <c r="V129" s="27">
        <f t="shared" si="4"/>
        <v>51.5</v>
      </c>
      <c r="W129" s="27"/>
    </row>
    <row r="130">
      <c r="A130" s="26" t="s">
        <v>1346</v>
      </c>
      <c r="B130" s="27" t="str">
        <f>VLOOKUP(A130,PlayerPosDB,3,FALSE)</f>
        <v>RB</v>
      </c>
      <c r="C130" s="28">
        <f t="shared" ref="C130:T130" si="140">IFNA(VLOOKUP($A130,INDIRECT("'W"&amp;C$1&amp;"'!$A$3:$T$1000"),3,False),0)</f>
        <v>0.8</v>
      </c>
      <c r="D130" s="28">
        <f t="shared" si="140"/>
        <v>3.3</v>
      </c>
      <c r="E130" s="28">
        <f t="shared" si="140"/>
        <v>3.8</v>
      </c>
      <c r="F130" s="28">
        <f t="shared" si="140"/>
        <v>13.4</v>
      </c>
      <c r="G130" s="28">
        <f t="shared" si="140"/>
        <v>11.7</v>
      </c>
      <c r="H130" s="28">
        <f t="shared" si="140"/>
        <v>0.8</v>
      </c>
      <c r="I130" s="28">
        <f t="shared" si="140"/>
        <v>0.6</v>
      </c>
      <c r="J130" s="28">
        <f t="shared" si="140"/>
        <v>0.4</v>
      </c>
      <c r="K130" s="28">
        <f t="shared" si="140"/>
        <v>-0.1</v>
      </c>
      <c r="L130" s="28">
        <f t="shared" si="140"/>
        <v>1.1</v>
      </c>
      <c r="M130" s="28">
        <f t="shared" si="140"/>
        <v>1.6</v>
      </c>
      <c r="N130" s="28">
        <f t="shared" si="140"/>
        <v>0</v>
      </c>
      <c r="O130" s="28">
        <f t="shared" si="140"/>
        <v>0</v>
      </c>
      <c r="P130" s="28">
        <f t="shared" si="140"/>
        <v>0</v>
      </c>
      <c r="Q130" s="28">
        <f t="shared" si="140"/>
        <v>3.5</v>
      </c>
      <c r="R130" s="28">
        <f t="shared" si="140"/>
        <v>0</v>
      </c>
      <c r="S130" s="28">
        <f t="shared" si="140"/>
        <v>2.3</v>
      </c>
      <c r="T130" s="28">
        <f t="shared" si="140"/>
        <v>3.3</v>
      </c>
      <c r="U130" s="27">
        <f t="shared" ref="U130:U133" si="142">COUNTIF(C130:T130,"&gt; 9")</f>
        <v>2</v>
      </c>
      <c r="V130" s="27">
        <f t="shared" si="4"/>
        <v>46.5</v>
      </c>
      <c r="W130" s="27"/>
    </row>
    <row r="131">
      <c r="A131" s="26" t="s">
        <v>1347</v>
      </c>
      <c r="B131" s="27" t="str">
        <f>VLOOKUP(A131,PlayerPosDB,3,FALSE)</f>
        <v>RB</v>
      </c>
      <c r="C131" s="28">
        <f t="shared" ref="C131:T131" si="141">IFNA(VLOOKUP($A131,INDIRECT("'W"&amp;C$1&amp;"'!$A$3:$T$1000"),3,False),0)</f>
        <v>1.4</v>
      </c>
      <c r="D131" s="28">
        <f t="shared" si="141"/>
        <v>0</v>
      </c>
      <c r="E131" s="28">
        <f t="shared" si="141"/>
        <v>0</v>
      </c>
      <c r="F131" s="28">
        <f t="shared" si="141"/>
        <v>0</v>
      </c>
      <c r="G131" s="28">
        <f t="shared" si="141"/>
        <v>0</v>
      </c>
      <c r="H131" s="28">
        <f t="shared" si="141"/>
        <v>1.3</v>
      </c>
      <c r="I131" s="28">
        <f t="shared" si="141"/>
        <v>0.9</v>
      </c>
      <c r="J131" s="28">
        <f t="shared" si="141"/>
        <v>0.4</v>
      </c>
      <c r="K131" s="28">
        <f t="shared" si="141"/>
        <v>3.5</v>
      </c>
      <c r="L131" s="28">
        <f t="shared" si="141"/>
        <v>5.3</v>
      </c>
      <c r="M131" s="28">
        <f t="shared" si="141"/>
        <v>4</v>
      </c>
      <c r="N131" s="28">
        <f t="shared" si="141"/>
        <v>1.5</v>
      </c>
      <c r="O131" s="28">
        <f t="shared" si="141"/>
        <v>1.2</v>
      </c>
      <c r="P131" s="28">
        <f t="shared" si="141"/>
        <v>0</v>
      </c>
      <c r="Q131" s="28">
        <f t="shared" si="141"/>
        <v>2.3</v>
      </c>
      <c r="R131" s="28">
        <f t="shared" si="141"/>
        <v>10.8</v>
      </c>
      <c r="S131" s="28">
        <f t="shared" si="141"/>
        <v>4.2</v>
      </c>
      <c r="T131" s="28">
        <f t="shared" si="141"/>
        <v>9.4</v>
      </c>
      <c r="U131" s="27">
        <f t="shared" si="142"/>
        <v>2</v>
      </c>
      <c r="V131" s="27">
        <f t="shared" si="4"/>
        <v>46.2</v>
      </c>
      <c r="W131" s="27"/>
    </row>
    <row r="132">
      <c r="A132" s="26" t="s">
        <v>1348</v>
      </c>
      <c r="B132" s="27" t="str">
        <f>VLOOKUP(A132,PlayerPosDB,3,FALSE)</f>
        <v>RB</v>
      </c>
      <c r="C132" s="28">
        <f t="shared" ref="C132:T132" si="143">IFNA(VLOOKUP($A132,INDIRECT("'W"&amp;C$1&amp;"'!$A$3:$T$1000"),3,False),0)</f>
        <v>2.3</v>
      </c>
      <c r="D132" s="28">
        <f t="shared" si="143"/>
        <v>2.2</v>
      </c>
      <c r="E132" s="28">
        <f t="shared" si="143"/>
        <v>0.8</v>
      </c>
      <c r="F132" s="28">
        <f t="shared" si="143"/>
        <v>5</v>
      </c>
      <c r="G132" s="28">
        <f t="shared" si="143"/>
        <v>0</v>
      </c>
      <c r="H132" s="28">
        <f t="shared" si="143"/>
        <v>2.6</v>
      </c>
      <c r="I132" s="28">
        <f t="shared" si="143"/>
        <v>0</v>
      </c>
      <c r="J132" s="28">
        <f t="shared" si="143"/>
        <v>1</v>
      </c>
      <c r="K132" s="28">
        <f t="shared" si="143"/>
        <v>12</v>
      </c>
      <c r="L132" s="28">
        <f t="shared" si="143"/>
        <v>9.7</v>
      </c>
      <c r="M132" s="28">
        <f t="shared" si="143"/>
        <v>0</v>
      </c>
      <c r="N132" s="28">
        <f t="shared" si="143"/>
        <v>1.8</v>
      </c>
      <c r="O132" s="28">
        <f t="shared" si="143"/>
        <v>2</v>
      </c>
      <c r="P132" s="28">
        <f t="shared" si="143"/>
        <v>2.4</v>
      </c>
      <c r="Q132" s="28">
        <f t="shared" si="143"/>
        <v>2.2</v>
      </c>
      <c r="R132" s="28">
        <f t="shared" si="143"/>
        <v>0</v>
      </c>
      <c r="S132" s="28">
        <f t="shared" si="143"/>
        <v>0</v>
      </c>
      <c r="T132" s="28">
        <f t="shared" si="143"/>
        <v>0</v>
      </c>
      <c r="U132" s="27">
        <f t="shared" si="142"/>
        <v>2</v>
      </c>
      <c r="V132" s="27">
        <f t="shared" si="4"/>
        <v>44</v>
      </c>
      <c r="W132" s="27"/>
    </row>
    <row r="133">
      <c r="A133" s="26" t="s">
        <v>1349</v>
      </c>
      <c r="B133" s="27" t="str">
        <f>VLOOKUP(A133,PlayerPosDB,3,FALSE)</f>
        <v>RB</v>
      </c>
      <c r="C133" s="28">
        <f t="shared" ref="C133:T133" si="144">IFNA(VLOOKUP($A133,INDIRECT("'W"&amp;C$1&amp;"'!$A$3:$T$1000"),3,False),0)</f>
        <v>0</v>
      </c>
      <c r="D133" s="28">
        <f t="shared" si="144"/>
        <v>1.1</v>
      </c>
      <c r="E133" s="28">
        <f t="shared" si="144"/>
        <v>0</v>
      </c>
      <c r="F133" s="28">
        <f t="shared" si="144"/>
        <v>0</v>
      </c>
      <c r="G133" s="28">
        <f t="shared" si="144"/>
        <v>0</v>
      </c>
      <c r="H133" s="28">
        <f t="shared" si="144"/>
        <v>0.5</v>
      </c>
      <c r="I133" s="28">
        <f t="shared" si="144"/>
        <v>0.2</v>
      </c>
      <c r="J133" s="28">
        <f t="shared" si="144"/>
        <v>0</v>
      </c>
      <c r="K133" s="28">
        <f t="shared" si="144"/>
        <v>0</v>
      </c>
      <c r="L133" s="28">
        <f t="shared" si="144"/>
        <v>6.4</v>
      </c>
      <c r="M133" s="28">
        <f t="shared" si="144"/>
        <v>0.1</v>
      </c>
      <c r="N133" s="28">
        <f t="shared" si="144"/>
        <v>0.3</v>
      </c>
      <c r="O133" s="28">
        <f t="shared" si="144"/>
        <v>-2</v>
      </c>
      <c r="P133" s="28">
        <f t="shared" si="144"/>
        <v>0</v>
      </c>
      <c r="Q133" s="28">
        <f t="shared" si="144"/>
        <v>0</v>
      </c>
      <c r="R133" s="28">
        <f t="shared" si="144"/>
        <v>10.9</v>
      </c>
      <c r="S133" s="28">
        <f t="shared" si="144"/>
        <v>4.5</v>
      </c>
      <c r="T133" s="28">
        <f t="shared" si="144"/>
        <v>9.3</v>
      </c>
      <c r="U133" s="27">
        <f t="shared" si="142"/>
        <v>2</v>
      </c>
      <c r="V133" s="27">
        <f t="shared" si="4"/>
        <v>31.3</v>
      </c>
      <c r="W133" s="27"/>
    </row>
    <row r="134">
      <c r="A134" s="26" t="s">
        <v>1350</v>
      </c>
      <c r="B134" s="27" t="str">
        <f>VLOOKUP(A134,PlayerPosDB,3,FALSE)</f>
        <v>RB</v>
      </c>
      <c r="C134" s="28">
        <f t="shared" ref="C134:T134" si="145">IFNA(VLOOKUP($A134,INDIRECT("'W"&amp;C$1&amp;"'!$A$3:$T$1000"),3,False),0)</f>
        <v>0</v>
      </c>
      <c r="D134" s="28">
        <f t="shared" si="145"/>
        <v>0</v>
      </c>
      <c r="E134" s="28">
        <f t="shared" si="145"/>
        <v>0</v>
      </c>
      <c r="F134" s="28">
        <f t="shared" si="145"/>
        <v>0</v>
      </c>
      <c r="G134" s="28">
        <f t="shared" si="145"/>
        <v>0</v>
      </c>
      <c r="H134" s="28">
        <f t="shared" si="145"/>
        <v>0</v>
      </c>
      <c r="I134" s="28">
        <f t="shared" si="145"/>
        <v>0</v>
      </c>
      <c r="J134" s="28">
        <f t="shared" si="145"/>
        <v>0</v>
      </c>
      <c r="K134" s="28">
        <f t="shared" si="145"/>
        <v>5.2</v>
      </c>
      <c r="L134" s="28">
        <f t="shared" si="145"/>
        <v>0.4</v>
      </c>
      <c r="M134" s="28">
        <f t="shared" si="145"/>
        <v>0</v>
      </c>
      <c r="N134" s="28">
        <f t="shared" si="145"/>
        <v>0</v>
      </c>
      <c r="O134" s="28">
        <f t="shared" si="145"/>
        <v>15.4</v>
      </c>
      <c r="P134" s="28">
        <f t="shared" si="145"/>
        <v>0</v>
      </c>
      <c r="Q134" s="28">
        <f t="shared" si="145"/>
        <v>0.2</v>
      </c>
      <c r="R134" s="28">
        <f t="shared" si="145"/>
        <v>0.5</v>
      </c>
      <c r="S134" s="28">
        <f t="shared" si="145"/>
        <v>9.3</v>
      </c>
      <c r="T134" s="28">
        <f t="shared" si="145"/>
        <v>0</v>
      </c>
      <c r="U134" s="27">
        <f t="shared" ref="U134:U135" si="147">COUNTIF(C134:T134,"&gt; 7")</f>
        <v>2</v>
      </c>
      <c r="V134" s="27">
        <f t="shared" si="4"/>
        <v>31</v>
      </c>
      <c r="W134" s="27"/>
    </row>
    <row r="135">
      <c r="A135" s="26" t="s">
        <v>1351</v>
      </c>
      <c r="B135" s="27" t="str">
        <f>VLOOKUP(A135,PlayerPosDB,3,FALSE)</f>
        <v>RB</v>
      </c>
      <c r="C135" s="28">
        <f t="shared" ref="C135:T135" si="146">IFNA(VLOOKUP($A135,INDIRECT("'W"&amp;C$1&amp;"'!$A$3:$T$1000"),3,False),0)</f>
        <v>0</v>
      </c>
      <c r="D135" s="28">
        <f t="shared" si="146"/>
        <v>0</v>
      </c>
      <c r="E135" s="28">
        <f t="shared" si="146"/>
        <v>0</v>
      </c>
      <c r="F135" s="28">
        <f t="shared" si="146"/>
        <v>0</v>
      </c>
      <c r="G135" s="28">
        <f t="shared" si="146"/>
        <v>0</v>
      </c>
      <c r="H135" s="28">
        <f t="shared" si="146"/>
        <v>0</v>
      </c>
      <c r="I135" s="28">
        <f t="shared" si="146"/>
        <v>0</v>
      </c>
      <c r="J135" s="28">
        <f t="shared" si="146"/>
        <v>0</v>
      </c>
      <c r="K135" s="28">
        <f t="shared" si="146"/>
        <v>0</v>
      </c>
      <c r="L135" s="28">
        <f t="shared" si="146"/>
        <v>0</v>
      </c>
      <c r="M135" s="28">
        <f t="shared" si="146"/>
        <v>0</v>
      </c>
      <c r="N135" s="28">
        <f t="shared" si="146"/>
        <v>3.3</v>
      </c>
      <c r="O135" s="28">
        <f t="shared" si="146"/>
        <v>7.5</v>
      </c>
      <c r="P135" s="28">
        <f t="shared" si="146"/>
        <v>9.9</v>
      </c>
      <c r="Q135" s="28">
        <f t="shared" si="146"/>
        <v>3.5</v>
      </c>
      <c r="R135" s="28">
        <f t="shared" si="146"/>
        <v>0</v>
      </c>
      <c r="S135" s="28">
        <f t="shared" si="146"/>
        <v>0</v>
      </c>
      <c r="T135" s="28">
        <f t="shared" si="146"/>
        <v>0</v>
      </c>
      <c r="U135" s="27">
        <f t="shared" si="147"/>
        <v>2</v>
      </c>
      <c r="V135" s="27">
        <f t="shared" si="4"/>
        <v>24.2</v>
      </c>
      <c r="W135" s="27"/>
    </row>
    <row r="136">
      <c r="A136" s="26" t="s">
        <v>1352</v>
      </c>
      <c r="B136" s="27" t="str">
        <f>VLOOKUP(A136,PlayerPosDB,3,FALSE)</f>
        <v>RB</v>
      </c>
      <c r="C136" s="28">
        <f t="shared" ref="C136:T136" si="148">IFNA(VLOOKUP($A136,INDIRECT("'W"&amp;C$1&amp;"'!$A$3:$T$1000"),3,False),0)</f>
        <v>5.8</v>
      </c>
      <c r="D136" s="28">
        <f t="shared" si="148"/>
        <v>0.9</v>
      </c>
      <c r="E136" s="28">
        <f t="shared" si="148"/>
        <v>15.5</v>
      </c>
      <c r="F136" s="28">
        <f t="shared" si="148"/>
        <v>2.7</v>
      </c>
      <c r="G136" s="28">
        <f t="shared" si="148"/>
        <v>2</v>
      </c>
      <c r="H136" s="28">
        <f t="shared" si="148"/>
        <v>7.8</v>
      </c>
      <c r="I136" s="28">
        <f t="shared" si="148"/>
        <v>1.1</v>
      </c>
      <c r="J136" s="28">
        <f t="shared" si="148"/>
        <v>1.3</v>
      </c>
      <c r="K136" s="28">
        <f t="shared" si="148"/>
        <v>9.4</v>
      </c>
      <c r="L136" s="28">
        <f t="shared" si="148"/>
        <v>0</v>
      </c>
      <c r="M136" s="28">
        <f t="shared" si="148"/>
        <v>1.7</v>
      </c>
      <c r="N136" s="28">
        <f t="shared" si="148"/>
        <v>4.1</v>
      </c>
      <c r="O136" s="28">
        <f t="shared" si="148"/>
        <v>2</v>
      </c>
      <c r="P136" s="28">
        <f t="shared" si="148"/>
        <v>0.7</v>
      </c>
      <c r="Q136" s="28">
        <f t="shared" si="148"/>
        <v>0.9</v>
      </c>
      <c r="R136" s="28">
        <f t="shared" si="148"/>
        <v>12.1</v>
      </c>
      <c r="S136" s="28">
        <f t="shared" si="148"/>
        <v>8.9</v>
      </c>
      <c r="T136" s="28">
        <f t="shared" si="148"/>
        <v>13.6</v>
      </c>
      <c r="U136" s="27">
        <f t="shared" ref="U136:U144" si="150">COUNTIF(C136:T136,"&gt; 15")</f>
        <v>1</v>
      </c>
      <c r="V136" s="27">
        <f t="shared" si="4"/>
        <v>90.5</v>
      </c>
      <c r="W136" s="27"/>
    </row>
    <row r="137">
      <c r="A137" s="26" t="s">
        <v>1353</v>
      </c>
      <c r="B137" s="27" t="str">
        <f>VLOOKUP(A137,PlayerPosDB,3,FALSE)</f>
        <v>RB</v>
      </c>
      <c r="C137" s="28">
        <f t="shared" ref="C137:T137" si="149">IFNA(VLOOKUP($A137,INDIRECT("'W"&amp;C$1&amp;"'!$A$3:$T$1000"),3,False),0)</f>
        <v>7.2</v>
      </c>
      <c r="D137" s="28">
        <f t="shared" si="149"/>
        <v>14</v>
      </c>
      <c r="E137" s="28">
        <f t="shared" si="149"/>
        <v>16.8</v>
      </c>
      <c r="F137" s="28">
        <f t="shared" si="149"/>
        <v>4.3</v>
      </c>
      <c r="G137" s="28">
        <f t="shared" si="149"/>
        <v>0</v>
      </c>
      <c r="H137" s="28">
        <f t="shared" si="149"/>
        <v>0</v>
      </c>
      <c r="I137" s="28">
        <f t="shared" si="149"/>
        <v>2.6</v>
      </c>
      <c r="J137" s="28">
        <f t="shared" si="149"/>
        <v>3.3</v>
      </c>
      <c r="K137" s="28">
        <f t="shared" si="149"/>
        <v>3.3</v>
      </c>
      <c r="L137" s="28">
        <f t="shared" si="149"/>
        <v>5</v>
      </c>
      <c r="M137" s="28">
        <f t="shared" si="149"/>
        <v>0</v>
      </c>
      <c r="N137" s="28">
        <f t="shared" si="149"/>
        <v>8</v>
      </c>
      <c r="O137" s="28">
        <f t="shared" si="149"/>
        <v>2.3</v>
      </c>
      <c r="P137" s="28">
        <f t="shared" si="149"/>
        <v>0.8</v>
      </c>
      <c r="Q137" s="28">
        <f t="shared" si="149"/>
        <v>11.6</v>
      </c>
      <c r="R137" s="28">
        <f t="shared" si="149"/>
        <v>1.2</v>
      </c>
      <c r="S137" s="28">
        <f t="shared" si="149"/>
        <v>3.5</v>
      </c>
      <c r="T137" s="28">
        <f t="shared" si="149"/>
        <v>2.2</v>
      </c>
      <c r="U137" s="27">
        <f t="shared" si="150"/>
        <v>1</v>
      </c>
      <c r="V137" s="27">
        <f t="shared" si="4"/>
        <v>86.1</v>
      </c>
      <c r="W137" s="27"/>
    </row>
    <row r="138">
      <c r="A138" s="26" t="s">
        <v>1354</v>
      </c>
      <c r="B138" s="27" t="str">
        <f>VLOOKUP(A138,PlayerPosDB,3,FALSE)</f>
        <v>RB</v>
      </c>
      <c r="C138" s="28">
        <f t="shared" ref="C138:T138" si="151">IFNA(VLOOKUP($A138,INDIRECT("'W"&amp;C$1&amp;"'!$A$3:$T$1000"),3,False),0)</f>
        <v>2.2</v>
      </c>
      <c r="D138" s="28">
        <f t="shared" si="151"/>
        <v>18.6</v>
      </c>
      <c r="E138" s="28">
        <f t="shared" si="151"/>
        <v>8.3</v>
      </c>
      <c r="F138" s="28">
        <f t="shared" si="151"/>
        <v>5.1</v>
      </c>
      <c r="G138" s="28">
        <f t="shared" si="151"/>
        <v>3.3</v>
      </c>
      <c r="H138" s="28">
        <f t="shared" si="151"/>
        <v>0.8</v>
      </c>
      <c r="I138" s="28">
        <f t="shared" si="151"/>
        <v>1.1</v>
      </c>
      <c r="J138" s="28">
        <f t="shared" si="151"/>
        <v>9.2</v>
      </c>
      <c r="K138" s="28">
        <f t="shared" si="151"/>
        <v>0.9</v>
      </c>
      <c r="L138" s="28">
        <f t="shared" si="151"/>
        <v>3.9</v>
      </c>
      <c r="M138" s="28">
        <f t="shared" si="151"/>
        <v>0.6</v>
      </c>
      <c r="N138" s="28">
        <f t="shared" si="151"/>
        <v>0</v>
      </c>
      <c r="O138" s="28">
        <f t="shared" si="151"/>
        <v>3.7</v>
      </c>
      <c r="P138" s="28">
        <f t="shared" si="151"/>
        <v>10.1</v>
      </c>
      <c r="Q138" s="28">
        <f t="shared" si="151"/>
        <v>0.5</v>
      </c>
      <c r="R138" s="28">
        <f t="shared" si="151"/>
        <v>1.5</v>
      </c>
      <c r="S138" s="28">
        <f t="shared" si="151"/>
        <v>2.6</v>
      </c>
      <c r="T138" s="28">
        <f t="shared" si="151"/>
        <v>3.3</v>
      </c>
      <c r="U138" s="27">
        <f t="shared" si="150"/>
        <v>1</v>
      </c>
      <c r="V138" s="27">
        <f t="shared" si="4"/>
        <v>75.7</v>
      </c>
      <c r="W138" s="26"/>
    </row>
    <row r="139">
      <c r="A139" s="26" t="s">
        <v>1355</v>
      </c>
      <c r="B139" s="27" t="str">
        <f>VLOOKUP(A139,PlayerPosDB,3,FALSE)</f>
        <v>RB</v>
      </c>
      <c r="C139" s="28">
        <f t="shared" ref="C139:T139" si="152">IFNA(VLOOKUP($A139,INDIRECT("'W"&amp;C$1&amp;"'!$A$3:$T$1000"),3,False),0)</f>
        <v>2.2</v>
      </c>
      <c r="D139" s="28">
        <f t="shared" si="152"/>
        <v>4</v>
      </c>
      <c r="E139" s="28">
        <f t="shared" si="152"/>
        <v>10</v>
      </c>
      <c r="F139" s="28">
        <f t="shared" si="152"/>
        <v>6.1</v>
      </c>
      <c r="G139" s="28">
        <f t="shared" si="152"/>
        <v>4.3</v>
      </c>
      <c r="H139" s="28">
        <f t="shared" si="152"/>
        <v>1.8</v>
      </c>
      <c r="I139" s="28">
        <f t="shared" si="152"/>
        <v>3.3</v>
      </c>
      <c r="J139" s="28">
        <f t="shared" si="152"/>
        <v>8</v>
      </c>
      <c r="K139" s="28">
        <f t="shared" si="152"/>
        <v>0</v>
      </c>
      <c r="L139" s="28">
        <f t="shared" si="152"/>
        <v>0.5</v>
      </c>
      <c r="M139" s="28">
        <f t="shared" si="152"/>
        <v>0</v>
      </c>
      <c r="N139" s="28">
        <f t="shared" si="152"/>
        <v>0</v>
      </c>
      <c r="O139" s="28">
        <f t="shared" si="152"/>
        <v>0</v>
      </c>
      <c r="P139" s="28">
        <f t="shared" si="152"/>
        <v>0</v>
      </c>
      <c r="Q139" s="28">
        <f t="shared" si="152"/>
        <v>0</v>
      </c>
      <c r="R139" s="28">
        <f t="shared" si="152"/>
        <v>0</v>
      </c>
      <c r="S139" s="28">
        <f t="shared" si="152"/>
        <v>0</v>
      </c>
      <c r="T139" s="28">
        <f t="shared" si="152"/>
        <v>25.1</v>
      </c>
      <c r="U139" s="27">
        <f t="shared" si="150"/>
        <v>1</v>
      </c>
      <c r="V139" s="27">
        <f t="shared" si="4"/>
        <v>65.3</v>
      </c>
      <c r="W139" s="27"/>
    </row>
    <row r="140">
      <c r="A140" s="26" t="s">
        <v>1356</v>
      </c>
      <c r="B140" s="27" t="str">
        <f>VLOOKUP(A140,PlayerPosDB,3,FALSE)</f>
        <v>RB</v>
      </c>
      <c r="C140" s="28">
        <f t="shared" ref="C140:T140" si="153">IFNA(VLOOKUP($A140,INDIRECT("'W"&amp;C$1&amp;"'!$A$3:$T$1000"),3,False),0)</f>
        <v>0</v>
      </c>
      <c r="D140" s="28">
        <f t="shared" si="153"/>
        <v>0</v>
      </c>
      <c r="E140" s="28">
        <f t="shared" si="153"/>
        <v>0.4</v>
      </c>
      <c r="F140" s="28">
        <f t="shared" si="153"/>
        <v>2.2</v>
      </c>
      <c r="G140" s="28">
        <f t="shared" si="153"/>
        <v>0</v>
      </c>
      <c r="H140" s="28">
        <f t="shared" si="153"/>
        <v>32.7</v>
      </c>
      <c r="I140" s="28">
        <f t="shared" si="153"/>
        <v>4.3</v>
      </c>
      <c r="J140" s="28">
        <f t="shared" si="153"/>
        <v>2</v>
      </c>
      <c r="K140" s="28">
        <f t="shared" si="153"/>
        <v>2.2</v>
      </c>
      <c r="L140" s="28">
        <f t="shared" si="153"/>
        <v>0</v>
      </c>
      <c r="M140" s="28">
        <f t="shared" si="153"/>
        <v>0</v>
      </c>
      <c r="N140" s="28">
        <f t="shared" si="153"/>
        <v>7.5</v>
      </c>
      <c r="O140" s="28">
        <f t="shared" si="153"/>
        <v>0</v>
      </c>
      <c r="P140" s="28">
        <f t="shared" si="153"/>
        <v>4.7</v>
      </c>
      <c r="Q140" s="28">
        <f t="shared" si="153"/>
        <v>1.7</v>
      </c>
      <c r="R140" s="28">
        <f t="shared" si="153"/>
        <v>0</v>
      </c>
      <c r="S140" s="28">
        <f t="shared" si="153"/>
        <v>4.9</v>
      </c>
      <c r="T140" s="28">
        <f t="shared" si="153"/>
        <v>1.6</v>
      </c>
      <c r="U140" s="27">
        <f t="shared" si="150"/>
        <v>1</v>
      </c>
      <c r="V140" s="27">
        <f t="shared" si="4"/>
        <v>64.2</v>
      </c>
      <c r="W140" s="27"/>
    </row>
    <row r="141">
      <c r="A141" s="26" t="s">
        <v>1357</v>
      </c>
      <c r="B141" s="27" t="str">
        <f>VLOOKUP(A141,PlayerPosDB,3,FALSE)</f>
        <v>RB</v>
      </c>
      <c r="C141" s="28">
        <f t="shared" ref="C141:T141" si="154">IFNA(VLOOKUP($A141,INDIRECT("'W"&amp;C$1&amp;"'!$A$3:$T$1000"),3,False),0)</f>
        <v>2.9</v>
      </c>
      <c r="D141" s="28">
        <f t="shared" si="154"/>
        <v>0</v>
      </c>
      <c r="E141" s="28">
        <f t="shared" si="154"/>
        <v>0</v>
      </c>
      <c r="F141" s="28">
        <f t="shared" si="154"/>
        <v>0</v>
      </c>
      <c r="G141" s="28">
        <f t="shared" si="154"/>
        <v>10.8</v>
      </c>
      <c r="H141" s="28">
        <f t="shared" si="154"/>
        <v>0</v>
      </c>
      <c r="I141" s="28">
        <f t="shared" si="154"/>
        <v>3</v>
      </c>
      <c r="J141" s="28">
        <f t="shared" si="154"/>
        <v>15.5</v>
      </c>
      <c r="K141" s="28">
        <f t="shared" si="154"/>
        <v>7.8</v>
      </c>
      <c r="L141" s="28">
        <f t="shared" si="154"/>
        <v>4.4</v>
      </c>
      <c r="M141" s="28">
        <f t="shared" si="154"/>
        <v>-0.2</v>
      </c>
      <c r="N141" s="28">
        <f t="shared" si="154"/>
        <v>0.7</v>
      </c>
      <c r="O141" s="28">
        <f t="shared" si="154"/>
        <v>4.4</v>
      </c>
      <c r="P141" s="28">
        <f t="shared" si="154"/>
        <v>0</v>
      </c>
      <c r="Q141" s="28">
        <f t="shared" si="154"/>
        <v>3.6</v>
      </c>
      <c r="R141" s="28">
        <f t="shared" si="154"/>
        <v>5.6</v>
      </c>
      <c r="S141" s="28">
        <f t="shared" si="154"/>
        <v>2.9</v>
      </c>
      <c r="T141" s="28">
        <f t="shared" si="154"/>
        <v>0</v>
      </c>
      <c r="U141" s="27">
        <f t="shared" si="150"/>
        <v>1</v>
      </c>
      <c r="V141" s="27">
        <f t="shared" si="4"/>
        <v>61.4</v>
      </c>
      <c r="W141" s="27"/>
    </row>
    <row r="142">
      <c r="A142" s="26" t="s">
        <v>1358</v>
      </c>
      <c r="B142" s="27" t="str">
        <f>VLOOKUP(A142,PlayerPosDB,3,FALSE)</f>
        <v>RB</v>
      </c>
      <c r="C142" s="28">
        <f t="shared" ref="C142:T142" si="155">IFNA(VLOOKUP($A142,INDIRECT("'W"&amp;C$1&amp;"'!$A$3:$T$1000"),3,False),0)</f>
        <v>0</v>
      </c>
      <c r="D142" s="28">
        <f t="shared" si="155"/>
        <v>0</v>
      </c>
      <c r="E142" s="28">
        <f t="shared" si="155"/>
        <v>0.1</v>
      </c>
      <c r="F142" s="28">
        <f t="shared" si="155"/>
        <v>19.9</v>
      </c>
      <c r="G142" s="28">
        <f t="shared" si="155"/>
        <v>10.4</v>
      </c>
      <c r="H142" s="28">
        <f t="shared" si="155"/>
        <v>0.9</v>
      </c>
      <c r="I142" s="28">
        <f t="shared" si="155"/>
        <v>4.2</v>
      </c>
      <c r="J142" s="28">
        <f t="shared" si="155"/>
        <v>-0.1</v>
      </c>
      <c r="K142" s="28">
        <f t="shared" si="155"/>
        <v>2</v>
      </c>
      <c r="L142" s="28">
        <f t="shared" si="155"/>
        <v>6.7</v>
      </c>
      <c r="M142" s="28">
        <f t="shared" si="155"/>
        <v>1.1</v>
      </c>
      <c r="N142" s="28">
        <f t="shared" si="155"/>
        <v>2.2</v>
      </c>
      <c r="O142" s="28">
        <f t="shared" si="155"/>
        <v>3.2</v>
      </c>
      <c r="P142" s="28">
        <f t="shared" si="155"/>
        <v>0</v>
      </c>
      <c r="Q142" s="28">
        <f t="shared" si="155"/>
        <v>0.9</v>
      </c>
      <c r="R142" s="28">
        <f t="shared" si="155"/>
        <v>5.8</v>
      </c>
      <c r="S142" s="28">
        <f t="shared" si="155"/>
        <v>2</v>
      </c>
      <c r="T142" s="28">
        <f t="shared" si="155"/>
        <v>0</v>
      </c>
      <c r="U142" s="27">
        <f t="shared" si="150"/>
        <v>1</v>
      </c>
      <c r="V142" s="27">
        <f t="shared" si="4"/>
        <v>59.3</v>
      </c>
      <c r="W142" s="27"/>
    </row>
    <row r="143">
      <c r="A143" s="26" t="s">
        <v>1359</v>
      </c>
      <c r="B143" s="27" t="str">
        <f>VLOOKUP(A143,PlayerPosDB,3,FALSE)</f>
        <v>RB</v>
      </c>
      <c r="C143" s="28">
        <f t="shared" ref="C143:T143" si="156">IFNA(VLOOKUP($A143,INDIRECT("'W"&amp;C$1&amp;"'!$A$3:$T$1000"),3,False),0)</f>
        <v>0</v>
      </c>
      <c r="D143" s="28">
        <f t="shared" si="156"/>
        <v>1.2</v>
      </c>
      <c r="E143" s="28">
        <f t="shared" si="156"/>
        <v>7.6</v>
      </c>
      <c r="F143" s="28">
        <f t="shared" si="156"/>
        <v>0.8</v>
      </c>
      <c r="G143" s="28">
        <f t="shared" si="156"/>
        <v>15.3</v>
      </c>
      <c r="H143" s="28">
        <f t="shared" si="156"/>
        <v>2.9</v>
      </c>
      <c r="I143" s="28">
        <f t="shared" si="156"/>
        <v>5.4</v>
      </c>
      <c r="J143" s="28">
        <f t="shared" si="156"/>
        <v>1.9</v>
      </c>
      <c r="K143" s="28">
        <f t="shared" si="156"/>
        <v>1.8</v>
      </c>
      <c r="L143" s="28">
        <f t="shared" si="156"/>
        <v>0.9</v>
      </c>
      <c r="M143" s="28">
        <f t="shared" si="156"/>
        <v>0.8</v>
      </c>
      <c r="N143" s="28">
        <f t="shared" si="156"/>
        <v>0</v>
      </c>
      <c r="O143" s="28">
        <f t="shared" si="156"/>
        <v>0</v>
      </c>
      <c r="P143" s="28">
        <f t="shared" si="156"/>
        <v>0</v>
      </c>
      <c r="Q143" s="28">
        <f t="shared" si="156"/>
        <v>2.2</v>
      </c>
      <c r="R143" s="28">
        <f t="shared" si="156"/>
        <v>2.5</v>
      </c>
      <c r="S143" s="28">
        <f t="shared" si="156"/>
        <v>1.5</v>
      </c>
      <c r="T143" s="28">
        <f t="shared" si="156"/>
        <v>1</v>
      </c>
      <c r="U143" s="27">
        <f t="shared" si="150"/>
        <v>1</v>
      </c>
      <c r="V143" s="27">
        <f t="shared" si="4"/>
        <v>45.8</v>
      </c>
      <c r="W143" s="27"/>
    </row>
    <row r="144">
      <c r="A144" s="26" t="s">
        <v>1360</v>
      </c>
      <c r="B144" s="27" t="str">
        <f>VLOOKUP(A144,PlayerPosDB,3,FALSE)</f>
        <v>RB</v>
      </c>
      <c r="C144" s="28">
        <f t="shared" ref="C144:T144" si="157">IFNA(VLOOKUP($A144,INDIRECT("'W"&amp;C$1&amp;"'!$A$3:$T$1000"),3,False),0)</f>
        <v>1.6</v>
      </c>
      <c r="D144" s="28">
        <f t="shared" si="157"/>
        <v>0</v>
      </c>
      <c r="E144" s="28">
        <f t="shared" si="157"/>
        <v>0</v>
      </c>
      <c r="F144" s="28">
        <f t="shared" si="157"/>
        <v>0</v>
      </c>
      <c r="G144" s="28">
        <f t="shared" si="157"/>
        <v>0</v>
      </c>
      <c r="H144" s="28">
        <f t="shared" si="157"/>
        <v>14.2</v>
      </c>
      <c r="I144" s="28">
        <f t="shared" si="157"/>
        <v>0.2</v>
      </c>
      <c r="J144" s="28">
        <f t="shared" si="157"/>
        <v>0.4</v>
      </c>
      <c r="K144" s="28">
        <f t="shared" si="157"/>
        <v>0</v>
      </c>
      <c r="L144" s="28">
        <f t="shared" si="157"/>
        <v>0</v>
      </c>
      <c r="M144" s="28">
        <f t="shared" si="157"/>
        <v>0.2</v>
      </c>
      <c r="N144" s="28">
        <f t="shared" si="157"/>
        <v>0</v>
      </c>
      <c r="O144" s="28">
        <f t="shared" si="157"/>
        <v>0.6</v>
      </c>
      <c r="P144" s="28">
        <f t="shared" si="157"/>
        <v>0</v>
      </c>
      <c r="Q144" s="28">
        <f t="shared" si="157"/>
        <v>0</v>
      </c>
      <c r="R144" s="28">
        <f t="shared" si="157"/>
        <v>0.4</v>
      </c>
      <c r="S144" s="28">
        <f t="shared" si="157"/>
        <v>1.3</v>
      </c>
      <c r="T144" s="28">
        <f t="shared" si="157"/>
        <v>23.6</v>
      </c>
      <c r="U144" s="27">
        <f t="shared" si="150"/>
        <v>1</v>
      </c>
      <c r="V144" s="27">
        <f t="shared" si="4"/>
        <v>42.5</v>
      </c>
      <c r="W144" s="27"/>
    </row>
    <row r="145">
      <c r="A145" s="26" t="s">
        <v>1361</v>
      </c>
      <c r="B145" s="27" t="str">
        <f>VLOOKUP(A145,PlayerPosDB,3,FALSE)</f>
        <v>RB</v>
      </c>
      <c r="C145" s="28">
        <f t="shared" ref="C145:T145" si="158">IFNA(VLOOKUP($A145,INDIRECT("'W"&amp;C$1&amp;"'!$A$3:$T$1000"),3,False),0)</f>
        <v>11.6</v>
      </c>
      <c r="D145" s="28">
        <f t="shared" si="158"/>
        <v>3.9</v>
      </c>
      <c r="E145" s="28">
        <f t="shared" si="158"/>
        <v>0.4</v>
      </c>
      <c r="F145" s="28">
        <f t="shared" si="158"/>
        <v>2.9</v>
      </c>
      <c r="G145" s="28">
        <f t="shared" si="158"/>
        <v>0.9</v>
      </c>
      <c r="H145" s="28">
        <f t="shared" si="158"/>
        <v>0.7</v>
      </c>
      <c r="I145" s="28">
        <f t="shared" si="158"/>
        <v>1.7</v>
      </c>
      <c r="J145" s="28">
        <f t="shared" si="158"/>
        <v>0.4</v>
      </c>
      <c r="K145" s="28">
        <f t="shared" si="158"/>
        <v>0</v>
      </c>
      <c r="L145" s="28">
        <f t="shared" si="158"/>
        <v>0</v>
      </c>
      <c r="M145" s="28">
        <f t="shared" si="158"/>
        <v>0</v>
      </c>
      <c r="N145" s="28">
        <f t="shared" si="158"/>
        <v>0</v>
      </c>
      <c r="O145" s="28">
        <f t="shared" si="158"/>
        <v>1.2</v>
      </c>
      <c r="P145" s="28">
        <f t="shared" si="158"/>
        <v>2.5</v>
      </c>
      <c r="Q145" s="28">
        <f t="shared" si="158"/>
        <v>0</v>
      </c>
      <c r="R145" s="28">
        <f t="shared" si="158"/>
        <v>0.8</v>
      </c>
      <c r="S145" s="28">
        <f t="shared" si="158"/>
        <v>2.9</v>
      </c>
      <c r="T145" s="28">
        <f t="shared" si="158"/>
        <v>2.7</v>
      </c>
      <c r="U145" s="27">
        <f t="shared" ref="U145:U146" si="160">COUNTIF(C145:T145,"&gt; 7")</f>
        <v>1</v>
      </c>
      <c r="V145" s="27">
        <f t="shared" si="4"/>
        <v>32.6</v>
      </c>
      <c r="W145" s="27"/>
    </row>
    <row r="146">
      <c r="A146" s="26" t="s">
        <v>1362</v>
      </c>
      <c r="B146" s="27" t="str">
        <f>VLOOKUP(A146,PlayerPosDB,3,FALSE)</f>
        <v>RB</v>
      </c>
      <c r="C146" s="28">
        <f t="shared" ref="C146:T146" si="159">IFNA(VLOOKUP($A146,INDIRECT("'W"&amp;C$1&amp;"'!$A$3:$T$1000"),3,False),0)</f>
        <v>0</v>
      </c>
      <c r="D146" s="28">
        <f t="shared" si="159"/>
        <v>2.6</v>
      </c>
      <c r="E146" s="28">
        <f t="shared" si="159"/>
        <v>1.2</v>
      </c>
      <c r="F146" s="28">
        <f t="shared" si="159"/>
        <v>0</v>
      </c>
      <c r="G146" s="28">
        <f t="shared" si="159"/>
        <v>2</v>
      </c>
      <c r="H146" s="28">
        <f t="shared" si="159"/>
        <v>5.4</v>
      </c>
      <c r="I146" s="28">
        <f t="shared" si="159"/>
        <v>8.5</v>
      </c>
      <c r="J146" s="28">
        <f t="shared" si="159"/>
        <v>2.8</v>
      </c>
      <c r="K146" s="28">
        <f t="shared" si="159"/>
        <v>0.6</v>
      </c>
      <c r="L146" s="28">
        <f t="shared" si="159"/>
        <v>0</v>
      </c>
      <c r="M146" s="28">
        <f t="shared" si="159"/>
        <v>0.3</v>
      </c>
      <c r="N146" s="28">
        <f t="shared" si="159"/>
        <v>0</v>
      </c>
      <c r="O146" s="28">
        <f t="shared" si="159"/>
        <v>0</v>
      </c>
      <c r="P146" s="28">
        <f t="shared" si="159"/>
        <v>0</v>
      </c>
      <c r="Q146" s="28">
        <f t="shared" si="159"/>
        <v>0</v>
      </c>
      <c r="R146" s="28">
        <f t="shared" si="159"/>
        <v>1.3</v>
      </c>
      <c r="S146" s="28">
        <f t="shared" si="159"/>
        <v>2.1</v>
      </c>
      <c r="T146" s="28">
        <f t="shared" si="159"/>
        <v>3.1</v>
      </c>
      <c r="U146" s="27">
        <f t="shared" si="160"/>
        <v>1</v>
      </c>
      <c r="V146" s="27">
        <f t="shared" si="4"/>
        <v>29.9</v>
      </c>
      <c r="W146" s="27"/>
    </row>
    <row r="147">
      <c r="A147" s="26" t="s">
        <v>1363</v>
      </c>
      <c r="B147" s="27" t="str">
        <f>VLOOKUP(A147,PlayerPosDB,3,FALSE)</f>
        <v>RB</v>
      </c>
      <c r="C147" s="28">
        <f t="shared" ref="C147:T147" si="161">IFNA(VLOOKUP($A147,INDIRECT("'W"&amp;C$1&amp;"'!$A$3:$T$1000"),3,False),0)</f>
        <v>0</v>
      </c>
      <c r="D147" s="28">
        <f t="shared" si="161"/>
        <v>0</v>
      </c>
      <c r="E147" s="28">
        <f t="shared" si="161"/>
        <v>0</v>
      </c>
      <c r="F147" s="28">
        <f t="shared" si="161"/>
        <v>0</v>
      </c>
      <c r="G147" s="28">
        <f t="shared" si="161"/>
        <v>0</v>
      </c>
      <c r="H147" s="28">
        <f t="shared" si="161"/>
        <v>0</v>
      </c>
      <c r="I147" s="28">
        <f t="shared" si="161"/>
        <v>4.7</v>
      </c>
      <c r="J147" s="28">
        <f t="shared" si="161"/>
        <v>1.6</v>
      </c>
      <c r="K147" s="28">
        <f t="shared" si="161"/>
        <v>0</v>
      </c>
      <c r="L147" s="28">
        <f t="shared" si="161"/>
        <v>0</v>
      </c>
      <c r="M147" s="28">
        <f t="shared" si="161"/>
        <v>0</v>
      </c>
      <c r="N147" s="28">
        <f t="shared" si="161"/>
        <v>0</v>
      </c>
      <c r="O147" s="28">
        <f t="shared" si="161"/>
        <v>0</v>
      </c>
      <c r="P147" s="28">
        <f t="shared" si="161"/>
        <v>9.2</v>
      </c>
      <c r="Q147" s="28">
        <f t="shared" si="161"/>
        <v>4.6</v>
      </c>
      <c r="R147" s="28">
        <f t="shared" si="161"/>
        <v>4.1</v>
      </c>
      <c r="S147" s="28">
        <f t="shared" si="161"/>
        <v>2.4</v>
      </c>
      <c r="T147" s="28">
        <f t="shared" si="161"/>
        <v>0</v>
      </c>
      <c r="U147" s="27">
        <f t="shared" ref="U147:U150" si="163">COUNTIF(C147:T147,"&gt; 9")</f>
        <v>1</v>
      </c>
      <c r="V147" s="27">
        <f t="shared" si="4"/>
        <v>26.6</v>
      </c>
      <c r="W147" s="27"/>
    </row>
    <row r="148">
      <c r="A148" s="26" t="s">
        <v>1364</v>
      </c>
      <c r="B148" s="27" t="str">
        <f>VLOOKUP(A148,PlayerPosDB,3,FALSE)</f>
        <v>RB</v>
      </c>
      <c r="C148" s="28">
        <f t="shared" ref="C148:T148" si="162">IFNA(VLOOKUP($A148,INDIRECT("'W"&amp;C$1&amp;"'!$A$3:$T$1000"),3,False),0)</f>
        <v>0.8</v>
      </c>
      <c r="D148" s="28">
        <f t="shared" si="162"/>
        <v>0.6</v>
      </c>
      <c r="E148" s="28">
        <f t="shared" si="162"/>
        <v>0</v>
      </c>
      <c r="F148" s="28">
        <f t="shared" si="162"/>
        <v>0.8</v>
      </c>
      <c r="G148" s="28">
        <f t="shared" si="162"/>
        <v>1</v>
      </c>
      <c r="H148" s="28">
        <f t="shared" si="162"/>
        <v>0</v>
      </c>
      <c r="I148" s="28">
        <f t="shared" si="162"/>
        <v>0</v>
      </c>
      <c r="J148" s="28">
        <f t="shared" si="162"/>
        <v>3.3</v>
      </c>
      <c r="K148" s="28">
        <f t="shared" si="162"/>
        <v>-0.1</v>
      </c>
      <c r="L148" s="28">
        <f t="shared" si="162"/>
        <v>0</v>
      </c>
      <c r="M148" s="28">
        <f t="shared" si="162"/>
        <v>0.5</v>
      </c>
      <c r="N148" s="28">
        <f t="shared" si="162"/>
        <v>1.6</v>
      </c>
      <c r="O148" s="28">
        <f t="shared" si="162"/>
        <v>6.1</v>
      </c>
      <c r="P148" s="28">
        <f t="shared" si="162"/>
        <v>0</v>
      </c>
      <c r="Q148" s="28">
        <f t="shared" si="162"/>
        <v>0</v>
      </c>
      <c r="R148" s="28">
        <f t="shared" si="162"/>
        <v>9.4</v>
      </c>
      <c r="S148" s="28">
        <f t="shared" si="162"/>
        <v>0</v>
      </c>
      <c r="T148" s="28">
        <f t="shared" si="162"/>
        <v>0.3</v>
      </c>
      <c r="U148" s="27">
        <f t="shared" si="163"/>
        <v>1</v>
      </c>
      <c r="V148" s="27">
        <f t="shared" si="4"/>
        <v>24.3</v>
      </c>
      <c r="W148" s="27"/>
    </row>
    <row r="149">
      <c r="A149" s="26" t="s">
        <v>1365</v>
      </c>
      <c r="B149" s="27" t="str">
        <f>VLOOKUP(A149,PlayerPosDB,3,FALSE)</f>
        <v>RB</v>
      </c>
      <c r="C149" s="28">
        <f t="shared" ref="C149:T149" si="164">IFNA(VLOOKUP($A149,INDIRECT("'W"&amp;C$1&amp;"'!$A$3:$T$1000"),3,False),0)</f>
        <v>1.6</v>
      </c>
      <c r="D149" s="28">
        <f t="shared" si="164"/>
        <v>0.5</v>
      </c>
      <c r="E149" s="28">
        <f t="shared" si="164"/>
        <v>0.9</v>
      </c>
      <c r="F149" s="28">
        <f t="shared" si="164"/>
        <v>2.6</v>
      </c>
      <c r="G149" s="28">
        <f t="shared" si="164"/>
        <v>0</v>
      </c>
      <c r="H149" s="28">
        <f t="shared" si="164"/>
        <v>0</v>
      </c>
      <c r="I149" s="28">
        <f t="shared" si="164"/>
        <v>0</v>
      </c>
      <c r="J149" s="28">
        <f t="shared" si="164"/>
        <v>0</v>
      </c>
      <c r="K149" s="28">
        <f t="shared" si="164"/>
        <v>0</v>
      </c>
      <c r="L149" s="28">
        <f t="shared" si="164"/>
        <v>0</v>
      </c>
      <c r="M149" s="28">
        <f t="shared" si="164"/>
        <v>0</v>
      </c>
      <c r="N149" s="28">
        <f t="shared" si="164"/>
        <v>0</v>
      </c>
      <c r="O149" s="28">
        <f t="shared" si="164"/>
        <v>0</v>
      </c>
      <c r="P149" s="28">
        <f t="shared" si="164"/>
        <v>0</v>
      </c>
      <c r="Q149" s="28">
        <f t="shared" si="164"/>
        <v>0</v>
      </c>
      <c r="R149" s="28">
        <f t="shared" si="164"/>
        <v>0</v>
      </c>
      <c r="S149" s="28">
        <f t="shared" si="164"/>
        <v>0</v>
      </c>
      <c r="T149" s="28">
        <f t="shared" si="164"/>
        <v>10.2</v>
      </c>
      <c r="U149" s="27">
        <f t="shared" si="163"/>
        <v>1</v>
      </c>
      <c r="V149" s="27">
        <f t="shared" si="4"/>
        <v>15.8</v>
      </c>
      <c r="W149" s="27"/>
    </row>
    <row r="150">
      <c r="A150" s="26" t="s">
        <v>1366</v>
      </c>
      <c r="B150" s="27" t="str">
        <f>VLOOKUP(A150,PlayerPosDB,3,FALSE)</f>
        <v>RB</v>
      </c>
      <c r="C150" s="28">
        <f t="shared" ref="C150:T150" si="165">IFNA(VLOOKUP($A150,INDIRECT("'W"&amp;C$1&amp;"'!$A$3:$T$1000"),3,False),0)</f>
        <v>0</v>
      </c>
      <c r="D150" s="28">
        <f t="shared" si="165"/>
        <v>0</v>
      </c>
      <c r="E150" s="28">
        <f t="shared" si="165"/>
        <v>0.7</v>
      </c>
      <c r="F150" s="28">
        <f t="shared" si="165"/>
        <v>0</v>
      </c>
      <c r="G150" s="28">
        <f t="shared" si="165"/>
        <v>9.3</v>
      </c>
      <c r="H150" s="28">
        <f t="shared" si="165"/>
        <v>0.9</v>
      </c>
      <c r="I150" s="28">
        <f t="shared" si="165"/>
        <v>0</v>
      </c>
      <c r="J150" s="28">
        <f t="shared" si="165"/>
        <v>0</v>
      </c>
      <c r="K150" s="28">
        <f t="shared" si="165"/>
        <v>0</v>
      </c>
      <c r="L150" s="28">
        <f t="shared" si="165"/>
        <v>0</v>
      </c>
      <c r="M150" s="28">
        <f t="shared" si="165"/>
        <v>0</v>
      </c>
      <c r="N150" s="28">
        <f t="shared" si="165"/>
        <v>0</v>
      </c>
      <c r="O150" s="28">
        <f t="shared" si="165"/>
        <v>0</v>
      </c>
      <c r="P150" s="28">
        <f t="shared" si="165"/>
        <v>0</v>
      </c>
      <c r="Q150" s="28">
        <f t="shared" si="165"/>
        <v>0</v>
      </c>
      <c r="R150" s="28">
        <f t="shared" si="165"/>
        <v>0.8</v>
      </c>
      <c r="S150" s="28">
        <f t="shared" si="165"/>
        <v>1.3</v>
      </c>
      <c r="T150" s="28">
        <f t="shared" si="165"/>
        <v>0</v>
      </c>
      <c r="U150" s="27">
        <f t="shared" si="163"/>
        <v>1</v>
      </c>
      <c r="V150" s="27">
        <f t="shared" si="4"/>
        <v>13</v>
      </c>
      <c r="W150" s="27"/>
    </row>
    <row r="151">
      <c r="A151" s="26" t="s">
        <v>1367</v>
      </c>
      <c r="B151" s="27" t="str">
        <f>VLOOKUP(A151,PlayerPosDB,3,FALSE)</f>
        <v>RB</v>
      </c>
      <c r="C151" s="28">
        <f t="shared" ref="C151:T151" si="166">IFNA(VLOOKUP($A151,INDIRECT("'W"&amp;C$1&amp;"'!$A$3:$T$1000"),3,False),0)</f>
        <v>14.2</v>
      </c>
      <c r="D151" s="28">
        <f t="shared" si="166"/>
        <v>6.1</v>
      </c>
      <c r="E151" s="28">
        <f t="shared" si="166"/>
        <v>11.9</v>
      </c>
      <c r="F151" s="28">
        <f t="shared" si="166"/>
        <v>6</v>
      </c>
      <c r="G151" s="28">
        <f t="shared" si="166"/>
        <v>9.1</v>
      </c>
      <c r="H151" s="28">
        <f t="shared" si="166"/>
        <v>15</v>
      </c>
      <c r="I151" s="28">
        <f t="shared" si="166"/>
        <v>13.8</v>
      </c>
      <c r="J151" s="28">
        <f t="shared" si="166"/>
        <v>6.9</v>
      </c>
      <c r="K151" s="28">
        <f t="shared" si="166"/>
        <v>3.6</v>
      </c>
      <c r="L151" s="28">
        <f t="shared" si="166"/>
        <v>0</v>
      </c>
      <c r="M151" s="28">
        <f t="shared" si="166"/>
        <v>8.4</v>
      </c>
      <c r="N151" s="28">
        <f t="shared" si="166"/>
        <v>0</v>
      </c>
      <c r="O151" s="28">
        <f t="shared" si="166"/>
        <v>0</v>
      </c>
      <c r="P151" s="28">
        <f t="shared" si="166"/>
        <v>0</v>
      </c>
      <c r="Q151" s="28">
        <f t="shared" si="166"/>
        <v>1.4</v>
      </c>
      <c r="R151" s="28">
        <f t="shared" si="166"/>
        <v>13.6</v>
      </c>
      <c r="S151" s="28">
        <f t="shared" si="166"/>
        <v>4.3</v>
      </c>
      <c r="T151" s="28">
        <f t="shared" si="166"/>
        <v>5.1</v>
      </c>
      <c r="U151" s="27">
        <f t="shared" ref="U151:U166" si="168">COUNTIF(C151:T151,"&gt; 15")</f>
        <v>0</v>
      </c>
      <c r="V151" s="27">
        <f t="shared" si="4"/>
        <v>119.4</v>
      </c>
      <c r="W151" s="27"/>
    </row>
    <row r="152">
      <c r="A152" s="26" t="s">
        <v>1368</v>
      </c>
      <c r="B152" s="27" t="str">
        <f>VLOOKUP(A152,PlayerPosDB,3,FALSE)</f>
        <v>RB</v>
      </c>
      <c r="C152" s="28">
        <f t="shared" ref="C152:T152" si="167">IFNA(VLOOKUP($A152,INDIRECT("'W"&amp;C$1&amp;"'!$A$3:$T$1000"),3,False),0)</f>
        <v>3</v>
      </c>
      <c r="D152" s="28">
        <f t="shared" si="167"/>
        <v>7.1</v>
      </c>
      <c r="E152" s="28">
        <f t="shared" si="167"/>
        <v>0.6</v>
      </c>
      <c r="F152" s="28">
        <f t="shared" si="167"/>
        <v>0</v>
      </c>
      <c r="G152" s="28">
        <f t="shared" si="167"/>
        <v>0</v>
      </c>
      <c r="H152" s="28">
        <f t="shared" si="167"/>
        <v>3.3</v>
      </c>
      <c r="I152" s="28">
        <f t="shared" si="167"/>
        <v>6.9</v>
      </c>
      <c r="J152" s="28">
        <f t="shared" si="167"/>
        <v>6.9</v>
      </c>
      <c r="K152" s="28">
        <f t="shared" si="167"/>
        <v>0</v>
      </c>
      <c r="L152" s="28">
        <f t="shared" si="167"/>
        <v>8.5</v>
      </c>
      <c r="M152" s="28">
        <f t="shared" si="167"/>
        <v>8.8</v>
      </c>
      <c r="N152" s="28">
        <f t="shared" si="167"/>
        <v>13.9</v>
      </c>
      <c r="O152" s="28">
        <f t="shared" si="167"/>
        <v>8.4</v>
      </c>
      <c r="P152" s="28">
        <f t="shared" si="167"/>
        <v>8.2</v>
      </c>
      <c r="Q152" s="28">
        <f t="shared" si="167"/>
        <v>2</v>
      </c>
      <c r="R152" s="28">
        <f t="shared" si="167"/>
        <v>11.7</v>
      </c>
      <c r="S152" s="28">
        <f t="shared" si="167"/>
        <v>13.7</v>
      </c>
      <c r="T152" s="28">
        <f t="shared" si="167"/>
        <v>2.1</v>
      </c>
      <c r="U152" s="27">
        <f t="shared" si="168"/>
        <v>0</v>
      </c>
      <c r="V152" s="27">
        <f t="shared" si="4"/>
        <v>105.1</v>
      </c>
      <c r="W152" s="27"/>
    </row>
    <row r="153">
      <c r="A153" s="26" t="s">
        <v>1369</v>
      </c>
      <c r="B153" s="27" t="str">
        <f>VLOOKUP(A153,PlayerPosDB,3,FALSE)</f>
        <v>RB</v>
      </c>
      <c r="C153" s="28">
        <f t="shared" ref="C153:T153" si="169">IFNA(VLOOKUP($A153,INDIRECT("'W"&amp;C$1&amp;"'!$A$3:$T$1000"),3,False),0)</f>
        <v>1.8</v>
      </c>
      <c r="D153" s="28">
        <f t="shared" si="169"/>
        <v>10.8</v>
      </c>
      <c r="E153" s="28">
        <f t="shared" si="169"/>
        <v>5.2</v>
      </c>
      <c r="F153" s="28">
        <f t="shared" si="169"/>
        <v>9.4</v>
      </c>
      <c r="G153" s="28">
        <f t="shared" si="169"/>
        <v>6.1</v>
      </c>
      <c r="H153" s="28">
        <f t="shared" si="169"/>
        <v>5.8</v>
      </c>
      <c r="I153" s="28">
        <f t="shared" si="169"/>
        <v>1.8</v>
      </c>
      <c r="J153" s="28">
        <f t="shared" si="169"/>
        <v>0.7</v>
      </c>
      <c r="K153" s="28">
        <f t="shared" si="169"/>
        <v>1.6</v>
      </c>
      <c r="L153" s="28">
        <f t="shared" si="169"/>
        <v>2.6</v>
      </c>
      <c r="M153" s="28">
        <f t="shared" si="169"/>
        <v>2.5</v>
      </c>
      <c r="N153" s="28">
        <f t="shared" si="169"/>
        <v>5</v>
      </c>
      <c r="O153" s="28">
        <f t="shared" si="169"/>
        <v>12.2</v>
      </c>
      <c r="P153" s="28">
        <f t="shared" si="169"/>
        <v>0</v>
      </c>
      <c r="Q153" s="28">
        <f t="shared" si="169"/>
        <v>7.4</v>
      </c>
      <c r="R153" s="28">
        <f t="shared" si="169"/>
        <v>4.6</v>
      </c>
      <c r="S153" s="28">
        <f t="shared" si="169"/>
        <v>6.3</v>
      </c>
      <c r="T153" s="28">
        <f t="shared" si="169"/>
        <v>8.1</v>
      </c>
      <c r="U153" s="27">
        <f t="shared" si="168"/>
        <v>0</v>
      </c>
      <c r="V153" s="27">
        <f t="shared" si="4"/>
        <v>91.9</v>
      </c>
      <c r="W153" s="27"/>
    </row>
    <row r="154">
      <c r="A154" s="26" t="s">
        <v>1370</v>
      </c>
      <c r="B154" s="27" t="str">
        <f>VLOOKUP(A154,PlayerPosDB,3,FALSE)</f>
        <v>RB</v>
      </c>
      <c r="C154" s="28">
        <f t="shared" ref="C154:T154" si="170">IFNA(VLOOKUP($A154,INDIRECT("'W"&amp;C$1&amp;"'!$A$3:$T$1000"),3,False),0)</f>
        <v>0</v>
      </c>
      <c r="D154" s="28">
        <f t="shared" si="170"/>
        <v>2</v>
      </c>
      <c r="E154" s="28">
        <f t="shared" si="170"/>
        <v>9.4</v>
      </c>
      <c r="F154" s="28">
        <f t="shared" si="170"/>
        <v>5.3</v>
      </c>
      <c r="G154" s="28">
        <f t="shared" si="170"/>
        <v>11.7</v>
      </c>
      <c r="H154" s="28">
        <f t="shared" si="170"/>
        <v>-0.1</v>
      </c>
      <c r="I154" s="28">
        <f t="shared" si="170"/>
        <v>0</v>
      </c>
      <c r="J154" s="28">
        <f t="shared" si="170"/>
        <v>0</v>
      </c>
      <c r="K154" s="28">
        <f t="shared" si="170"/>
        <v>6.3</v>
      </c>
      <c r="L154" s="28">
        <f t="shared" si="170"/>
        <v>5.2</v>
      </c>
      <c r="M154" s="28">
        <f t="shared" si="170"/>
        <v>10.6</v>
      </c>
      <c r="N154" s="28">
        <f t="shared" si="170"/>
        <v>3</v>
      </c>
      <c r="O154" s="28">
        <f t="shared" si="170"/>
        <v>2.2</v>
      </c>
      <c r="P154" s="28">
        <f t="shared" si="170"/>
        <v>3.7</v>
      </c>
      <c r="Q154" s="28">
        <f t="shared" si="170"/>
        <v>8.4</v>
      </c>
      <c r="R154" s="28">
        <f t="shared" si="170"/>
        <v>0.3</v>
      </c>
      <c r="S154" s="28">
        <f t="shared" si="170"/>
        <v>10.3</v>
      </c>
      <c r="T154" s="28">
        <f t="shared" si="170"/>
        <v>7.9</v>
      </c>
      <c r="U154" s="27">
        <f t="shared" si="168"/>
        <v>0</v>
      </c>
      <c r="V154" s="27">
        <f t="shared" si="4"/>
        <v>86.2</v>
      </c>
      <c r="W154" s="27"/>
    </row>
    <row r="155">
      <c r="A155" s="26" t="s">
        <v>1371</v>
      </c>
      <c r="B155" s="27" t="str">
        <f>VLOOKUP(A155,PlayerPosDB,3,FALSE)</f>
        <v>RB</v>
      </c>
      <c r="C155" s="28">
        <f t="shared" ref="C155:T155" si="171">IFNA(VLOOKUP($A155,INDIRECT("'W"&amp;C$1&amp;"'!$A$3:$T$1000"),3,False),0)</f>
        <v>3.3</v>
      </c>
      <c r="D155" s="28">
        <f t="shared" si="171"/>
        <v>0.6</v>
      </c>
      <c r="E155" s="28">
        <f t="shared" si="171"/>
        <v>7.9</v>
      </c>
      <c r="F155" s="28">
        <f t="shared" si="171"/>
        <v>5.1</v>
      </c>
      <c r="G155" s="28">
        <f t="shared" si="171"/>
        <v>10</v>
      </c>
      <c r="H155" s="28">
        <f t="shared" si="171"/>
        <v>3.5</v>
      </c>
      <c r="I155" s="28">
        <f t="shared" si="171"/>
        <v>3.5</v>
      </c>
      <c r="J155" s="28">
        <f t="shared" si="171"/>
        <v>12.1</v>
      </c>
      <c r="K155" s="28">
        <f t="shared" si="171"/>
        <v>3.5</v>
      </c>
      <c r="L155" s="28">
        <f t="shared" si="171"/>
        <v>1.2</v>
      </c>
      <c r="M155" s="28">
        <f t="shared" si="171"/>
        <v>1.9</v>
      </c>
      <c r="N155" s="28">
        <f t="shared" si="171"/>
        <v>4.4</v>
      </c>
      <c r="O155" s="28">
        <f t="shared" si="171"/>
        <v>8.9</v>
      </c>
      <c r="P155" s="28">
        <f t="shared" si="171"/>
        <v>0</v>
      </c>
      <c r="Q155" s="28">
        <f t="shared" si="171"/>
        <v>4.9</v>
      </c>
      <c r="R155" s="28">
        <f t="shared" si="171"/>
        <v>0</v>
      </c>
      <c r="S155" s="28">
        <f t="shared" si="171"/>
        <v>8.6</v>
      </c>
      <c r="T155" s="28">
        <f t="shared" si="171"/>
        <v>5.8</v>
      </c>
      <c r="U155" s="27">
        <f t="shared" si="168"/>
        <v>0</v>
      </c>
      <c r="V155" s="27">
        <f t="shared" si="4"/>
        <v>85.2</v>
      </c>
      <c r="W155" s="27"/>
    </row>
    <row r="156">
      <c r="A156" s="26" t="s">
        <v>1372</v>
      </c>
      <c r="B156" s="27" t="str">
        <f>VLOOKUP(A156,PlayerPosDB,3,FALSE)</f>
        <v>RB</v>
      </c>
      <c r="C156" s="28">
        <f t="shared" ref="C156:T156" si="172">IFNA(VLOOKUP($A156,INDIRECT("'W"&amp;C$1&amp;"'!$A$3:$T$1000"),3,False),0)</f>
        <v>0.7</v>
      </c>
      <c r="D156" s="28">
        <f t="shared" si="172"/>
        <v>3.7</v>
      </c>
      <c r="E156" s="28">
        <f t="shared" si="172"/>
        <v>12.1</v>
      </c>
      <c r="F156" s="28">
        <f t="shared" si="172"/>
        <v>6.3</v>
      </c>
      <c r="G156" s="28">
        <f t="shared" si="172"/>
        <v>1.5</v>
      </c>
      <c r="H156" s="28">
        <f t="shared" si="172"/>
        <v>3.4</v>
      </c>
      <c r="I156" s="28">
        <f t="shared" si="172"/>
        <v>6.9</v>
      </c>
      <c r="J156" s="28">
        <f t="shared" si="172"/>
        <v>0</v>
      </c>
      <c r="K156" s="28">
        <f t="shared" si="172"/>
        <v>2.3</v>
      </c>
      <c r="L156" s="28">
        <f t="shared" si="172"/>
        <v>4.7</v>
      </c>
      <c r="M156" s="28">
        <f t="shared" si="172"/>
        <v>1.8</v>
      </c>
      <c r="N156" s="28">
        <f t="shared" si="172"/>
        <v>0</v>
      </c>
      <c r="O156" s="28">
        <f t="shared" si="172"/>
        <v>4.2</v>
      </c>
      <c r="P156" s="28">
        <f t="shared" si="172"/>
        <v>12.5</v>
      </c>
      <c r="Q156" s="28">
        <f t="shared" si="172"/>
        <v>14.8</v>
      </c>
      <c r="R156" s="28">
        <f t="shared" si="172"/>
        <v>3</v>
      </c>
      <c r="S156" s="28">
        <f t="shared" si="172"/>
        <v>3</v>
      </c>
      <c r="T156" s="28">
        <f t="shared" si="172"/>
        <v>1.8</v>
      </c>
      <c r="U156" s="27">
        <f t="shared" si="168"/>
        <v>0</v>
      </c>
      <c r="V156" s="27">
        <f t="shared" si="4"/>
        <v>82.7</v>
      </c>
      <c r="W156" s="27"/>
    </row>
    <row r="157">
      <c r="A157" s="26" t="s">
        <v>1373</v>
      </c>
      <c r="B157" s="27" t="str">
        <f>VLOOKUP(A157,PlayerPosDB,3,FALSE)</f>
        <v>RB</v>
      </c>
      <c r="C157" s="28">
        <f t="shared" ref="C157:T157" si="173">IFNA(VLOOKUP($A157,INDIRECT("'W"&amp;C$1&amp;"'!$A$3:$T$1000"),3,False),0)</f>
        <v>0</v>
      </c>
      <c r="D157" s="28">
        <f t="shared" si="173"/>
        <v>0</v>
      </c>
      <c r="E157" s="28">
        <f t="shared" si="173"/>
        <v>8.2</v>
      </c>
      <c r="F157" s="28">
        <f t="shared" si="173"/>
        <v>8.6</v>
      </c>
      <c r="G157" s="28">
        <f t="shared" si="173"/>
        <v>14.5</v>
      </c>
      <c r="H157" s="28">
        <f t="shared" si="173"/>
        <v>4.3</v>
      </c>
      <c r="I157" s="28">
        <f t="shared" si="173"/>
        <v>0</v>
      </c>
      <c r="J157" s="28">
        <f t="shared" si="173"/>
        <v>6.6</v>
      </c>
      <c r="K157" s="28">
        <f t="shared" si="173"/>
        <v>3.1</v>
      </c>
      <c r="L157" s="28">
        <f t="shared" si="173"/>
        <v>0.6</v>
      </c>
      <c r="M157" s="28">
        <f t="shared" si="173"/>
        <v>10.6</v>
      </c>
      <c r="N157" s="28">
        <f t="shared" si="173"/>
        <v>7.7</v>
      </c>
      <c r="O157" s="28">
        <f t="shared" si="173"/>
        <v>0</v>
      </c>
      <c r="P157" s="28">
        <f t="shared" si="173"/>
        <v>0</v>
      </c>
      <c r="Q157" s="28">
        <f t="shared" si="173"/>
        <v>0</v>
      </c>
      <c r="R157" s="28">
        <f t="shared" si="173"/>
        <v>0.3</v>
      </c>
      <c r="S157" s="28">
        <f t="shared" si="173"/>
        <v>0.5</v>
      </c>
      <c r="T157" s="28">
        <f t="shared" si="173"/>
        <v>4.4</v>
      </c>
      <c r="U157" s="27">
        <f t="shared" si="168"/>
        <v>0</v>
      </c>
      <c r="V157" s="27">
        <f t="shared" si="4"/>
        <v>69.4</v>
      </c>
      <c r="W157" s="27"/>
    </row>
    <row r="158">
      <c r="A158" s="26" t="s">
        <v>1374</v>
      </c>
      <c r="B158" s="27" t="str">
        <f>VLOOKUP(A158,PlayerPosDB,3,FALSE)</f>
        <v>RB</v>
      </c>
      <c r="C158" s="28">
        <f t="shared" ref="C158:T158" si="174">IFNA(VLOOKUP($A158,INDIRECT("'W"&amp;C$1&amp;"'!$A$3:$T$1000"),3,False),0)</f>
        <v>5</v>
      </c>
      <c r="D158" s="28">
        <f t="shared" si="174"/>
        <v>3.4</v>
      </c>
      <c r="E158" s="28">
        <f t="shared" si="174"/>
        <v>1.1</v>
      </c>
      <c r="F158" s="28">
        <f t="shared" si="174"/>
        <v>1.7</v>
      </c>
      <c r="G158" s="28">
        <f t="shared" si="174"/>
        <v>0</v>
      </c>
      <c r="H158" s="28">
        <f t="shared" si="174"/>
        <v>9.1</v>
      </c>
      <c r="I158" s="28">
        <f t="shared" si="174"/>
        <v>1.4</v>
      </c>
      <c r="J158" s="28">
        <f t="shared" si="174"/>
        <v>1.2</v>
      </c>
      <c r="K158" s="28">
        <f t="shared" si="174"/>
        <v>0</v>
      </c>
      <c r="L158" s="28">
        <f t="shared" si="174"/>
        <v>0</v>
      </c>
      <c r="M158" s="28">
        <f t="shared" si="174"/>
        <v>2.2</v>
      </c>
      <c r="N158" s="28">
        <f t="shared" si="174"/>
        <v>1.9</v>
      </c>
      <c r="O158" s="28">
        <f t="shared" si="174"/>
        <v>-2.1</v>
      </c>
      <c r="P158" s="28">
        <f t="shared" si="174"/>
        <v>0.8</v>
      </c>
      <c r="Q158" s="28">
        <f t="shared" si="174"/>
        <v>0</v>
      </c>
      <c r="R158" s="28">
        <f t="shared" si="174"/>
        <v>3.1</v>
      </c>
      <c r="S158" s="28">
        <f t="shared" si="174"/>
        <v>7.4</v>
      </c>
      <c r="T158" s="28">
        <f t="shared" si="174"/>
        <v>11.9</v>
      </c>
      <c r="U158" s="27">
        <f t="shared" si="168"/>
        <v>0</v>
      </c>
      <c r="V158" s="27">
        <f t="shared" si="4"/>
        <v>48.1</v>
      </c>
      <c r="W158" s="27"/>
    </row>
    <row r="159">
      <c r="A159" s="26" t="s">
        <v>1375</v>
      </c>
      <c r="B159" s="27" t="str">
        <f>VLOOKUP(A159,PlayerPosDB,3,FALSE)</f>
        <v>RB</v>
      </c>
      <c r="C159" s="28">
        <f t="shared" ref="C159:T159" si="175">IFNA(VLOOKUP($A159,INDIRECT("'W"&amp;C$1&amp;"'!$A$3:$T$1000"),3,False),0)</f>
        <v>3.6</v>
      </c>
      <c r="D159" s="28">
        <f t="shared" si="175"/>
        <v>4.6</v>
      </c>
      <c r="E159" s="28">
        <f t="shared" si="175"/>
        <v>0.7</v>
      </c>
      <c r="F159" s="28">
        <f t="shared" si="175"/>
        <v>2.9</v>
      </c>
      <c r="G159" s="28">
        <f t="shared" si="175"/>
        <v>0.5</v>
      </c>
      <c r="H159" s="28">
        <f t="shared" si="175"/>
        <v>8.9</v>
      </c>
      <c r="I159" s="28">
        <f t="shared" si="175"/>
        <v>1.4</v>
      </c>
      <c r="J159" s="28">
        <f t="shared" si="175"/>
        <v>0</v>
      </c>
      <c r="K159" s="28">
        <f t="shared" si="175"/>
        <v>15</v>
      </c>
      <c r="L159" s="28">
        <f t="shared" si="175"/>
        <v>2.2</v>
      </c>
      <c r="M159" s="28">
        <f t="shared" si="175"/>
        <v>0</v>
      </c>
      <c r="N159" s="28">
        <f t="shared" si="175"/>
        <v>1.4</v>
      </c>
      <c r="O159" s="28">
        <f t="shared" si="175"/>
        <v>2</v>
      </c>
      <c r="P159" s="28">
        <f t="shared" si="175"/>
        <v>3.5</v>
      </c>
      <c r="Q159" s="28">
        <f t="shared" si="175"/>
        <v>0</v>
      </c>
      <c r="R159" s="28">
        <f t="shared" si="175"/>
        <v>0</v>
      </c>
      <c r="S159" s="28">
        <f t="shared" si="175"/>
        <v>0</v>
      </c>
      <c r="T159" s="28">
        <f t="shared" si="175"/>
        <v>0</v>
      </c>
      <c r="U159" s="27">
        <f t="shared" si="168"/>
        <v>0</v>
      </c>
      <c r="V159" s="27">
        <f t="shared" si="4"/>
        <v>46.7</v>
      </c>
      <c r="W159" s="27"/>
    </row>
    <row r="160">
      <c r="A160" s="26" t="s">
        <v>1376</v>
      </c>
      <c r="B160" s="27" t="str">
        <f>VLOOKUP(A160,PlayerPosDB,3,FALSE)</f>
        <v>RB</v>
      </c>
      <c r="C160" s="28">
        <f t="shared" ref="C160:T160" si="176">IFNA(VLOOKUP($A160,INDIRECT("'W"&amp;C$1&amp;"'!$A$3:$T$1000"),3,False),0)</f>
        <v>0</v>
      </c>
      <c r="D160" s="28">
        <f t="shared" si="176"/>
        <v>0</v>
      </c>
      <c r="E160" s="28">
        <f t="shared" si="176"/>
        <v>0.6</v>
      </c>
      <c r="F160" s="28">
        <f t="shared" si="176"/>
        <v>0</v>
      </c>
      <c r="G160" s="28">
        <f t="shared" si="176"/>
        <v>0</v>
      </c>
      <c r="H160" s="28">
        <f t="shared" si="176"/>
        <v>0</v>
      </c>
      <c r="I160" s="28">
        <f t="shared" si="176"/>
        <v>1.2</v>
      </c>
      <c r="J160" s="28">
        <f t="shared" si="176"/>
        <v>0</v>
      </c>
      <c r="K160" s="28">
        <f t="shared" si="176"/>
        <v>0</v>
      </c>
      <c r="L160" s="28">
        <f t="shared" si="176"/>
        <v>1.5</v>
      </c>
      <c r="M160" s="28">
        <f t="shared" si="176"/>
        <v>0</v>
      </c>
      <c r="N160" s="28">
        <f t="shared" si="176"/>
        <v>0</v>
      </c>
      <c r="O160" s="28">
        <f t="shared" si="176"/>
        <v>10.7</v>
      </c>
      <c r="P160" s="28">
        <f t="shared" si="176"/>
        <v>14.2</v>
      </c>
      <c r="Q160" s="28">
        <f t="shared" si="176"/>
        <v>3.1</v>
      </c>
      <c r="R160" s="28">
        <f t="shared" si="176"/>
        <v>1.2</v>
      </c>
      <c r="S160" s="28">
        <f t="shared" si="176"/>
        <v>4.8</v>
      </c>
      <c r="T160" s="28">
        <f t="shared" si="176"/>
        <v>4.1</v>
      </c>
      <c r="U160" s="27">
        <f t="shared" si="168"/>
        <v>0</v>
      </c>
      <c r="V160" s="27">
        <f t="shared" si="4"/>
        <v>41.4</v>
      </c>
      <c r="W160" s="27"/>
    </row>
    <row r="161">
      <c r="A161" s="26" t="s">
        <v>1377</v>
      </c>
      <c r="B161" s="27" t="str">
        <f>VLOOKUP(A161,PlayerPosDB,3,FALSE)</f>
        <v>RB</v>
      </c>
      <c r="C161" s="28">
        <f t="shared" ref="C161:T161" si="177">IFNA(VLOOKUP($A161,INDIRECT("'W"&amp;C$1&amp;"'!$A$3:$T$1000"),3,False),0)</f>
        <v>0</v>
      </c>
      <c r="D161" s="28">
        <f t="shared" si="177"/>
        <v>0</v>
      </c>
      <c r="E161" s="28">
        <f t="shared" si="177"/>
        <v>0</v>
      </c>
      <c r="F161" s="28">
        <f t="shared" si="177"/>
        <v>0</v>
      </c>
      <c r="G161" s="28">
        <f t="shared" si="177"/>
        <v>0</v>
      </c>
      <c r="H161" s="28">
        <f t="shared" si="177"/>
        <v>0</v>
      </c>
      <c r="I161" s="28">
        <f t="shared" si="177"/>
        <v>0</v>
      </c>
      <c r="J161" s="28">
        <f t="shared" si="177"/>
        <v>0</v>
      </c>
      <c r="K161" s="28">
        <f t="shared" si="177"/>
        <v>0</v>
      </c>
      <c r="L161" s="28">
        <f t="shared" si="177"/>
        <v>13.7</v>
      </c>
      <c r="M161" s="28">
        <f t="shared" si="177"/>
        <v>12.6</v>
      </c>
      <c r="N161" s="28">
        <f t="shared" si="177"/>
        <v>6.3</v>
      </c>
      <c r="O161" s="28">
        <f t="shared" si="177"/>
        <v>7.7</v>
      </c>
      <c r="P161" s="28">
        <f t="shared" si="177"/>
        <v>0</v>
      </c>
      <c r="Q161" s="28">
        <f t="shared" si="177"/>
        <v>0</v>
      </c>
      <c r="R161" s="28">
        <f t="shared" si="177"/>
        <v>0</v>
      </c>
      <c r="S161" s="28">
        <f t="shared" si="177"/>
        <v>0</v>
      </c>
      <c r="T161" s="28">
        <f t="shared" si="177"/>
        <v>0</v>
      </c>
      <c r="U161" s="27">
        <f t="shared" si="168"/>
        <v>0</v>
      </c>
      <c r="V161" s="27">
        <f t="shared" si="4"/>
        <v>40.3</v>
      </c>
      <c r="W161" s="27"/>
    </row>
    <row r="162">
      <c r="A162" s="26" t="s">
        <v>1378</v>
      </c>
      <c r="B162" s="27" t="str">
        <f>VLOOKUP(A162,PlayerPosDB,3,FALSE)</f>
        <v>RB</v>
      </c>
      <c r="C162" s="28">
        <f t="shared" ref="C162:T162" si="178">IFNA(VLOOKUP($A162,INDIRECT("'W"&amp;C$1&amp;"'!$A$3:$T$1000"),3,False),0)</f>
        <v>0</v>
      </c>
      <c r="D162" s="28">
        <f t="shared" si="178"/>
        <v>0.7</v>
      </c>
      <c r="E162" s="28">
        <f t="shared" si="178"/>
        <v>0</v>
      </c>
      <c r="F162" s="28">
        <f t="shared" si="178"/>
        <v>0</v>
      </c>
      <c r="G162" s="28">
        <f t="shared" si="178"/>
        <v>7.2</v>
      </c>
      <c r="H162" s="28">
        <f t="shared" si="178"/>
        <v>8.5</v>
      </c>
      <c r="I162" s="28">
        <f t="shared" si="178"/>
        <v>11.1</v>
      </c>
      <c r="J162" s="28">
        <f t="shared" si="178"/>
        <v>0</v>
      </c>
      <c r="K162" s="28">
        <f t="shared" si="178"/>
        <v>0</v>
      </c>
      <c r="L162" s="28">
        <f t="shared" si="178"/>
        <v>7.9</v>
      </c>
      <c r="M162" s="28">
        <f t="shared" si="178"/>
        <v>0</v>
      </c>
      <c r="N162" s="28">
        <f t="shared" si="178"/>
        <v>0</v>
      </c>
      <c r="O162" s="28">
        <f t="shared" si="178"/>
        <v>0</v>
      </c>
      <c r="P162" s="28">
        <f t="shared" si="178"/>
        <v>0</v>
      </c>
      <c r="Q162" s="28">
        <f t="shared" si="178"/>
        <v>0.3</v>
      </c>
      <c r="R162" s="28">
        <f t="shared" si="178"/>
        <v>2.2</v>
      </c>
      <c r="S162" s="28">
        <f t="shared" si="178"/>
        <v>0</v>
      </c>
      <c r="T162" s="28">
        <f t="shared" si="178"/>
        <v>1</v>
      </c>
      <c r="U162" s="27">
        <f t="shared" si="168"/>
        <v>0</v>
      </c>
      <c r="V162" s="27">
        <f t="shared" si="4"/>
        <v>38.9</v>
      </c>
      <c r="W162" s="27"/>
    </row>
    <row r="163">
      <c r="A163" s="26" t="s">
        <v>1379</v>
      </c>
      <c r="B163" s="27" t="str">
        <f>VLOOKUP(A163,PlayerPosDB,3,FALSE)</f>
        <v>RB</v>
      </c>
      <c r="C163" s="28">
        <f t="shared" ref="C163:T163" si="179">IFNA(VLOOKUP($A163,INDIRECT("'W"&amp;C$1&amp;"'!$A$3:$T$1000"),3,False),0)</f>
        <v>0</v>
      </c>
      <c r="D163" s="28">
        <f t="shared" si="179"/>
        <v>0</v>
      </c>
      <c r="E163" s="28">
        <f t="shared" si="179"/>
        <v>0.3</v>
      </c>
      <c r="F163" s="28">
        <f t="shared" si="179"/>
        <v>0</v>
      </c>
      <c r="G163" s="28">
        <f t="shared" si="179"/>
        <v>0</v>
      </c>
      <c r="H163" s="28">
        <f t="shared" si="179"/>
        <v>2.1</v>
      </c>
      <c r="I163" s="28">
        <f t="shared" si="179"/>
        <v>0</v>
      </c>
      <c r="J163" s="28">
        <f t="shared" si="179"/>
        <v>2.2</v>
      </c>
      <c r="K163" s="28">
        <f t="shared" si="179"/>
        <v>5.6</v>
      </c>
      <c r="L163" s="28">
        <f t="shared" si="179"/>
        <v>0</v>
      </c>
      <c r="M163" s="28">
        <f t="shared" si="179"/>
        <v>2.3</v>
      </c>
      <c r="N163" s="28">
        <f t="shared" si="179"/>
        <v>3.1</v>
      </c>
      <c r="O163" s="28">
        <f t="shared" si="179"/>
        <v>3.9</v>
      </c>
      <c r="P163" s="28">
        <f t="shared" si="179"/>
        <v>0.3</v>
      </c>
      <c r="Q163" s="28">
        <f t="shared" si="179"/>
        <v>2</v>
      </c>
      <c r="R163" s="28">
        <f t="shared" si="179"/>
        <v>9</v>
      </c>
      <c r="S163" s="28">
        <f t="shared" si="179"/>
        <v>0</v>
      </c>
      <c r="T163" s="28">
        <f t="shared" si="179"/>
        <v>5.9</v>
      </c>
      <c r="U163" s="27">
        <f t="shared" si="168"/>
        <v>0</v>
      </c>
      <c r="V163" s="27">
        <f t="shared" si="4"/>
        <v>36.7</v>
      </c>
      <c r="W163" s="27"/>
    </row>
    <row r="164">
      <c r="A164" s="26" t="s">
        <v>1380</v>
      </c>
      <c r="B164" s="27" t="str">
        <f>VLOOKUP(A164,PlayerPosDB,3,FALSE)</f>
        <v>RB</v>
      </c>
      <c r="C164" s="28">
        <f t="shared" ref="C164:T164" si="180">IFNA(VLOOKUP($A164,INDIRECT("'W"&amp;C$1&amp;"'!$A$3:$T$1000"),3,False),0)</f>
        <v>1.3</v>
      </c>
      <c r="D164" s="28">
        <f t="shared" si="180"/>
        <v>0.3</v>
      </c>
      <c r="E164" s="28">
        <f t="shared" si="180"/>
        <v>6.3</v>
      </c>
      <c r="F164" s="28">
        <f t="shared" si="180"/>
        <v>7.2</v>
      </c>
      <c r="G164" s="28">
        <f t="shared" si="180"/>
        <v>0</v>
      </c>
      <c r="H164" s="28">
        <f t="shared" si="180"/>
        <v>0</v>
      </c>
      <c r="I164" s="28">
        <f t="shared" si="180"/>
        <v>0</v>
      </c>
      <c r="J164" s="28">
        <f t="shared" si="180"/>
        <v>0</v>
      </c>
      <c r="K164" s="28">
        <f t="shared" si="180"/>
        <v>0</v>
      </c>
      <c r="L164" s="28">
        <f t="shared" si="180"/>
        <v>1.4</v>
      </c>
      <c r="M164" s="28">
        <f t="shared" si="180"/>
        <v>0.5</v>
      </c>
      <c r="N164" s="28">
        <f t="shared" si="180"/>
        <v>-0.2</v>
      </c>
      <c r="O164" s="28">
        <f t="shared" si="180"/>
        <v>6.8</v>
      </c>
      <c r="P164" s="28">
        <f t="shared" si="180"/>
        <v>-1.4</v>
      </c>
      <c r="Q164" s="28">
        <f t="shared" si="180"/>
        <v>1.3</v>
      </c>
      <c r="R164" s="28">
        <f t="shared" si="180"/>
        <v>7.7</v>
      </c>
      <c r="S164" s="28">
        <f t="shared" si="180"/>
        <v>0.2</v>
      </c>
      <c r="T164" s="28">
        <f t="shared" si="180"/>
        <v>0.1</v>
      </c>
      <c r="U164" s="27">
        <f t="shared" si="168"/>
        <v>0</v>
      </c>
      <c r="V164" s="27">
        <f t="shared" si="4"/>
        <v>31.5</v>
      </c>
      <c r="W164" s="27"/>
    </row>
    <row r="165">
      <c r="A165" s="26" t="s">
        <v>1381</v>
      </c>
      <c r="B165" s="27" t="str">
        <f>VLOOKUP(A165,PlayerPosDB,3,FALSE)</f>
        <v>RB</v>
      </c>
      <c r="C165" s="28">
        <f t="shared" ref="C165:T165" si="181">IFNA(VLOOKUP($A165,INDIRECT("'W"&amp;C$1&amp;"'!$A$3:$T$1000"),3,False),0)</f>
        <v>0</v>
      </c>
      <c r="D165" s="28">
        <f t="shared" si="181"/>
        <v>0</v>
      </c>
      <c r="E165" s="28">
        <f t="shared" si="181"/>
        <v>0</v>
      </c>
      <c r="F165" s="28">
        <f t="shared" si="181"/>
        <v>0</v>
      </c>
      <c r="G165" s="28">
        <f t="shared" si="181"/>
        <v>0</v>
      </c>
      <c r="H165" s="28">
        <f t="shared" si="181"/>
        <v>12.1</v>
      </c>
      <c r="I165" s="28">
        <f t="shared" si="181"/>
        <v>2.4</v>
      </c>
      <c r="J165" s="28">
        <f t="shared" si="181"/>
        <v>1.6</v>
      </c>
      <c r="K165" s="28">
        <f t="shared" si="181"/>
        <v>0.7</v>
      </c>
      <c r="L165" s="28">
        <f t="shared" si="181"/>
        <v>0</v>
      </c>
      <c r="M165" s="28">
        <f t="shared" si="181"/>
        <v>0</v>
      </c>
      <c r="N165" s="28">
        <f t="shared" si="181"/>
        <v>0</v>
      </c>
      <c r="O165" s="28">
        <f t="shared" si="181"/>
        <v>2</v>
      </c>
      <c r="P165" s="28">
        <f t="shared" si="181"/>
        <v>3.4</v>
      </c>
      <c r="Q165" s="28">
        <f t="shared" si="181"/>
        <v>3.2</v>
      </c>
      <c r="R165" s="28">
        <f t="shared" si="181"/>
        <v>2.4</v>
      </c>
      <c r="S165" s="28">
        <f t="shared" si="181"/>
        <v>2.4</v>
      </c>
      <c r="T165" s="28">
        <f t="shared" si="181"/>
        <v>0</v>
      </c>
      <c r="U165" s="27">
        <f t="shared" si="168"/>
        <v>0</v>
      </c>
      <c r="V165" s="27">
        <f t="shared" si="4"/>
        <v>30.2</v>
      </c>
      <c r="W165" s="27"/>
    </row>
    <row r="166">
      <c r="A166" s="26" t="s">
        <v>1382</v>
      </c>
      <c r="B166" s="27" t="str">
        <f>VLOOKUP(A166,PlayerPosDB,3,FALSE)</f>
        <v>RB</v>
      </c>
      <c r="C166" s="28">
        <f t="shared" ref="C166:T166" si="182">IFNA(VLOOKUP($A166,INDIRECT("'W"&amp;C$1&amp;"'!$A$3:$T$1000"),3,False),0)</f>
        <v>0</v>
      </c>
      <c r="D166" s="28">
        <f t="shared" si="182"/>
        <v>2.8</v>
      </c>
      <c r="E166" s="28">
        <f t="shared" si="182"/>
        <v>0</v>
      </c>
      <c r="F166" s="28">
        <f t="shared" si="182"/>
        <v>0</v>
      </c>
      <c r="G166" s="28">
        <f t="shared" si="182"/>
        <v>3.8</v>
      </c>
      <c r="H166" s="28">
        <f t="shared" si="182"/>
        <v>0</v>
      </c>
      <c r="I166" s="28">
        <f t="shared" si="182"/>
        <v>1.1</v>
      </c>
      <c r="J166" s="28">
        <f t="shared" si="182"/>
        <v>2.3</v>
      </c>
      <c r="K166" s="28">
        <f t="shared" si="182"/>
        <v>-0.1</v>
      </c>
      <c r="L166" s="28">
        <f t="shared" si="182"/>
        <v>2</v>
      </c>
      <c r="M166" s="28">
        <f t="shared" si="182"/>
        <v>3.3</v>
      </c>
      <c r="N166" s="28">
        <f t="shared" si="182"/>
        <v>0.5</v>
      </c>
      <c r="O166" s="28">
        <f t="shared" si="182"/>
        <v>4.2</v>
      </c>
      <c r="P166" s="28">
        <f t="shared" si="182"/>
        <v>3.4</v>
      </c>
      <c r="Q166" s="28">
        <f t="shared" si="182"/>
        <v>3</v>
      </c>
      <c r="R166" s="28">
        <f t="shared" si="182"/>
        <v>1.4</v>
      </c>
      <c r="S166" s="28">
        <f t="shared" si="182"/>
        <v>-0.4</v>
      </c>
      <c r="T166" s="28">
        <f t="shared" si="182"/>
        <v>2.7</v>
      </c>
      <c r="U166" s="27">
        <f t="shared" si="168"/>
        <v>0</v>
      </c>
      <c r="V166" s="27">
        <f t="shared" si="4"/>
        <v>30</v>
      </c>
      <c r="W166" s="27"/>
    </row>
    <row r="167">
      <c r="A167" s="26" t="s">
        <v>1383</v>
      </c>
      <c r="B167" s="27" t="str">
        <f>VLOOKUP(A167,PlayerPosDB,3,FALSE)</f>
        <v>RB</v>
      </c>
      <c r="C167" s="28">
        <f t="shared" ref="C167:T167" si="183">IFNA(VLOOKUP($A167,INDIRECT("'W"&amp;C$1&amp;"'!$A$3:$T$1000"),3,False),0)</f>
        <v>0</v>
      </c>
      <c r="D167" s="28">
        <f t="shared" si="183"/>
        <v>5.6</v>
      </c>
      <c r="E167" s="28">
        <f t="shared" si="183"/>
        <v>0.5</v>
      </c>
      <c r="F167" s="28">
        <f t="shared" si="183"/>
        <v>1.2</v>
      </c>
      <c r="G167" s="28">
        <f t="shared" si="183"/>
        <v>6.5</v>
      </c>
      <c r="H167" s="28">
        <f t="shared" si="183"/>
        <v>5.7</v>
      </c>
      <c r="I167" s="28">
        <f t="shared" si="183"/>
        <v>0.5</v>
      </c>
      <c r="J167" s="28">
        <f t="shared" si="183"/>
        <v>2.6</v>
      </c>
      <c r="K167" s="28">
        <f t="shared" si="183"/>
        <v>0</v>
      </c>
      <c r="L167" s="28">
        <f t="shared" si="183"/>
        <v>0</v>
      </c>
      <c r="M167" s="28">
        <f t="shared" si="183"/>
        <v>0</v>
      </c>
      <c r="N167" s="28">
        <f t="shared" si="183"/>
        <v>0</v>
      </c>
      <c r="O167" s="28">
        <f t="shared" si="183"/>
        <v>0</v>
      </c>
      <c r="P167" s="28">
        <f t="shared" si="183"/>
        <v>0</v>
      </c>
      <c r="Q167" s="28">
        <f t="shared" si="183"/>
        <v>0</v>
      </c>
      <c r="R167" s="28">
        <f t="shared" si="183"/>
        <v>-1.9</v>
      </c>
      <c r="S167" s="28">
        <f t="shared" si="183"/>
        <v>4.9</v>
      </c>
      <c r="T167" s="28">
        <f t="shared" si="183"/>
        <v>4</v>
      </c>
      <c r="U167" s="27">
        <f>COUNTIF(C167:T167,"&gt; 7")</f>
        <v>0</v>
      </c>
      <c r="V167" s="27">
        <f t="shared" si="4"/>
        <v>29.6</v>
      </c>
      <c r="W167" s="27"/>
    </row>
    <row r="168">
      <c r="A168" s="26" t="s">
        <v>1384</v>
      </c>
      <c r="B168" s="27" t="str">
        <f>VLOOKUP(A168,PlayerPosDB,3,FALSE)</f>
        <v>RB</v>
      </c>
      <c r="C168" s="28">
        <f t="shared" ref="C168:T168" si="184">IFNA(VLOOKUP($A168,INDIRECT("'W"&amp;C$1&amp;"'!$A$3:$T$1000"),3,False),0)</f>
        <v>0</v>
      </c>
      <c r="D168" s="28">
        <f t="shared" si="184"/>
        <v>0</v>
      </c>
      <c r="E168" s="28">
        <f t="shared" si="184"/>
        <v>0</v>
      </c>
      <c r="F168" s="28">
        <f t="shared" si="184"/>
        <v>0</v>
      </c>
      <c r="G168" s="28">
        <f t="shared" si="184"/>
        <v>0</v>
      </c>
      <c r="H168" s="28">
        <f t="shared" si="184"/>
        <v>3.3</v>
      </c>
      <c r="I168" s="28">
        <f t="shared" si="184"/>
        <v>0</v>
      </c>
      <c r="J168" s="28">
        <f t="shared" si="184"/>
        <v>0.9</v>
      </c>
      <c r="K168" s="28">
        <f t="shared" si="184"/>
        <v>0</v>
      </c>
      <c r="L168" s="28">
        <f t="shared" si="184"/>
        <v>0</v>
      </c>
      <c r="M168" s="28">
        <f t="shared" si="184"/>
        <v>0</v>
      </c>
      <c r="N168" s="28">
        <f t="shared" si="184"/>
        <v>0</v>
      </c>
      <c r="O168" s="28">
        <f t="shared" si="184"/>
        <v>0</v>
      </c>
      <c r="P168" s="28">
        <f t="shared" si="184"/>
        <v>8.5</v>
      </c>
      <c r="Q168" s="28">
        <f t="shared" si="184"/>
        <v>0</v>
      </c>
      <c r="R168" s="28">
        <f t="shared" si="184"/>
        <v>3</v>
      </c>
      <c r="S168" s="28">
        <f t="shared" si="184"/>
        <v>0</v>
      </c>
      <c r="T168" s="28">
        <f t="shared" si="184"/>
        <v>12.6</v>
      </c>
      <c r="U168" s="27">
        <f t="shared" ref="U168:U170" si="186">COUNTIF(C168:T168,"&gt; 15")</f>
        <v>0</v>
      </c>
      <c r="V168" s="27">
        <f t="shared" si="4"/>
        <v>28.3</v>
      </c>
      <c r="W168" s="27"/>
    </row>
    <row r="169">
      <c r="A169" s="26" t="s">
        <v>1385</v>
      </c>
      <c r="B169" s="27" t="str">
        <f>VLOOKUP(A169,PlayerPosDB,3,FALSE)</f>
        <v>RB</v>
      </c>
      <c r="C169" s="28">
        <f t="shared" ref="C169:T169" si="185">IFNA(VLOOKUP($A169,INDIRECT("'W"&amp;C$1&amp;"'!$A$3:$T$1000"),3,False),0)</f>
        <v>4</v>
      </c>
      <c r="D169" s="28">
        <f t="shared" si="185"/>
        <v>1</v>
      </c>
      <c r="E169" s="28">
        <f t="shared" si="185"/>
        <v>0</v>
      </c>
      <c r="F169" s="28">
        <f t="shared" si="185"/>
        <v>0</v>
      </c>
      <c r="G169" s="28">
        <f t="shared" si="185"/>
        <v>0.2</v>
      </c>
      <c r="H169" s="28">
        <f t="shared" si="185"/>
        <v>8.8</v>
      </c>
      <c r="I169" s="28">
        <f t="shared" si="185"/>
        <v>2</v>
      </c>
      <c r="J169" s="28">
        <f t="shared" si="185"/>
        <v>0.8</v>
      </c>
      <c r="K169" s="28">
        <f t="shared" si="185"/>
        <v>0.8</v>
      </c>
      <c r="L169" s="28">
        <f t="shared" si="185"/>
        <v>0</v>
      </c>
      <c r="M169" s="28">
        <f t="shared" si="185"/>
        <v>0.5</v>
      </c>
      <c r="N169" s="28">
        <f t="shared" si="185"/>
        <v>0</v>
      </c>
      <c r="O169" s="28">
        <f t="shared" si="185"/>
        <v>0</v>
      </c>
      <c r="P169" s="28">
        <f t="shared" si="185"/>
        <v>1.9</v>
      </c>
      <c r="Q169" s="28">
        <f t="shared" si="185"/>
        <v>0</v>
      </c>
      <c r="R169" s="28">
        <f t="shared" si="185"/>
        <v>1.9</v>
      </c>
      <c r="S169" s="28">
        <f t="shared" si="185"/>
        <v>6.3</v>
      </c>
      <c r="T169" s="28">
        <f t="shared" si="185"/>
        <v>0</v>
      </c>
      <c r="U169" s="27">
        <f t="shared" si="186"/>
        <v>0</v>
      </c>
      <c r="V169" s="27">
        <f t="shared" si="4"/>
        <v>28.2</v>
      </c>
      <c r="W169" s="27"/>
    </row>
    <row r="170">
      <c r="A170" s="26" t="s">
        <v>1386</v>
      </c>
      <c r="B170" s="27" t="str">
        <f>VLOOKUP(A170,PlayerPosDB,3,FALSE)</f>
        <v>RB</v>
      </c>
      <c r="C170" s="28">
        <f t="shared" ref="C170:T170" si="187">IFNA(VLOOKUP($A170,INDIRECT("'W"&amp;C$1&amp;"'!$A$3:$T$1000"),3,False),0)</f>
        <v>0.4</v>
      </c>
      <c r="D170" s="28">
        <f t="shared" si="187"/>
        <v>7.7</v>
      </c>
      <c r="E170" s="28">
        <f t="shared" si="187"/>
        <v>0.9</v>
      </c>
      <c r="F170" s="28">
        <f t="shared" si="187"/>
        <v>0</v>
      </c>
      <c r="G170" s="28">
        <f t="shared" si="187"/>
        <v>0</v>
      </c>
      <c r="H170" s="28">
        <f t="shared" si="187"/>
        <v>0</v>
      </c>
      <c r="I170" s="28">
        <f t="shared" si="187"/>
        <v>0</v>
      </c>
      <c r="J170" s="28">
        <f t="shared" si="187"/>
        <v>0</v>
      </c>
      <c r="K170" s="28">
        <f t="shared" si="187"/>
        <v>0</v>
      </c>
      <c r="L170" s="28">
        <f t="shared" si="187"/>
        <v>0</v>
      </c>
      <c r="M170" s="28">
        <f t="shared" si="187"/>
        <v>0</v>
      </c>
      <c r="N170" s="28">
        <f t="shared" si="187"/>
        <v>0</v>
      </c>
      <c r="O170" s="28">
        <f t="shared" si="187"/>
        <v>1.4</v>
      </c>
      <c r="P170" s="28">
        <f t="shared" si="187"/>
        <v>1.6</v>
      </c>
      <c r="Q170" s="28">
        <f t="shared" si="187"/>
        <v>0.4</v>
      </c>
      <c r="R170" s="28">
        <f t="shared" si="187"/>
        <v>0</v>
      </c>
      <c r="S170" s="28">
        <f t="shared" si="187"/>
        <v>2.3</v>
      </c>
      <c r="T170" s="28">
        <f t="shared" si="187"/>
        <v>11.8</v>
      </c>
      <c r="U170" s="27">
        <f t="shared" si="186"/>
        <v>0</v>
      </c>
      <c r="V170" s="27">
        <f t="shared" si="4"/>
        <v>26.5</v>
      </c>
      <c r="W170" s="27"/>
    </row>
    <row r="171">
      <c r="A171" s="26" t="s">
        <v>1387</v>
      </c>
      <c r="B171" s="27" t="str">
        <f>VLOOKUP(A171,PlayerPosDB,3,FALSE)</f>
        <v>RB</v>
      </c>
      <c r="C171" s="28">
        <f t="shared" ref="C171:T171" si="188">IFNA(VLOOKUP($A171,INDIRECT("'W"&amp;C$1&amp;"'!$A$3:$T$1000"),3,False),0)</f>
        <v>3.6</v>
      </c>
      <c r="D171" s="28">
        <f t="shared" si="188"/>
        <v>5.3</v>
      </c>
      <c r="E171" s="28">
        <f t="shared" si="188"/>
        <v>3.4</v>
      </c>
      <c r="F171" s="28">
        <f t="shared" si="188"/>
        <v>3</v>
      </c>
      <c r="G171" s="28">
        <f t="shared" si="188"/>
        <v>0</v>
      </c>
      <c r="H171" s="28">
        <f t="shared" si="188"/>
        <v>0</v>
      </c>
      <c r="I171" s="28">
        <f t="shared" si="188"/>
        <v>3.2</v>
      </c>
      <c r="J171" s="28">
        <f t="shared" si="188"/>
        <v>-0.1</v>
      </c>
      <c r="K171" s="28">
        <f t="shared" si="188"/>
        <v>7</v>
      </c>
      <c r="L171" s="28">
        <f t="shared" si="188"/>
        <v>0</v>
      </c>
      <c r="M171" s="28">
        <f t="shared" si="188"/>
        <v>0.9</v>
      </c>
      <c r="N171" s="28">
        <f t="shared" si="188"/>
        <v>0</v>
      </c>
      <c r="O171" s="28">
        <f t="shared" si="188"/>
        <v>0</v>
      </c>
      <c r="P171" s="28">
        <f t="shared" si="188"/>
        <v>0</v>
      </c>
      <c r="Q171" s="28">
        <f t="shared" si="188"/>
        <v>0</v>
      </c>
      <c r="R171" s="28">
        <f t="shared" si="188"/>
        <v>0</v>
      </c>
      <c r="S171" s="28">
        <f t="shared" si="188"/>
        <v>0</v>
      </c>
      <c r="T171" s="28">
        <f t="shared" si="188"/>
        <v>0</v>
      </c>
      <c r="U171" s="27">
        <f>COUNTIF(C171:T171,"&gt; 7")</f>
        <v>0</v>
      </c>
      <c r="V171" s="27">
        <f t="shared" si="4"/>
        <v>26.3</v>
      </c>
      <c r="W171" s="27"/>
    </row>
    <row r="172">
      <c r="A172" s="26" t="s">
        <v>1388</v>
      </c>
      <c r="B172" s="27" t="str">
        <f>VLOOKUP(A172,PlayerPosDB,3,FALSE)</f>
        <v>RB</v>
      </c>
      <c r="C172" s="28">
        <f t="shared" ref="C172:T172" si="189">IFNA(VLOOKUP($A172,INDIRECT("'W"&amp;C$1&amp;"'!$A$3:$T$1000"),3,False),0)</f>
        <v>5.7</v>
      </c>
      <c r="D172" s="28">
        <f t="shared" si="189"/>
        <v>8.2</v>
      </c>
      <c r="E172" s="28">
        <f t="shared" si="189"/>
        <v>1.3</v>
      </c>
      <c r="F172" s="28">
        <f t="shared" si="189"/>
        <v>1.8</v>
      </c>
      <c r="G172" s="28">
        <f t="shared" si="189"/>
        <v>4.9</v>
      </c>
      <c r="H172" s="28">
        <f t="shared" si="189"/>
        <v>0</v>
      </c>
      <c r="I172" s="28">
        <f t="shared" si="189"/>
        <v>0.4</v>
      </c>
      <c r="J172" s="28">
        <f t="shared" si="189"/>
        <v>0</v>
      </c>
      <c r="K172" s="28">
        <f t="shared" si="189"/>
        <v>0</v>
      </c>
      <c r="L172" s="28">
        <f t="shared" si="189"/>
        <v>1.8</v>
      </c>
      <c r="M172" s="28">
        <f t="shared" si="189"/>
        <v>0</v>
      </c>
      <c r="N172" s="28">
        <f t="shared" si="189"/>
        <v>0</v>
      </c>
      <c r="O172" s="28">
        <f t="shared" si="189"/>
        <v>0.2</v>
      </c>
      <c r="P172" s="28">
        <f t="shared" si="189"/>
        <v>0</v>
      </c>
      <c r="Q172" s="28">
        <f t="shared" si="189"/>
        <v>0.4</v>
      </c>
      <c r="R172" s="28">
        <f t="shared" si="189"/>
        <v>0</v>
      </c>
      <c r="S172" s="28">
        <f t="shared" si="189"/>
        <v>0.7</v>
      </c>
      <c r="T172" s="28">
        <f t="shared" si="189"/>
        <v>0</v>
      </c>
      <c r="U172" s="27">
        <f t="shared" ref="U172:U179" si="191">COUNTIF(C172:T172,"&gt; 15")</f>
        <v>0</v>
      </c>
      <c r="V172" s="27">
        <f t="shared" si="4"/>
        <v>25.4</v>
      </c>
      <c r="W172" s="27"/>
    </row>
    <row r="173">
      <c r="A173" s="26" t="s">
        <v>1389</v>
      </c>
      <c r="B173" s="27" t="str">
        <f>VLOOKUP(A173,PlayerPosDB,3,FALSE)</f>
        <v>RB</v>
      </c>
      <c r="C173" s="28">
        <f t="shared" ref="C173:T173" si="190">IFNA(VLOOKUP($A173,INDIRECT("'W"&amp;C$1&amp;"'!$A$3:$T$1000"),3,False),0)</f>
        <v>0</v>
      </c>
      <c r="D173" s="28">
        <f t="shared" si="190"/>
        <v>0.4</v>
      </c>
      <c r="E173" s="28">
        <f t="shared" si="190"/>
        <v>1.7</v>
      </c>
      <c r="F173" s="28">
        <f t="shared" si="190"/>
        <v>3.2</v>
      </c>
      <c r="G173" s="28">
        <f t="shared" si="190"/>
        <v>8.6</v>
      </c>
      <c r="H173" s="28">
        <f t="shared" si="190"/>
        <v>0</v>
      </c>
      <c r="I173" s="28">
        <f t="shared" si="190"/>
        <v>3.3</v>
      </c>
      <c r="J173" s="28">
        <f t="shared" si="190"/>
        <v>1.8</v>
      </c>
      <c r="K173" s="28">
        <f t="shared" si="190"/>
        <v>1.8</v>
      </c>
      <c r="L173" s="28">
        <f t="shared" si="190"/>
        <v>0.3</v>
      </c>
      <c r="M173" s="28">
        <f t="shared" si="190"/>
        <v>1.1</v>
      </c>
      <c r="N173" s="28">
        <f t="shared" si="190"/>
        <v>0.8</v>
      </c>
      <c r="O173" s="28">
        <f t="shared" si="190"/>
        <v>0</v>
      </c>
      <c r="P173" s="28">
        <f t="shared" si="190"/>
        <v>2.3</v>
      </c>
      <c r="Q173" s="28">
        <f t="shared" si="190"/>
        <v>0.3</v>
      </c>
      <c r="R173" s="28">
        <f t="shared" si="190"/>
        <v>0</v>
      </c>
      <c r="S173" s="28">
        <f t="shared" si="190"/>
        <v>0</v>
      </c>
      <c r="T173" s="28">
        <f t="shared" si="190"/>
        <v>-0.4</v>
      </c>
      <c r="U173" s="27">
        <f t="shared" si="191"/>
        <v>0</v>
      </c>
      <c r="V173" s="27">
        <f t="shared" si="4"/>
        <v>25.2</v>
      </c>
      <c r="W173" s="27"/>
    </row>
    <row r="174">
      <c r="A174" s="26" t="s">
        <v>1390</v>
      </c>
      <c r="B174" s="27" t="str">
        <f>VLOOKUP(A174,PlayerPosDB,3,FALSE)</f>
        <v>RB</v>
      </c>
      <c r="C174" s="28">
        <f t="shared" ref="C174:T174" si="192">IFNA(VLOOKUP($A174,INDIRECT("'W"&amp;C$1&amp;"'!$A$3:$T$1000"),3,False),0)</f>
        <v>0</v>
      </c>
      <c r="D174" s="28">
        <f t="shared" si="192"/>
        <v>0.2</v>
      </c>
      <c r="E174" s="28">
        <f t="shared" si="192"/>
        <v>0.5</v>
      </c>
      <c r="F174" s="28">
        <f t="shared" si="192"/>
        <v>1.5</v>
      </c>
      <c r="G174" s="28">
        <f t="shared" si="192"/>
        <v>0</v>
      </c>
      <c r="H174" s="28">
        <f t="shared" si="192"/>
        <v>2.6</v>
      </c>
      <c r="I174" s="28">
        <f t="shared" si="192"/>
        <v>13.2</v>
      </c>
      <c r="J174" s="28">
        <f t="shared" si="192"/>
        <v>0</v>
      </c>
      <c r="K174" s="28">
        <f t="shared" si="192"/>
        <v>0.2</v>
      </c>
      <c r="L174" s="28">
        <f t="shared" si="192"/>
        <v>2.9</v>
      </c>
      <c r="M174" s="28">
        <f t="shared" si="192"/>
        <v>0.2</v>
      </c>
      <c r="N174" s="28">
        <f t="shared" si="192"/>
        <v>2.5</v>
      </c>
      <c r="O174" s="28">
        <f t="shared" si="192"/>
        <v>0</v>
      </c>
      <c r="P174" s="28">
        <f t="shared" si="192"/>
        <v>0</v>
      </c>
      <c r="Q174" s="28">
        <f t="shared" si="192"/>
        <v>0</v>
      </c>
      <c r="R174" s="28">
        <f t="shared" si="192"/>
        <v>0</v>
      </c>
      <c r="S174" s="28">
        <f t="shared" si="192"/>
        <v>0</v>
      </c>
      <c r="T174" s="28">
        <f t="shared" si="192"/>
        <v>0</v>
      </c>
      <c r="U174" s="27">
        <f t="shared" si="191"/>
        <v>0</v>
      </c>
      <c r="V174" s="27">
        <f t="shared" si="4"/>
        <v>23.8</v>
      </c>
      <c r="W174" s="27"/>
    </row>
    <row r="175">
      <c r="A175" s="26" t="s">
        <v>1391</v>
      </c>
      <c r="B175" s="27" t="str">
        <f>VLOOKUP(A175,PlayerPosDB,3,FALSE)</f>
        <v>RB</v>
      </c>
      <c r="C175" s="28">
        <f t="shared" ref="C175:T175" si="193">IFNA(VLOOKUP($A175,INDIRECT("'W"&amp;C$1&amp;"'!$A$3:$T$1000"),3,False),0)</f>
        <v>0</v>
      </c>
      <c r="D175" s="28">
        <f t="shared" si="193"/>
        <v>0</v>
      </c>
      <c r="E175" s="28">
        <f t="shared" si="193"/>
        <v>1.1</v>
      </c>
      <c r="F175" s="28">
        <f t="shared" si="193"/>
        <v>0</v>
      </c>
      <c r="G175" s="28">
        <f t="shared" si="193"/>
        <v>0</v>
      </c>
      <c r="H175" s="28">
        <f t="shared" si="193"/>
        <v>0</v>
      </c>
      <c r="I175" s="28">
        <f t="shared" si="193"/>
        <v>0.5</v>
      </c>
      <c r="J175" s="28">
        <f t="shared" si="193"/>
        <v>0</v>
      </c>
      <c r="K175" s="28">
        <f t="shared" si="193"/>
        <v>0</v>
      </c>
      <c r="L175" s="28">
        <f t="shared" si="193"/>
        <v>0</v>
      </c>
      <c r="M175" s="28">
        <f t="shared" si="193"/>
        <v>0</v>
      </c>
      <c r="N175" s="28">
        <f t="shared" si="193"/>
        <v>0</v>
      </c>
      <c r="O175" s="28">
        <f t="shared" si="193"/>
        <v>0</v>
      </c>
      <c r="P175" s="28">
        <f t="shared" si="193"/>
        <v>5.5</v>
      </c>
      <c r="Q175" s="28">
        <f t="shared" si="193"/>
        <v>0.9</v>
      </c>
      <c r="R175" s="28">
        <f t="shared" si="193"/>
        <v>3.4</v>
      </c>
      <c r="S175" s="28">
        <f t="shared" si="193"/>
        <v>4.6</v>
      </c>
      <c r="T175" s="28">
        <f t="shared" si="193"/>
        <v>4.9</v>
      </c>
      <c r="U175" s="27">
        <f t="shared" si="191"/>
        <v>0</v>
      </c>
      <c r="V175" s="27">
        <f t="shared" si="4"/>
        <v>20.9</v>
      </c>
      <c r="W175" s="27"/>
    </row>
    <row r="176">
      <c r="A176" s="26" t="s">
        <v>1392</v>
      </c>
      <c r="B176" s="27" t="str">
        <f>VLOOKUP(A176,PlayerPosDB,3,FALSE)</f>
        <v>RB</v>
      </c>
      <c r="C176" s="28">
        <f t="shared" ref="C176:T176" si="194">IFNA(VLOOKUP($A176,INDIRECT("'W"&amp;C$1&amp;"'!$A$3:$T$1000"),3,False),0)</f>
        <v>2.8</v>
      </c>
      <c r="D176" s="28">
        <f t="shared" si="194"/>
        <v>0</v>
      </c>
      <c r="E176" s="28">
        <f t="shared" si="194"/>
        <v>5.1</v>
      </c>
      <c r="F176" s="28">
        <f t="shared" si="194"/>
        <v>3.2</v>
      </c>
      <c r="G176" s="28">
        <f t="shared" si="194"/>
        <v>2.9</v>
      </c>
      <c r="H176" s="28">
        <f t="shared" si="194"/>
        <v>0</v>
      </c>
      <c r="I176" s="28">
        <f t="shared" si="194"/>
        <v>0</v>
      </c>
      <c r="J176" s="28">
        <f t="shared" si="194"/>
        <v>0</v>
      </c>
      <c r="K176" s="28">
        <f t="shared" si="194"/>
        <v>1.9</v>
      </c>
      <c r="L176" s="28">
        <f t="shared" si="194"/>
        <v>0</v>
      </c>
      <c r="M176" s="28">
        <f t="shared" si="194"/>
        <v>0</v>
      </c>
      <c r="N176" s="28">
        <f t="shared" si="194"/>
        <v>1.5</v>
      </c>
      <c r="O176" s="28">
        <f t="shared" si="194"/>
        <v>0.4</v>
      </c>
      <c r="P176" s="28">
        <f t="shared" si="194"/>
        <v>1</v>
      </c>
      <c r="Q176" s="28">
        <f t="shared" si="194"/>
        <v>0</v>
      </c>
      <c r="R176" s="28">
        <f t="shared" si="194"/>
        <v>0</v>
      </c>
      <c r="S176" s="28">
        <f t="shared" si="194"/>
        <v>0.6</v>
      </c>
      <c r="T176" s="28">
        <f t="shared" si="194"/>
        <v>1.5</v>
      </c>
      <c r="U176" s="27">
        <f t="shared" si="191"/>
        <v>0</v>
      </c>
      <c r="V176" s="27">
        <f t="shared" si="4"/>
        <v>20.9</v>
      </c>
      <c r="W176" s="27"/>
    </row>
    <row r="177">
      <c r="A177" s="26" t="s">
        <v>1393</v>
      </c>
      <c r="B177" s="27" t="str">
        <f>VLOOKUP(A177,PlayerPosDB,3,FALSE)</f>
        <v>RB</v>
      </c>
      <c r="C177" s="28">
        <f t="shared" ref="C177:T177" si="195">IFNA(VLOOKUP($A177,INDIRECT("'W"&amp;C$1&amp;"'!$A$3:$T$1000"),3,False),0)</f>
        <v>0.8</v>
      </c>
      <c r="D177" s="28">
        <f t="shared" si="195"/>
        <v>0.2</v>
      </c>
      <c r="E177" s="28">
        <f t="shared" si="195"/>
        <v>2.9</v>
      </c>
      <c r="F177" s="28">
        <f t="shared" si="195"/>
        <v>0</v>
      </c>
      <c r="G177" s="28">
        <f t="shared" si="195"/>
        <v>6.3</v>
      </c>
      <c r="H177" s="28">
        <f t="shared" si="195"/>
        <v>0</v>
      </c>
      <c r="I177" s="28">
        <f t="shared" si="195"/>
        <v>0.9</v>
      </c>
      <c r="J177" s="28">
        <f t="shared" si="195"/>
        <v>3.7</v>
      </c>
      <c r="K177" s="28">
        <f t="shared" si="195"/>
        <v>0</v>
      </c>
      <c r="L177" s="28">
        <f t="shared" si="195"/>
        <v>0</v>
      </c>
      <c r="M177" s="28">
        <f t="shared" si="195"/>
        <v>0</v>
      </c>
      <c r="N177" s="28">
        <f t="shared" si="195"/>
        <v>0</v>
      </c>
      <c r="O177" s="28">
        <f t="shared" si="195"/>
        <v>2.5</v>
      </c>
      <c r="P177" s="28">
        <f t="shared" si="195"/>
        <v>0</v>
      </c>
      <c r="Q177" s="28">
        <f t="shared" si="195"/>
        <v>0</v>
      </c>
      <c r="R177" s="28">
        <f t="shared" si="195"/>
        <v>0.4</v>
      </c>
      <c r="S177" s="28">
        <f t="shared" si="195"/>
        <v>0</v>
      </c>
      <c r="T177" s="28">
        <f t="shared" si="195"/>
        <v>3.1</v>
      </c>
      <c r="U177" s="27">
        <f t="shared" si="191"/>
        <v>0</v>
      </c>
      <c r="V177" s="27">
        <f t="shared" si="4"/>
        <v>20.8</v>
      </c>
      <c r="W177" s="27"/>
    </row>
    <row r="178">
      <c r="A178" s="26" t="s">
        <v>1394</v>
      </c>
      <c r="B178" s="27" t="str">
        <f>VLOOKUP(A178,PlayerPosDB,3,FALSE)</f>
        <v>RB</v>
      </c>
      <c r="C178" s="28">
        <f t="shared" ref="C178:T178" si="196">IFNA(VLOOKUP($A178,INDIRECT("'W"&amp;C$1&amp;"'!$A$3:$T$1000"),3,False),0)</f>
        <v>0.3</v>
      </c>
      <c r="D178" s="28">
        <f t="shared" si="196"/>
        <v>0.4</v>
      </c>
      <c r="E178" s="28">
        <f t="shared" si="196"/>
        <v>7.9</v>
      </c>
      <c r="F178" s="28">
        <f t="shared" si="196"/>
        <v>-0.9</v>
      </c>
      <c r="G178" s="28">
        <f t="shared" si="196"/>
        <v>1.2</v>
      </c>
      <c r="H178" s="28">
        <f t="shared" si="196"/>
        <v>0</v>
      </c>
      <c r="I178" s="28">
        <f t="shared" si="196"/>
        <v>1.7</v>
      </c>
      <c r="J178" s="28">
        <f t="shared" si="196"/>
        <v>1.9</v>
      </c>
      <c r="K178" s="28">
        <f t="shared" si="196"/>
        <v>0.9</v>
      </c>
      <c r="L178" s="28">
        <f t="shared" si="196"/>
        <v>0.3</v>
      </c>
      <c r="M178" s="28">
        <f t="shared" si="196"/>
        <v>1.2</v>
      </c>
      <c r="N178" s="28">
        <f t="shared" si="196"/>
        <v>1.8</v>
      </c>
      <c r="O178" s="28">
        <f t="shared" si="196"/>
        <v>0</v>
      </c>
      <c r="P178" s="28">
        <f t="shared" si="196"/>
        <v>0</v>
      </c>
      <c r="Q178" s="28">
        <f t="shared" si="196"/>
        <v>0</v>
      </c>
      <c r="R178" s="28">
        <f t="shared" si="196"/>
        <v>0</v>
      </c>
      <c r="S178" s="28">
        <f t="shared" si="196"/>
        <v>0</v>
      </c>
      <c r="T178" s="28">
        <f t="shared" si="196"/>
        <v>3.7</v>
      </c>
      <c r="U178" s="27">
        <f t="shared" si="191"/>
        <v>0</v>
      </c>
      <c r="V178" s="27">
        <f t="shared" si="4"/>
        <v>20.4</v>
      </c>
      <c r="W178" s="27"/>
    </row>
    <row r="179">
      <c r="A179" s="26" t="s">
        <v>1395</v>
      </c>
      <c r="B179" s="27" t="str">
        <f>VLOOKUP(A179,PlayerPosDB,3,FALSE)</f>
        <v>RB</v>
      </c>
      <c r="C179" s="28">
        <f t="shared" ref="C179:T179" si="197">IFNA(VLOOKUP($A179,INDIRECT("'W"&amp;C$1&amp;"'!$A$3:$T$1000"),3,False),0)</f>
        <v>1.1</v>
      </c>
      <c r="D179" s="28">
        <f t="shared" si="197"/>
        <v>0</v>
      </c>
      <c r="E179" s="28">
        <f t="shared" si="197"/>
        <v>0</v>
      </c>
      <c r="F179" s="28">
        <f t="shared" si="197"/>
        <v>0</v>
      </c>
      <c r="G179" s="28">
        <f t="shared" si="197"/>
        <v>0</v>
      </c>
      <c r="H179" s="28">
        <f t="shared" si="197"/>
        <v>2.8</v>
      </c>
      <c r="I179" s="28">
        <f t="shared" si="197"/>
        <v>0</v>
      </c>
      <c r="J179" s="28">
        <f t="shared" si="197"/>
        <v>0</v>
      </c>
      <c r="K179" s="28">
        <f t="shared" si="197"/>
        <v>4.3</v>
      </c>
      <c r="L179" s="28">
        <f t="shared" si="197"/>
        <v>1.9</v>
      </c>
      <c r="M179" s="28">
        <f t="shared" si="197"/>
        <v>0.3</v>
      </c>
      <c r="N179" s="28">
        <f t="shared" si="197"/>
        <v>0</v>
      </c>
      <c r="O179" s="28">
        <f t="shared" si="197"/>
        <v>0</v>
      </c>
      <c r="P179" s="28">
        <f t="shared" si="197"/>
        <v>0</v>
      </c>
      <c r="Q179" s="28">
        <f t="shared" si="197"/>
        <v>0</v>
      </c>
      <c r="R179" s="28">
        <f t="shared" si="197"/>
        <v>5.7</v>
      </c>
      <c r="S179" s="28">
        <f t="shared" si="197"/>
        <v>0</v>
      </c>
      <c r="T179" s="28">
        <f t="shared" si="197"/>
        <v>4</v>
      </c>
      <c r="U179" s="27">
        <f t="shared" si="191"/>
        <v>0</v>
      </c>
      <c r="V179" s="27">
        <f t="shared" si="4"/>
        <v>20.1</v>
      </c>
      <c r="W179" s="27"/>
    </row>
    <row r="180">
      <c r="A180" s="26" t="s">
        <v>1396</v>
      </c>
      <c r="B180" s="27" t="str">
        <f>VLOOKUP(A180,PlayerPosDB,3,FALSE)</f>
        <v>RB</v>
      </c>
      <c r="C180" s="28">
        <f t="shared" ref="C180:T180" si="198">IFNA(VLOOKUP($A180,INDIRECT("'W"&amp;C$1&amp;"'!$A$3:$T$1000"),3,False),0)</f>
        <v>0</v>
      </c>
      <c r="D180" s="28">
        <f t="shared" si="198"/>
        <v>0</v>
      </c>
      <c r="E180" s="28">
        <f t="shared" si="198"/>
        <v>0</v>
      </c>
      <c r="F180" s="28">
        <f t="shared" si="198"/>
        <v>0</v>
      </c>
      <c r="G180" s="28">
        <f t="shared" si="198"/>
        <v>0</v>
      </c>
      <c r="H180" s="28">
        <f t="shared" si="198"/>
        <v>2.1</v>
      </c>
      <c r="I180" s="28">
        <f t="shared" si="198"/>
        <v>0</v>
      </c>
      <c r="J180" s="28">
        <f t="shared" si="198"/>
        <v>0.3</v>
      </c>
      <c r="K180" s="28">
        <f t="shared" si="198"/>
        <v>0</v>
      </c>
      <c r="L180" s="28">
        <f t="shared" si="198"/>
        <v>0</v>
      </c>
      <c r="M180" s="28">
        <f t="shared" si="198"/>
        <v>2.1</v>
      </c>
      <c r="N180" s="28">
        <f t="shared" si="198"/>
        <v>0.6</v>
      </c>
      <c r="O180" s="28">
        <f t="shared" si="198"/>
        <v>0</v>
      </c>
      <c r="P180" s="28">
        <f t="shared" si="198"/>
        <v>0</v>
      </c>
      <c r="Q180" s="28">
        <f t="shared" si="198"/>
        <v>0</v>
      </c>
      <c r="R180" s="28">
        <f t="shared" si="198"/>
        <v>2.8</v>
      </c>
      <c r="S180" s="28">
        <f t="shared" si="198"/>
        <v>7.6</v>
      </c>
      <c r="T180" s="28">
        <f t="shared" si="198"/>
        <v>3.9</v>
      </c>
      <c r="U180" s="27">
        <f>COUNTIF(C180:T180,"&gt; 9")</f>
        <v>0</v>
      </c>
      <c r="V180" s="27">
        <f t="shared" si="4"/>
        <v>19.4</v>
      </c>
      <c r="W180" s="27"/>
    </row>
    <row r="181">
      <c r="A181" s="26" t="s">
        <v>1397</v>
      </c>
      <c r="B181" s="27" t="str">
        <f>VLOOKUP(A181,PlayerPosDB,3,FALSE)</f>
        <v>RB</v>
      </c>
      <c r="C181" s="28">
        <f t="shared" ref="C181:T181" si="199">IFNA(VLOOKUP($A181,INDIRECT("'W"&amp;C$1&amp;"'!$A$3:$T$1000"),3,False),0)</f>
        <v>0</v>
      </c>
      <c r="D181" s="28">
        <f t="shared" si="199"/>
        <v>0</v>
      </c>
      <c r="E181" s="28">
        <f t="shared" si="199"/>
        <v>0</v>
      </c>
      <c r="F181" s="28">
        <f t="shared" si="199"/>
        <v>6</v>
      </c>
      <c r="G181" s="28">
        <f t="shared" si="199"/>
        <v>0</v>
      </c>
      <c r="H181" s="28">
        <f t="shared" si="199"/>
        <v>0</v>
      </c>
      <c r="I181" s="28">
        <f t="shared" si="199"/>
        <v>0</v>
      </c>
      <c r="J181" s="28">
        <f t="shared" si="199"/>
        <v>0</v>
      </c>
      <c r="K181" s="28">
        <f t="shared" si="199"/>
        <v>6.8</v>
      </c>
      <c r="L181" s="28">
        <f t="shared" si="199"/>
        <v>0</v>
      </c>
      <c r="M181" s="28">
        <f t="shared" si="199"/>
        <v>1</v>
      </c>
      <c r="N181" s="28">
        <f t="shared" si="199"/>
        <v>0</v>
      </c>
      <c r="O181" s="28">
        <f t="shared" si="199"/>
        <v>0</v>
      </c>
      <c r="P181" s="28">
        <f t="shared" si="199"/>
        <v>0</v>
      </c>
      <c r="Q181" s="28">
        <f t="shared" si="199"/>
        <v>0</v>
      </c>
      <c r="R181" s="28">
        <f t="shared" si="199"/>
        <v>0</v>
      </c>
      <c r="S181" s="28">
        <f t="shared" si="199"/>
        <v>0</v>
      </c>
      <c r="T181" s="28">
        <f t="shared" si="199"/>
        <v>1.9</v>
      </c>
      <c r="U181" s="27">
        <f t="shared" ref="U181:U184" si="201">COUNTIF(C181:T181,"&gt; 15")</f>
        <v>0</v>
      </c>
      <c r="V181" s="27">
        <f t="shared" si="4"/>
        <v>15.7</v>
      </c>
      <c r="W181" s="27"/>
    </row>
    <row r="182">
      <c r="A182" s="26" t="s">
        <v>1398</v>
      </c>
      <c r="B182" s="27" t="str">
        <f>VLOOKUP(A182,PlayerPosDB,3,FALSE)</f>
        <v>RB</v>
      </c>
      <c r="C182" s="28">
        <f t="shared" ref="C182:T182" si="200">IFNA(VLOOKUP($A182,INDIRECT("'W"&amp;C$1&amp;"'!$A$3:$T$1000"),3,False),0)</f>
        <v>0</v>
      </c>
      <c r="D182" s="28">
        <f t="shared" si="200"/>
        <v>0</v>
      </c>
      <c r="E182" s="28">
        <f t="shared" si="200"/>
        <v>0</v>
      </c>
      <c r="F182" s="28">
        <f t="shared" si="200"/>
        <v>0</v>
      </c>
      <c r="G182" s="28">
        <f t="shared" si="200"/>
        <v>0</v>
      </c>
      <c r="H182" s="28">
        <f t="shared" si="200"/>
        <v>0</v>
      </c>
      <c r="I182" s="28">
        <f t="shared" si="200"/>
        <v>1.5</v>
      </c>
      <c r="J182" s="28">
        <f t="shared" si="200"/>
        <v>-0.3</v>
      </c>
      <c r="K182" s="28">
        <f t="shared" si="200"/>
        <v>0</v>
      </c>
      <c r="L182" s="28">
        <f t="shared" si="200"/>
        <v>3.4</v>
      </c>
      <c r="M182" s="28">
        <f t="shared" si="200"/>
        <v>0</v>
      </c>
      <c r="N182" s="28">
        <f t="shared" si="200"/>
        <v>0</v>
      </c>
      <c r="O182" s="28">
        <f t="shared" si="200"/>
        <v>0.4</v>
      </c>
      <c r="P182" s="28">
        <f t="shared" si="200"/>
        <v>0</v>
      </c>
      <c r="Q182" s="28">
        <f t="shared" si="200"/>
        <v>0</v>
      </c>
      <c r="R182" s="28">
        <f t="shared" si="200"/>
        <v>0</v>
      </c>
      <c r="S182" s="28">
        <f t="shared" si="200"/>
        <v>0</v>
      </c>
      <c r="T182" s="28">
        <f t="shared" si="200"/>
        <v>8.7</v>
      </c>
      <c r="U182" s="27">
        <f t="shared" si="201"/>
        <v>0</v>
      </c>
      <c r="V182" s="27">
        <f t="shared" si="4"/>
        <v>13.7</v>
      </c>
      <c r="W182" s="27"/>
    </row>
    <row r="183">
      <c r="A183" s="26" t="s">
        <v>1399</v>
      </c>
      <c r="B183" s="27" t="str">
        <f>VLOOKUP(A183,PlayerPosDB,3,FALSE)</f>
        <v>RB</v>
      </c>
      <c r="C183" s="28">
        <f t="shared" ref="C183:T183" si="202">IFNA(VLOOKUP($A183,INDIRECT("'W"&amp;C$1&amp;"'!$A$3:$T$1000"),3,False),0)</f>
        <v>0</v>
      </c>
      <c r="D183" s="28">
        <f t="shared" si="202"/>
        <v>0</v>
      </c>
      <c r="E183" s="28">
        <f t="shared" si="202"/>
        <v>0</v>
      </c>
      <c r="F183" s="28">
        <f t="shared" si="202"/>
        <v>0</v>
      </c>
      <c r="G183" s="28">
        <f t="shared" si="202"/>
        <v>0</v>
      </c>
      <c r="H183" s="28">
        <f t="shared" si="202"/>
        <v>0</v>
      </c>
      <c r="I183" s="28">
        <f t="shared" si="202"/>
        <v>0</v>
      </c>
      <c r="J183" s="28">
        <f t="shared" si="202"/>
        <v>0</v>
      </c>
      <c r="K183" s="28">
        <f t="shared" si="202"/>
        <v>0.2</v>
      </c>
      <c r="L183" s="28">
        <f t="shared" si="202"/>
        <v>1</v>
      </c>
      <c r="M183" s="28">
        <f t="shared" si="202"/>
        <v>0</v>
      </c>
      <c r="N183" s="28">
        <f t="shared" si="202"/>
        <v>0</v>
      </c>
      <c r="O183" s="28">
        <f t="shared" si="202"/>
        <v>0</v>
      </c>
      <c r="P183" s="28">
        <f t="shared" si="202"/>
        <v>0</v>
      </c>
      <c r="Q183" s="28">
        <f t="shared" si="202"/>
        <v>1.5</v>
      </c>
      <c r="R183" s="28">
        <f t="shared" si="202"/>
        <v>6.6</v>
      </c>
      <c r="S183" s="28">
        <f t="shared" si="202"/>
        <v>1</v>
      </c>
      <c r="T183" s="28">
        <f t="shared" si="202"/>
        <v>3.2</v>
      </c>
      <c r="U183" s="27">
        <f t="shared" si="201"/>
        <v>0</v>
      </c>
      <c r="V183" s="27">
        <f t="shared" si="4"/>
        <v>13.5</v>
      </c>
      <c r="W183" s="27"/>
    </row>
    <row r="184">
      <c r="A184" s="26" t="s">
        <v>1400</v>
      </c>
      <c r="B184" s="27" t="str">
        <f>VLOOKUP(A184,PlayerPosDB,3,FALSE)</f>
        <v>RB</v>
      </c>
      <c r="C184" s="28">
        <f t="shared" ref="C184:T184" si="203">IFNA(VLOOKUP($A184,INDIRECT("'W"&amp;C$1&amp;"'!$A$3:$T$1000"),3,False),0)</f>
        <v>0</v>
      </c>
      <c r="D184" s="28">
        <f t="shared" si="203"/>
        <v>0</v>
      </c>
      <c r="E184" s="28">
        <f t="shared" si="203"/>
        <v>0</v>
      </c>
      <c r="F184" s="28">
        <f t="shared" si="203"/>
        <v>0</v>
      </c>
      <c r="G184" s="28">
        <f t="shared" si="203"/>
        <v>0</v>
      </c>
      <c r="H184" s="28">
        <f t="shared" si="203"/>
        <v>0.2</v>
      </c>
      <c r="I184" s="28">
        <f t="shared" si="203"/>
        <v>2.9</v>
      </c>
      <c r="J184" s="28">
        <f t="shared" si="203"/>
        <v>3.2</v>
      </c>
      <c r="K184" s="28">
        <f t="shared" si="203"/>
        <v>2.2</v>
      </c>
      <c r="L184" s="28">
        <f t="shared" si="203"/>
        <v>0</v>
      </c>
      <c r="M184" s="28">
        <f t="shared" si="203"/>
        <v>0</v>
      </c>
      <c r="N184" s="28">
        <f t="shared" si="203"/>
        <v>1</v>
      </c>
      <c r="O184" s="28">
        <f t="shared" si="203"/>
        <v>0</v>
      </c>
      <c r="P184" s="28">
        <f t="shared" si="203"/>
        <v>0</v>
      </c>
      <c r="Q184" s="28">
        <f t="shared" si="203"/>
        <v>0</v>
      </c>
      <c r="R184" s="28">
        <f t="shared" si="203"/>
        <v>0</v>
      </c>
      <c r="S184" s="28">
        <f t="shared" si="203"/>
        <v>1.7</v>
      </c>
      <c r="T184" s="28">
        <f t="shared" si="203"/>
        <v>1.1</v>
      </c>
      <c r="U184" s="27">
        <f t="shared" si="201"/>
        <v>0</v>
      </c>
      <c r="V184" s="27">
        <f t="shared" si="4"/>
        <v>12.3</v>
      </c>
      <c r="W184" s="27"/>
    </row>
    <row r="185">
      <c r="A185" s="26" t="s">
        <v>1401</v>
      </c>
      <c r="B185" s="27" t="str">
        <f>VLOOKUP(A185,PlayerPosDB,3,FALSE)</f>
        <v>RB</v>
      </c>
      <c r="C185" s="28">
        <f t="shared" ref="C185:T185" si="204">IFNA(VLOOKUP($A185,INDIRECT("'W"&amp;C$1&amp;"'!$A$3:$T$1000"),3,False),0)</f>
        <v>2</v>
      </c>
      <c r="D185" s="28">
        <f t="shared" si="204"/>
        <v>0</v>
      </c>
      <c r="E185" s="28">
        <f t="shared" si="204"/>
        <v>-2</v>
      </c>
      <c r="F185" s="28">
        <f t="shared" si="204"/>
        <v>0.1</v>
      </c>
      <c r="G185" s="28">
        <f t="shared" si="204"/>
        <v>4.9</v>
      </c>
      <c r="H185" s="28">
        <f t="shared" si="204"/>
        <v>1.3</v>
      </c>
      <c r="I185" s="28">
        <f t="shared" si="204"/>
        <v>1.4</v>
      </c>
      <c r="J185" s="28">
        <f t="shared" si="204"/>
        <v>0.8</v>
      </c>
      <c r="K185" s="28">
        <f t="shared" si="204"/>
        <v>0</v>
      </c>
      <c r="L185" s="28">
        <f t="shared" si="204"/>
        <v>0</v>
      </c>
      <c r="M185" s="28">
        <f t="shared" si="204"/>
        <v>0</v>
      </c>
      <c r="N185" s="28">
        <f t="shared" si="204"/>
        <v>1.6</v>
      </c>
      <c r="O185" s="28">
        <f t="shared" si="204"/>
        <v>0</v>
      </c>
      <c r="P185" s="28">
        <f t="shared" si="204"/>
        <v>0</v>
      </c>
      <c r="Q185" s="28">
        <f t="shared" si="204"/>
        <v>0</v>
      </c>
      <c r="R185" s="28">
        <f t="shared" si="204"/>
        <v>0.7</v>
      </c>
      <c r="S185" s="28">
        <f t="shared" si="204"/>
        <v>0</v>
      </c>
      <c r="T185" s="28">
        <f t="shared" si="204"/>
        <v>1.5</v>
      </c>
      <c r="U185" s="27">
        <f>COUNTIF(C185:T185,"&gt; 9")</f>
        <v>0</v>
      </c>
      <c r="V185" s="27">
        <f t="shared" si="4"/>
        <v>12.3</v>
      </c>
      <c r="W185" s="27"/>
    </row>
    <row r="186">
      <c r="A186" s="26" t="s">
        <v>1402</v>
      </c>
      <c r="B186" s="27" t="str">
        <f>VLOOKUP(A186,PlayerPosDB,3,FALSE)</f>
        <v>RB</v>
      </c>
      <c r="C186" s="28">
        <f t="shared" ref="C186:T186" si="205">IFNA(VLOOKUP($A186,INDIRECT("'W"&amp;C$1&amp;"'!$A$3:$T$1000"),3,False),0)</f>
        <v>0</v>
      </c>
      <c r="D186" s="28">
        <f t="shared" si="205"/>
        <v>0</v>
      </c>
      <c r="E186" s="28">
        <f t="shared" si="205"/>
        <v>0</v>
      </c>
      <c r="F186" s="28">
        <f t="shared" si="205"/>
        <v>0</v>
      </c>
      <c r="G186" s="28">
        <f t="shared" si="205"/>
        <v>0</v>
      </c>
      <c r="H186" s="28">
        <f t="shared" si="205"/>
        <v>0</v>
      </c>
      <c r="I186" s="28">
        <f t="shared" si="205"/>
        <v>0</v>
      </c>
      <c r="J186" s="28">
        <f t="shared" si="205"/>
        <v>0</v>
      </c>
      <c r="K186" s="28">
        <f t="shared" si="205"/>
        <v>0</v>
      </c>
      <c r="L186" s="28">
        <f t="shared" si="205"/>
        <v>0</v>
      </c>
      <c r="M186" s="28">
        <f t="shared" si="205"/>
        <v>0</v>
      </c>
      <c r="N186" s="28">
        <f t="shared" si="205"/>
        <v>0</v>
      </c>
      <c r="O186" s="28">
        <f t="shared" si="205"/>
        <v>0</v>
      </c>
      <c r="P186" s="28">
        <f t="shared" si="205"/>
        <v>0</v>
      </c>
      <c r="Q186" s="28">
        <f t="shared" si="205"/>
        <v>0</v>
      </c>
      <c r="R186" s="28">
        <f t="shared" si="205"/>
        <v>0</v>
      </c>
      <c r="S186" s="28">
        <f t="shared" si="205"/>
        <v>0</v>
      </c>
      <c r="T186" s="28">
        <f t="shared" si="205"/>
        <v>11.5</v>
      </c>
      <c r="U186" s="27">
        <f t="shared" ref="U186:U195" si="207">COUNTIF(C186:T186,"&gt; 15")</f>
        <v>0</v>
      </c>
      <c r="V186" s="27">
        <f t="shared" si="4"/>
        <v>11.5</v>
      </c>
      <c r="W186" s="27"/>
    </row>
    <row r="187">
      <c r="A187" s="26" t="s">
        <v>1403</v>
      </c>
      <c r="B187" s="27" t="str">
        <f>VLOOKUP(A187,PlayerPosDB,3,FALSE)</f>
        <v>RB</v>
      </c>
      <c r="C187" s="28">
        <f t="shared" ref="C187:T187" si="206">IFNA(VLOOKUP($A187,INDIRECT("'W"&amp;C$1&amp;"'!$A$3:$T$1000"),3,False),0)</f>
        <v>0.1</v>
      </c>
      <c r="D187" s="28">
        <f t="shared" si="206"/>
        <v>0</v>
      </c>
      <c r="E187" s="28">
        <f t="shared" si="206"/>
        <v>0</v>
      </c>
      <c r="F187" s="28">
        <f t="shared" si="206"/>
        <v>0</v>
      </c>
      <c r="G187" s="28">
        <f t="shared" si="206"/>
        <v>7</v>
      </c>
      <c r="H187" s="28">
        <f t="shared" si="206"/>
        <v>0</v>
      </c>
      <c r="I187" s="28">
        <f t="shared" si="206"/>
        <v>0</v>
      </c>
      <c r="J187" s="28">
        <f t="shared" si="206"/>
        <v>0</v>
      </c>
      <c r="K187" s="28">
        <f t="shared" si="206"/>
        <v>0</v>
      </c>
      <c r="L187" s="28">
        <f t="shared" si="206"/>
        <v>0</v>
      </c>
      <c r="M187" s="28">
        <f t="shared" si="206"/>
        <v>0</v>
      </c>
      <c r="N187" s="28">
        <f t="shared" si="206"/>
        <v>0</v>
      </c>
      <c r="O187" s="28">
        <f t="shared" si="206"/>
        <v>0</v>
      </c>
      <c r="P187" s="28">
        <f t="shared" si="206"/>
        <v>0</v>
      </c>
      <c r="Q187" s="28">
        <f t="shared" si="206"/>
        <v>0</v>
      </c>
      <c r="R187" s="28">
        <f t="shared" si="206"/>
        <v>1.4</v>
      </c>
      <c r="S187" s="28">
        <f t="shared" si="206"/>
        <v>2.5</v>
      </c>
      <c r="T187" s="28">
        <f t="shared" si="206"/>
        <v>0</v>
      </c>
      <c r="U187" s="27">
        <f t="shared" si="207"/>
        <v>0</v>
      </c>
      <c r="V187" s="27">
        <f t="shared" si="4"/>
        <v>11</v>
      </c>
      <c r="W187" s="27"/>
    </row>
    <row r="188">
      <c r="A188" s="26" t="s">
        <v>1404</v>
      </c>
      <c r="B188" s="27" t="str">
        <f>VLOOKUP(A188,PlayerPosDB,3,FALSE)</f>
        <v>RB</v>
      </c>
      <c r="C188" s="28">
        <f t="shared" ref="C188:T188" si="208">IFNA(VLOOKUP($A188,INDIRECT("'W"&amp;C$1&amp;"'!$A$3:$T$1000"),3,False),0)</f>
        <v>0.4</v>
      </c>
      <c r="D188" s="28">
        <f t="shared" si="208"/>
        <v>2.2</v>
      </c>
      <c r="E188" s="28">
        <f t="shared" si="208"/>
        <v>1.8</v>
      </c>
      <c r="F188" s="28">
        <f t="shared" si="208"/>
        <v>0</v>
      </c>
      <c r="G188" s="28">
        <f t="shared" si="208"/>
        <v>0</v>
      </c>
      <c r="H188" s="28">
        <f t="shared" si="208"/>
        <v>0</v>
      </c>
      <c r="I188" s="28">
        <f t="shared" si="208"/>
        <v>0</v>
      </c>
      <c r="J188" s="28">
        <f t="shared" si="208"/>
        <v>0</v>
      </c>
      <c r="K188" s="28">
        <f t="shared" si="208"/>
        <v>0</v>
      </c>
      <c r="L188" s="28">
        <f t="shared" si="208"/>
        <v>0</v>
      </c>
      <c r="M188" s="28">
        <f t="shared" si="208"/>
        <v>2.2</v>
      </c>
      <c r="N188" s="28">
        <f t="shared" si="208"/>
        <v>0</v>
      </c>
      <c r="O188" s="28">
        <f t="shared" si="208"/>
        <v>0</v>
      </c>
      <c r="P188" s="28">
        <f t="shared" si="208"/>
        <v>0</v>
      </c>
      <c r="Q188" s="28">
        <f t="shared" si="208"/>
        <v>0</v>
      </c>
      <c r="R188" s="28">
        <f t="shared" si="208"/>
        <v>0</v>
      </c>
      <c r="S188" s="28">
        <f t="shared" si="208"/>
        <v>0</v>
      </c>
      <c r="T188" s="28">
        <f t="shared" si="208"/>
        <v>3.7</v>
      </c>
      <c r="U188" s="27">
        <f t="shared" si="207"/>
        <v>0</v>
      </c>
      <c r="V188" s="27">
        <f t="shared" si="4"/>
        <v>10.3</v>
      </c>
      <c r="W188" s="27"/>
    </row>
    <row r="189">
      <c r="A189" s="26" t="s">
        <v>1405</v>
      </c>
      <c r="B189" s="27" t="str">
        <f>VLOOKUP(A189,PlayerPosDB,3,FALSE)</f>
        <v>RB</v>
      </c>
      <c r="C189" s="28">
        <f t="shared" ref="C189:T189" si="209">IFNA(VLOOKUP($A189,INDIRECT("'W"&amp;C$1&amp;"'!$A$3:$T$1000"),3,False),0)</f>
        <v>2.6</v>
      </c>
      <c r="D189" s="28">
        <f t="shared" si="209"/>
        <v>2.2</v>
      </c>
      <c r="E189" s="28">
        <f t="shared" si="209"/>
        <v>1.4</v>
      </c>
      <c r="F189" s="28">
        <f t="shared" si="209"/>
        <v>0</v>
      </c>
      <c r="G189" s="28">
        <f t="shared" si="209"/>
        <v>0</v>
      </c>
      <c r="H189" s="28">
        <f t="shared" si="209"/>
        <v>0</v>
      </c>
      <c r="I189" s="28">
        <f t="shared" si="209"/>
        <v>0</v>
      </c>
      <c r="J189" s="28">
        <f t="shared" si="209"/>
        <v>0</v>
      </c>
      <c r="K189" s="28">
        <f t="shared" si="209"/>
        <v>0</v>
      </c>
      <c r="L189" s="28">
        <f t="shared" si="209"/>
        <v>0</v>
      </c>
      <c r="M189" s="28">
        <f t="shared" si="209"/>
        <v>0</v>
      </c>
      <c r="N189" s="28">
        <f t="shared" si="209"/>
        <v>0</v>
      </c>
      <c r="O189" s="28">
        <f t="shared" si="209"/>
        <v>0</v>
      </c>
      <c r="P189" s="28">
        <f t="shared" si="209"/>
        <v>1.6</v>
      </c>
      <c r="Q189" s="28">
        <f t="shared" si="209"/>
        <v>0</v>
      </c>
      <c r="R189" s="28">
        <f t="shared" si="209"/>
        <v>1.2</v>
      </c>
      <c r="S189" s="28">
        <f t="shared" si="209"/>
        <v>0.5</v>
      </c>
      <c r="T189" s="28">
        <f t="shared" si="209"/>
        <v>-0.4</v>
      </c>
      <c r="U189" s="27">
        <f t="shared" si="207"/>
        <v>0</v>
      </c>
      <c r="V189" s="27">
        <f t="shared" si="4"/>
        <v>9.1</v>
      </c>
      <c r="W189" s="27"/>
    </row>
    <row r="190">
      <c r="A190" s="26" t="s">
        <v>1406</v>
      </c>
      <c r="B190" s="27" t="str">
        <f>VLOOKUP(A190,PlayerPosDB,3,FALSE)</f>
        <v>RB</v>
      </c>
      <c r="C190" s="28">
        <f t="shared" ref="C190:T190" si="210">IFNA(VLOOKUP($A190,INDIRECT("'W"&amp;C$1&amp;"'!$A$3:$T$1000"),3,False),0)</f>
        <v>0</v>
      </c>
      <c r="D190" s="28">
        <f t="shared" si="210"/>
        <v>0</v>
      </c>
      <c r="E190" s="28">
        <f t="shared" si="210"/>
        <v>0</v>
      </c>
      <c r="F190" s="28">
        <f t="shared" si="210"/>
        <v>0</v>
      </c>
      <c r="G190" s="28">
        <f t="shared" si="210"/>
        <v>0</v>
      </c>
      <c r="H190" s="28">
        <f t="shared" si="210"/>
        <v>0</v>
      </c>
      <c r="I190" s="28">
        <f t="shared" si="210"/>
        <v>0</v>
      </c>
      <c r="J190" s="28">
        <f t="shared" si="210"/>
        <v>0</v>
      </c>
      <c r="K190" s="28">
        <f t="shared" si="210"/>
        <v>0</v>
      </c>
      <c r="L190" s="28">
        <f t="shared" si="210"/>
        <v>0</v>
      </c>
      <c r="M190" s="28">
        <f t="shared" si="210"/>
        <v>0</v>
      </c>
      <c r="N190" s="28">
        <f t="shared" si="210"/>
        <v>0</v>
      </c>
      <c r="O190" s="28">
        <f t="shared" si="210"/>
        <v>0</v>
      </c>
      <c r="P190" s="28">
        <f t="shared" si="210"/>
        <v>0</v>
      </c>
      <c r="Q190" s="28">
        <f t="shared" si="210"/>
        <v>0</v>
      </c>
      <c r="R190" s="28">
        <f t="shared" si="210"/>
        <v>0</v>
      </c>
      <c r="S190" s="28">
        <f t="shared" si="210"/>
        <v>4</v>
      </c>
      <c r="T190" s="28">
        <f t="shared" si="210"/>
        <v>4.5</v>
      </c>
      <c r="U190" s="27">
        <f t="shared" si="207"/>
        <v>0</v>
      </c>
      <c r="V190" s="27">
        <f t="shared" si="4"/>
        <v>8.5</v>
      </c>
      <c r="W190" s="27"/>
    </row>
    <row r="191">
      <c r="A191" s="26" t="s">
        <v>1407</v>
      </c>
      <c r="B191" s="27" t="str">
        <f>VLOOKUP(A191,PlayerPosDB,3,FALSE)</f>
        <v>RB</v>
      </c>
      <c r="C191" s="28">
        <f t="shared" ref="C191:T191" si="211">IFNA(VLOOKUP($A191,INDIRECT("'W"&amp;C$1&amp;"'!$A$3:$T$1000"),3,False),0)</f>
        <v>0</v>
      </c>
      <c r="D191" s="28">
        <f t="shared" si="211"/>
        <v>0</v>
      </c>
      <c r="E191" s="28">
        <f t="shared" si="211"/>
        <v>0</v>
      </c>
      <c r="F191" s="28">
        <f t="shared" si="211"/>
        <v>0</v>
      </c>
      <c r="G191" s="28">
        <f t="shared" si="211"/>
        <v>0</v>
      </c>
      <c r="H191" s="28">
        <f t="shared" si="211"/>
        <v>0</v>
      </c>
      <c r="I191" s="28">
        <f t="shared" si="211"/>
        <v>0</v>
      </c>
      <c r="J191" s="28">
        <f t="shared" si="211"/>
        <v>0</v>
      </c>
      <c r="K191" s="28">
        <f t="shared" si="211"/>
        <v>0</v>
      </c>
      <c r="L191" s="28">
        <f t="shared" si="211"/>
        <v>0</v>
      </c>
      <c r="M191" s="28">
        <f t="shared" si="211"/>
        <v>0</v>
      </c>
      <c r="N191" s="28">
        <f t="shared" si="211"/>
        <v>0</v>
      </c>
      <c r="O191" s="28">
        <f t="shared" si="211"/>
        <v>0</v>
      </c>
      <c r="P191" s="28">
        <f t="shared" si="211"/>
        <v>0</v>
      </c>
      <c r="Q191" s="28">
        <f t="shared" si="211"/>
        <v>0</v>
      </c>
      <c r="R191" s="28">
        <f t="shared" si="211"/>
        <v>1.3</v>
      </c>
      <c r="S191" s="28">
        <f t="shared" si="211"/>
        <v>2</v>
      </c>
      <c r="T191" s="28">
        <f t="shared" si="211"/>
        <v>4.7</v>
      </c>
      <c r="U191" s="27">
        <f t="shared" si="207"/>
        <v>0</v>
      </c>
      <c r="V191" s="27">
        <f t="shared" si="4"/>
        <v>8</v>
      </c>
      <c r="W191" s="27"/>
    </row>
    <row r="192">
      <c r="A192" s="26" t="s">
        <v>1408</v>
      </c>
      <c r="B192" s="27" t="str">
        <f>VLOOKUP(A192,PlayerPosDB,3,FALSE)</f>
        <v>RB</v>
      </c>
      <c r="C192" s="28">
        <f t="shared" ref="C192:T192" si="212">IFNA(VLOOKUP($A192,INDIRECT("'W"&amp;C$1&amp;"'!$A$3:$T$1000"),3,False),0)</f>
        <v>0</v>
      </c>
      <c r="D192" s="28">
        <f t="shared" si="212"/>
        <v>2.3</v>
      </c>
      <c r="E192" s="28">
        <f t="shared" si="212"/>
        <v>7</v>
      </c>
      <c r="F192" s="28">
        <f t="shared" si="212"/>
        <v>-1.4</v>
      </c>
      <c r="G192" s="28">
        <f t="shared" si="212"/>
        <v>0</v>
      </c>
      <c r="H192" s="28">
        <f t="shared" si="212"/>
        <v>0</v>
      </c>
      <c r="I192" s="28">
        <f t="shared" si="212"/>
        <v>0</v>
      </c>
      <c r="J192" s="28">
        <f t="shared" si="212"/>
        <v>0</v>
      </c>
      <c r="K192" s="28">
        <f t="shared" si="212"/>
        <v>0</v>
      </c>
      <c r="L192" s="28">
        <f t="shared" si="212"/>
        <v>0</v>
      </c>
      <c r="M192" s="28">
        <f t="shared" si="212"/>
        <v>0</v>
      </c>
      <c r="N192" s="28">
        <f t="shared" si="212"/>
        <v>0</v>
      </c>
      <c r="O192" s="28">
        <f t="shared" si="212"/>
        <v>0</v>
      </c>
      <c r="P192" s="28">
        <f t="shared" si="212"/>
        <v>0</v>
      </c>
      <c r="Q192" s="28">
        <f t="shared" si="212"/>
        <v>0</v>
      </c>
      <c r="R192" s="28">
        <f t="shared" si="212"/>
        <v>0</v>
      </c>
      <c r="S192" s="28">
        <f t="shared" si="212"/>
        <v>0</v>
      </c>
      <c r="T192" s="28">
        <f t="shared" si="212"/>
        <v>0</v>
      </c>
      <c r="U192" s="27">
        <f t="shared" si="207"/>
        <v>0</v>
      </c>
      <c r="V192" s="27">
        <f t="shared" si="4"/>
        <v>7.9</v>
      </c>
      <c r="W192" s="27"/>
    </row>
    <row r="193">
      <c r="A193" s="26" t="s">
        <v>1409</v>
      </c>
      <c r="B193" s="27" t="str">
        <f>VLOOKUP(A193,PlayerPosDB,3,FALSE)</f>
        <v>RB</v>
      </c>
      <c r="C193" s="28">
        <f t="shared" ref="C193:T193" si="213">IFNA(VLOOKUP($A193,INDIRECT("'W"&amp;C$1&amp;"'!$A$3:$T$1000"),3,False),0)</f>
        <v>0</v>
      </c>
      <c r="D193" s="28">
        <f t="shared" si="213"/>
        <v>2.2</v>
      </c>
      <c r="E193" s="28">
        <f t="shared" si="213"/>
        <v>0</v>
      </c>
      <c r="F193" s="28">
        <f t="shared" si="213"/>
        <v>0</v>
      </c>
      <c r="G193" s="28">
        <f t="shared" si="213"/>
        <v>0</v>
      </c>
      <c r="H193" s="28">
        <f t="shared" si="213"/>
        <v>0.5</v>
      </c>
      <c r="I193" s="28">
        <f t="shared" si="213"/>
        <v>0</v>
      </c>
      <c r="J193" s="28">
        <f t="shared" si="213"/>
        <v>0</v>
      </c>
      <c r="K193" s="28">
        <f t="shared" si="213"/>
        <v>0</v>
      </c>
      <c r="L193" s="28">
        <f t="shared" si="213"/>
        <v>0</v>
      </c>
      <c r="M193" s="28">
        <f t="shared" si="213"/>
        <v>0.9</v>
      </c>
      <c r="N193" s="28">
        <f t="shared" si="213"/>
        <v>0</v>
      </c>
      <c r="O193" s="28">
        <f t="shared" si="213"/>
        <v>0</v>
      </c>
      <c r="P193" s="28">
        <f t="shared" si="213"/>
        <v>0</v>
      </c>
      <c r="Q193" s="28">
        <f t="shared" si="213"/>
        <v>0</v>
      </c>
      <c r="R193" s="28">
        <f t="shared" si="213"/>
        <v>3</v>
      </c>
      <c r="S193" s="28">
        <f t="shared" si="213"/>
        <v>0</v>
      </c>
      <c r="T193" s="28">
        <f t="shared" si="213"/>
        <v>0</v>
      </c>
      <c r="U193" s="27">
        <f t="shared" si="207"/>
        <v>0</v>
      </c>
      <c r="V193" s="27">
        <f t="shared" si="4"/>
        <v>6.6</v>
      </c>
      <c r="W193" s="27"/>
    </row>
    <row r="194">
      <c r="A194" s="26" t="s">
        <v>1410</v>
      </c>
      <c r="B194" s="27" t="str">
        <f>VLOOKUP(A194,PlayerPosDB,3,FALSE)</f>
        <v>RB</v>
      </c>
      <c r="C194" s="28">
        <f t="shared" ref="C194:T194" si="214">IFNA(VLOOKUP($A194,INDIRECT("'W"&amp;C$1&amp;"'!$A$3:$T$1000"),3,False),0)</f>
        <v>0</v>
      </c>
      <c r="D194" s="28">
        <f t="shared" si="214"/>
        <v>0</v>
      </c>
      <c r="E194" s="28">
        <f t="shared" si="214"/>
        <v>0</v>
      </c>
      <c r="F194" s="28">
        <f t="shared" si="214"/>
        <v>0</v>
      </c>
      <c r="G194" s="28">
        <f t="shared" si="214"/>
        <v>0</v>
      </c>
      <c r="H194" s="28">
        <f t="shared" si="214"/>
        <v>0</v>
      </c>
      <c r="I194" s="28">
        <f t="shared" si="214"/>
        <v>0</v>
      </c>
      <c r="J194" s="28">
        <f t="shared" si="214"/>
        <v>0</v>
      </c>
      <c r="K194" s="28">
        <f t="shared" si="214"/>
        <v>0</v>
      </c>
      <c r="L194" s="28">
        <f t="shared" si="214"/>
        <v>0</v>
      </c>
      <c r="M194" s="28">
        <f t="shared" si="214"/>
        <v>0</v>
      </c>
      <c r="N194" s="28">
        <f t="shared" si="214"/>
        <v>0</v>
      </c>
      <c r="O194" s="28">
        <f t="shared" si="214"/>
        <v>0</v>
      </c>
      <c r="P194" s="28">
        <f t="shared" si="214"/>
        <v>0</v>
      </c>
      <c r="Q194" s="28">
        <f t="shared" si="214"/>
        <v>0</v>
      </c>
      <c r="R194" s="28">
        <f t="shared" si="214"/>
        <v>0</v>
      </c>
      <c r="S194" s="28">
        <f t="shared" si="214"/>
        <v>5.3</v>
      </c>
      <c r="T194" s="28">
        <f t="shared" si="214"/>
        <v>1</v>
      </c>
      <c r="U194" s="27">
        <f t="shared" si="207"/>
        <v>0</v>
      </c>
      <c r="V194" s="27">
        <f t="shared" si="4"/>
        <v>6.3</v>
      </c>
      <c r="W194" s="27"/>
    </row>
    <row r="195">
      <c r="A195" s="26" t="s">
        <v>1411</v>
      </c>
      <c r="B195" s="27" t="str">
        <f>VLOOKUP(A195,PlayerPosDB,3,FALSE)</f>
        <v>RB</v>
      </c>
      <c r="C195" s="28">
        <f t="shared" ref="C195:T195" si="215">IFNA(VLOOKUP($A195,INDIRECT("'W"&amp;C$1&amp;"'!$A$3:$T$1000"),3,False),0)</f>
        <v>0</v>
      </c>
      <c r="D195" s="28">
        <f t="shared" si="215"/>
        <v>0</v>
      </c>
      <c r="E195" s="28">
        <f t="shared" si="215"/>
        <v>0</v>
      </c>
      <c r="F195" s="28">
        <f t="shared" si="215"/>
        <v>0</v>
      </c>
      <c r="G195" s="28">
        <f t="shared" si="215"/>
        <v>0</v>
      </c>
      <c r="H195" s="28">
        <f t="shared" si="215"/>
        <v>0</v>
      </c>
      <c r="I195" s="28">
        <f t="shared" si="215"/>
        <v>0</v>
      </c>
      <c r="J195" s="28">
        <f t="shared" si="215"/>
        <v>0</v>
      </c>
      <c r="K195" s="28">
        <f t="shared" si="215"/>
        <v>0</v>
      </c>
      <c r="L195" s="28">
        <f t="shared" si="215"/>
        <v>0</v>
      </c>
      <c r="M195" s="28">
        <f t="shared" si="215"/>
        <v>0</v>
      </c>
      <c r="N195" s="28">
        <f t="shared" si="215"/>
        <v>0.7</v>
      </c>
      <c r="O195" s="28">
        <f t="shared" si="215"/>
        <v>5.6</v>
      </c>
      <c r="P195" s="28">
        <f t="shared" si="215"/>
        <v>-0.3</v>
      </c>
      <c r="Q195" s="28">
        <f t="shared" si="215"/>
        <v>0</v>
      </c>
      <c r="R195" s="28">
        <f t="shared" si="215"/>
        <v>0</v>
      </c>
      <c r="S195" s="28">
        <f t="shared" si="215"/>
        <v>0</v>
      </c>
      <c r="T195" s="28">
        <f t="shared" si="215"/>
        <v>0</v>
      </c>
      <c r="U195" s="27">
        <f t="shared" si="207"/>
        <v>0</v>
      </c>
      <c r="V195" s="27">
        <f t="shared" si="4"/>
        <v>6</v>
      </c>
      <c r="W195" s="27"/>
    </row>
    <row r="196">
      <c r="A196" s="26" t="s">
        <v>1412</v>
      </c>
      <c r="B196" s="27" t="str">
        <f>VLOOKUP(A196,PlayerPosDB,3,FALSE)</f>
        <v>RB</v>
      </c>
      <c r="C196" s="28">
        <f t="shared" ref="C196:T196" si="216">IFNA(VLOOKUP($A196,INDIRECT("'W"&amp;C$1&amp;"'!$A$3:$T$1000"),3,False),0)</f>
        <v>0.7</v>
      </c>
      <c r="D196" s="28">
        <f t="shared" si="216"/>
        <v>0</v>
      </c>
      <c r="E196" s="28">
        <f t="shared" si="216"/>
        <v>0</v>
      </c>
      <c r="F196" s="28">
        <f t="shared" si="216"/>
        <v>0</v>
      </c>
      <c r="G196" s="28">
        <f t="shared" si="216"/>
        <v>0</v>
      </c>
      <c r="H196" s="28">
        <f t="shared" si="216"/>
        <v>0</v>
      </c>
      <c r="I196" s="28">
        <f t="shared" si="216"/>
        <v>0</v>
      </c>
      <c r="J196" s="28">
        <f t="shared" si="216"/>
        <v>0</v>
      </c>
      <c r="K196" s="28">
        <f t="shared" si="216"/>
        <v>0</v>
      </c>
      <c r="L196" s="28">
        <f t="shared" si="216"/>
        <v>0</v>
      </c>
      <c r="M196" s="28">
        <f t="shared" si="216"/>
        <v>0</v>
      </c>
      <c r="N196" s="28">
        <f t="shared" si="216"/>
        <v>0</v>
      </c>
      <c r="O196" s="28">
        <f t="shared" si="216"/>
        <v>0</v>
      </c>
      <c r="P196" s="28">
        <f t="shared" si="216"/>
        <v>0</v>
      </c>
      <c r="Q196" s="28">
        <f t="shared" si="216"/>
        <v>1.4</v>
      </c>
      <c r="R196" s="28">
        <f t="shared" si="216"/>
        <v>0.1</v>
      </c>
      <c r="S196" s="28">
        <f t="shared" si="216"/>
        <v>1.1</v>
      </c>
      <c r="T196" s="28">
        <f t="shared" si="216"/>
        <v>2.1</v>
      </c>
      <c r="U196" s="27">
        <f t="shared" ref="U196:U197" si="218">COUNTIF(C196:T196,"&gt; 9")</f>
        <v>0</v>
      </c>
      <c r="V196" s="27">
        <f t="shared" si="4"/>
        <v>5.4</v>
      </c>
      <c r="W196" s="27"/>
    </row>
    <row r="197">
      <c r="A197" s="26" t="s">
        <v>1413</v>
      </c>
      <c r="B197" s="27" t="str">
        <f>VLOOKUP(A197,PlayerPosDB,3,FALSE)</f>
        <v>RB</v>
      </c>
      <c r="C197" s="28">
        <f t="shared" ref="C197:T197" si="217">IFNA(VLOOKUP($A197,INDIRECT("'W"&amp;C$1&amp;"'!$A$3:$T$1000"),3,False),0)</f>
        <v>0</v>
      </c>
      <c r="D197" s="28">
        <f t="shared" si="217"/>
        <v>0</v>
      </c>
      <c r="E197" s="28">
        <f t="shared" si="217"/>
        <v>1.3</v>
      </c>
      <c r="F197" s="28">
        <f t="shared" si="217"/>
        <v>1.8</v>
      </c>
      <c r="G197" s="28">
        <f t="shared" si="217"/>
        <v>0</v>
      </c>
      <c r="H197" s="28">
        <f t="shared" si="217"/>
        <v>0</v>
      </c>
      <c r="I197" s="28">
        <f t="shared" si="217"/>
        <v>0</v>
      </c>
      <c r="J197" s="28">
        <f t="shared" si="217"/>
        <v>0</v>
      </c>
      <c r="K197" s="28">
        <f t="shared" si="217"/>
        <v>2.3</v>
      </c>
      <c r="L197" s="28">
        <f t="shared" si="217"/>
        <v>0</v>
      </c>
      <c r="M197" s="28">
        <f t="shared" si="217"/>
        <v>0</v>
      </c>
      <c r="N197" s="28">
        <f t="shared" si="217"/>
        <v>0</v>
      </c>
      <c r="O197" s="28">
        <f t="shared" si="217"/>
        <v>0</v>
      </c>
      <c r="P197" s="28">
        <f t="shared" si="217"/>
        <v>0</v>
      </c>
      <c r="Q197" s="28">
        <f t="shared" si="217"/>
        <v>0</v>
      </c>
      <c r="R197" s="28">
        <f t="shared" si="217"/>
        <v>0</v>
      </c>
      <c r="S197" s="28">
        <f t="shared" si="217"/>
        <v>0</v>
      </c>
      <c r="T197" s="28">
        <f t="shared" si="217"/>
        <v>0</v>
      </c>
      <c r="U197" s="27">
        <f t="shared" si="218"/>
        <v>0</v>
      </c>
      <c r="V197" s="27">
        <f t="shared" si="4"/>
        <v>5.4</v>
      </c>
      <c r="W197" s="27"/>
    </row>
    <row r="198">
      <c r="A198" s="26" t="s">
        <v>1414</v>
      </c>
      <c r="B198" s="27" t="str">
        <f>VLOOKUP(A198,PlayerPosDB,3,FALSE)</f>
        <v>RB</v>
      </c>
      <c r="C198" s="28">
        <f t="shared" ref="C198:T198" si="219">IFNA(VLOOKUP($A198,INDIRECT("'W"&amp;C$1&amp;"'!$A$3:$T$1000"),3,False),0)</f>
        <v>1</v>
      </c>
      <c r="D198" s="28">
        <f t="shared" si="219"/>
        <v>0.6</v>
      </c>
      <c r="E198" s="28">
        <f t="shared" si="219"/>
        <v>0</v>
      </c>
      <c r="F198" s="28">
        <f t="shared" si="219"/>
        <v>0</v>
      </c>
      <c r="G198" s="28">
        <f t="shared" si="219"/>
        <v>0</v>
      </c>
      <c r="H198" s="28">
        <f t="shared" si="219"/>
        <v>0</v>
      </c>
      <c r="I198" s="28">
        <f t="shared" si="219"/>
        <v>0</v>
      </c>
      <c r="J198" s="28">
        <f t="shared" si="219"/>
        <v>0</v>
      </c>
      <c r="K198" s="28">
        <f t="shared" si="219"/>
        <v>0</v>
      </c>
      <c r="L198" s="28">
        <f t="shared" si="219"/>
        <v>0</v>
      </c>
      <c r="M198" s="28">
        <f t="shared" si="219"/>
        <v>0</v>
      </c>
      <c r="N198" s="28">
        <f t="shared" si="219"/>
        <v>0</v>
      </c>
      <c r="O198" s="28">
        <f t="shared" si="219"/>
        <v>0</v>
      </c>
      <c r="P198" s="28">
        <f t="shared" si="219"/>
        <v>2.6</v>
      </c>
      <c r="Q198" s="28">
        <f t="shared" si="219"/>
        <v>0.7</v>
      </c>
      <c r="R198" s="28">
        <f t="shared" si="219"/>
        <v>0</v>
      </c>
      <c r="S198" s="28">
        <f t="shared" si="219"/>
        <v>0</v>
      </c>
      <c r="T198" s="28">
        <f t="shared" si="219"/>
        <v>0</v>
      </c>
      <c r="U198" s="27">
        <f t="shared" ref="U198:U202" si="221">COUNTIF(C198:T198,"&gt; 15")</f>
        <v>0</v>
      </c>
      <c r="V198" s="27">
        <f t="shared" si="4"/>
        <v>4.9</v>
      </c>
      <c r="W198" s="27"/>
    </row>
    <row r="199">
      <c r="A199" s="26" t="s">
        <v>1415</v>
      </c>
      <c r="B199" s="27" t="str">
        <f>VLOOKUP(A199,PlayerPosDB,3,FALSE)</f>
        <v>RB</v>
      </c>
      <c r="C199" s="28">
        <f t="shared" ref="C199:T199" si="220">IFNA(VLOOKUP($A199,INDIRECT("'W"&amp;C$1&amp;"'!$A$3:$T$1000"),3,False),0)</f>
        <v>0</v>
      </c>
      <c r="D199" s="28">
        <f t="shared" si="220"/>
        <v>0</v>
      </c>
      <c r="E199" s="28">
        <f t="shared" si="220"/>
        <v>0</v>
      </c>
      <c r="F199" s="28">
        <f t="shared" si="220"/>
        <v>1.2</v>
      </c>
      <c r="G199" s="28">
        <f t="shared" si="220"/>
        <v>0</v>
      </c>
      <c r="H199" s="28">
        <f t="shared" si="220"/>
        <v>0</v>
      </c>
      <c r="I199" s="28">
        <f t="shared" si="220"/>
        <v>0</v>
      </c>
      <c r="J199" s="28">
        <f t="shared" si="220"/>
        <v>1.4</v>
      </c>
      <c r="K199" s="28">
        <f t="shared" si="220"/>
        <v>0</v>
      </c>
      <c r="L199" s="28">
        <f t="shared" si="220"/>
        <v>0</v>
      </c>
      <c r="M199" s="28">
        <f t="shared" si="220"/>
        <v>0</v>
      </c>
      <c r="N199" s="28">
        <f t="shared" si="220"/>
        <v>0</v>
      </c>
      <c r="O199" s="28">
        <f t="shared" si="220"/>
        <v>0.7</v>
      </c>
      <c r="P199" s="28">
        <f t="shared" si="220"/>
        <v>0</v>
      </c>
      <c r="Q199" s="28">
        <f t="shared" si="220"/>
        <v>0</v>
      </c>
      <c r="R199" s="28">
        <f t="shared" si="220"/>
        <v>1.5</v>
      </c>
      <c r="S199" s="28">
        <f t="shared" si="220"/>
        <v>0</v>
      </c>
      <c r="T199" s="28">
        <f t="shared" si="220"/>
        <v>0</v>
      </c>
      <c r="U199" s="27">
        <f t="shared" si="221"/>
        <v>0</v>
      </c>
      <c r="V199" s="27">
        <f t="shared" si="4"/>
        <v>4.8</v>
      </c>
      <c r="W199" s="27"/>
    </row>
    <row r="200">
      <c r="A200" s="26" t="s">
        <v>1416</v>
      </c>
      <c r="B200" s="27" t="str">
        <f>VLOOKUP(A200,PlayerPosDB,3,FALSE)</f>
        <v>RB</v>
      </c>
      <c r="C200" s="28">
        <f t="shared" ref="C200:T200" si="222">IFNA(VLOOKUP($A200,INDIRECT("'W"&amp;C$1&amp;"'!$A$3:$T$1000"),3,False),0)</f>
        <v>0</v>
      </c>
      <c r="D200" s="28">
        <f t="shared" si="222"/>
        <v>0</v>
      </c>
      <c r="E200" s="28">
        <f t="shared" si="222"/>
        <v>0</v>
      </c>
      <c r="F200" s="28">
        <f t="shared" si="222"/>
        <v>0</v>
      </c>
      <c r="G200" s="28">
        <f t="shared" si="222"/>
        <v>0</v>
      </c>
      <c r="H200" s="28">
        <f t="shared" si="222"/>
        <v>0</v>
      </c>
      <c r="I200" s="28">
        <f t="shared" si="222"/>
        <v>0</v>
      </c>
      <c r="J200" s="28">
        <f t="shared" si="222"/>
        <v>0</v>
      </c>
      <c r="K200" s="28">
        <f t="shared" si="222"/>
        <v>0</v>
      </c>
      <c r="L200" s="28">
        <f t="shared" si="222"/>
        <v>0</v>
      </c>
      <c r="M200" s="28">
        <f t="shared" si="222"/>
        <v>0</v>
      </c>
      <c r="N200" s="28">
        <f t="shared" si="222"/>
        <v>0</v>
      </c>
      <c r="O200" s="28">
        <f t="shared" si="222"/>
        <v>0</v>
      </c>
      <c r="P200" s="28">
        <f t="shared" si="222"/>
        <v>0</v>
      </c>
      <c r="Q200" s="28">
        <f t="shared" si="222"/>
        <v>0</v>
      </c>
      <c r="R200" s="28">
        <f t="shared" si="222"/>
        <v>0</v>
      </c>
      <c r="S200" s="28">
        <f t="shared" si="222"/>
        <v>0</v>
      </c>
      <c r="T200" s="28">
        <f t="shared" si="222"/>
        <v>4.4</v>
      </c>
      <c r="U200" s="27">
        <f t="shared" si="221"/>
        <v>0</v>
      </c>
      <c r="V200" s="27">
        <f t="shared" si="4"/>
        <v>4.4</v>
      </c>
      <c r="W200" s="27"/>
    </row>
    <row r="201">
      <c r="A201" s="26" t="s">
        <v>1417</v>
      </c>
      <c r="B201" s="27" t="str">
        <f>VLOOKUP(A201,PlayerPosDB,3,FALSE)</f>
        <v>RB</v>
      </c>
      <c r="C201" s="28">
        <f t="shared" ref="C201:T201" si="223">IFNA(VLOOKUP($A201,INDIRECT("'W"&amp;C$1&amp;"'!$A$3:$T$1000"),3,False),0)</f>
        <v>0</v>
      </c>
      <c r="D201" s="28">
        <f t="shared" si="223"/>
        <v>0</v>
      </c>
      <c r="E201" s="28">
        <f t="shared" si="223"/>
        <v>0</v>
      </c>
      <c r="F201" s="28">
        <f t="shared" si="223"/>
        <v>0</v>
      </c>
      <c r="G201" s="28">
        <f t="shared" si="223"/>
        <v>0</v>
      </c>
      <c r="H201" s="28">
        <f t="shared" si="223"/>
        <v>0</v>
      </c>
      <c r="I201" s="28">
        <f t="shared" si="223"/>
        <v>0</v>
      </c>
      <c r="J201" s="28">
        <f t="shared" si="223"/>
        <v>0</v>
      </c>
      <c r="K201" s="28">
        <f t="shared" si="223"/>
        <v>0</v>
      </c>
      <c r="L201" s="28">
        <f t="shared" si="223"/>
        <v>0</v>
      </c>
      <c r="M201" s="28">
        <f t="shared" si="223"/>
        <v>0</v>
      </c>
      <c r="N201" s="28">
        <f t="shared" si="223"/>
        <v>0</v>
      </c>
      <c r="O201" s="28">
        <f t="shared" si="223"/>
        <v>0</v>
      </c>
      <c r="P201" s="28">
        <f t="shared" si="223"/>
        <v>0</v>
      </c>
      <c r="Q201" s="28">
        <f t="shared" si="223"/>
        <v>0</v>
      </c>
      <c r="R201" s="28">
        <f t="shared" si="223"/>
        <v>2.8</v>
      </c>
      <c r="S201" s="28">
        <f t="shared" si="223"/>
        <v>0.9</v>
      </c>
      <c r="T201" s="28">
        <f t="shared" si="223"/>
        <v>0</v>
      </c>
      <c r="U201" s="27">
        <f t="shared" si="221"/>
        <v>0</v>
      </c>
      <c r="V201" s="27">
        <f t="shared" si="4"/>
        <v>3.7</v>
      </c>
      <c r="W201" s="27"/>
    </row>
    <row r="202">
      <c r="A202" s="26" t="s">
        <v>1418</v>
      </c>
      <c r="B202" s="27" t="str">
        <f>VLOOKUP(A202,PlayerPosDB,3,FALSE)</f>
        <v>RB</v>
      </c>
      <c r="C202" s="28">
        <f t="shared" ref="C202:T202" si="224">IFNA(VLOOKUP($A202,INDIRECT("'W"&amp;C$1&amp;"'!$A$3:$T$1000"),3,False),0)</f>
        <v>0</v>
      </c>
      <c r="D202" s="28">
        <f t="shared" si="224"/>
        <v>0</v>
      </c>
      <c r="E202" s="28">
        <f t="shared" si="224"/>
        <v>0</v>
      </c>
      <c r="F202" s="28">
        <f t="shared" si="224"/>
        <v>0</v>
      </c>
      <c r="G202" s="28">
        <f t="shared" si="224"/>
        <v>0</v>
      </c>
      <c r="H202" s="28">
        <f t="shared" si="224"/>
        <v>0</v>
      </c>
      <c r="I202" s="28">
        <f t="shared" si="224"/>
        <v>0</v>
      </c>
      <c r="J202" s="28">
        <f t="shared" si="224"/>
        <v>2.7</v>
      </c>
      <c r="K202" s="28">
        <f t="shared" si="224"/>
        <v>0.8</v>
      </c>
      <c r="L202" s="28">
        <f t="shared" si="224"/>
        <v>0</v>
      </c>
      <c r="M202" s="28">
        <f t="shared" si="224"/>
        <v>0</v>
      </c>
      <c r="N202" s="28">
        <f t="shared" si="224"/>
        <v>0</v>
      </c>
      <c r="O202" s="28">
        <f t="shared" si="224"/>
        <v>0</v>
      </c>
      <c r="P202" s="28">
        <f t="shared" si="224"/>
        <v>0</v>
      </c>
      <c r="Q202" s="28">
        <f t="shared" si="224"/>
        <v>0</v>
      </c>
      <c r="R202" s="28">
        <f t="shared" si="224"/>
        <v>0</v>
      </c>
      <c r="S202" s="28">
        <f t="shared" si="224"/>
        <v>0</v>
      </c>
      <c r="T202" s="28">
        <f t="shared" si="224"/>
        <v>0</v>
      </c>
      <c r="U202" s="27">
        <f t="shared" si="221"/>
        <v>0</v>
      </c>
      <c r="V202" s="27">
        <f t="shared" si="4"/>
        <v>3.5</v>
      </c>
      <c r="W202" s="27"/>
    </row>
    <row r="203">
      <c r="A203" s="26" t="s">
        <v>1419</v>
      </c>
      <c r="B203" s="27" t="str">
        <f>VLOOKUP(A203,PlayerPosDB,3,FALSE)</f>
        <v>RB</v>
      </c>
      <c r="C203" s="28">
        <f t="shared" ref="C203:T203" si="225">IFNA(VLOOKUP($A203,INDIRECT("'W"&amp;C$1&amp;"'!$A$3:$T$1000"),3,False),0)</f>
        <v>0</v>
      </c>
      <c r="D203" s="28">
        <f t="shared" si="225"/>
        <v>0</v>
      </c>
      <c r="E203" s="28">
        <f t="shared" si="225"/>
        <v>0</v>
      </c>
      <c r="F203" s="28">
        <f t="shared" si="225"/>
        <v>0</v>
      </c>
      <c r="G203" s="28">
        <f t="shared" si="225"/>
        <v>0</v>
      </c>
      <c r="H203" s="28">
        <f t="shared" si="225"/>
        <v>1.3</v>
      </c>
      <c r="I203" s="28">
        <f t="shared" si="225"/>
        <v>0</v>
      </c>
      <c r="J203" s="28">
        <f t="shared" si="225"/>
        <v>0</v>
      </c>
      <c r="K203" s="28">
        <f t="shared" si="225"/>
        <v>0</v>
      </c>
      <c r="L203" s="28">
        <f t="shared" si="225"/>
        <v>0</v>
      </c>
      <c r="M203" s="28">
        <f t="shared" si="225"/>
        <v>0</v>
      </c>
      <c r="N203" s="28">
        <f t="shared" si="225"/>
        <v>0</v>
      </c>
      <c r="O203" s="28">
        <f t="shared" si="225"/>
        <v>0</v>
      </c>
      <c r="P203" s="28">
        <f t="shared" si="225"/>
        <v>0</v>
      </c>
      <c r="Q203" s="28">
        <f t="shared" si="225"/>
        <v>0</v>
      </c>
      <c r="R203" s="28">
        <f t="shared" si="225"/>
        <v>0</v>
      </c>
      <c r="S203" s="28">
        <f t="shared" si="225"/>
        <v>0</v>
      </c>
      <c r="T203" s="28">
        <f t="shared" si="225"/>
        <v>2</v>
      </c>
      <c r="U203" s="27">
        <f>COUNTIF(C203:T203,"&gt; 9")</f>
        <v>0</v>
      </c>
      <c r="V203" s="27">
        <f t="shared" si="4"/>
        <v>3.3</v>
      </c>
      <c r="W203" s="27"/>
    </row>
    <row r="204">
      <c r="A204" s="26" t="s">
        <v>1420</v>
      </c>
      <c r="B204" s="27" t="str">
        <f>VLOOKUP(A204,PlayerPosDB,3,FALSE)</f>
        <v>RB</v>
      </c>
      <c r="C204" s="28">
        <f t="shared" ref="C204:T204" si="226">IFNA(VLOOKUP($A204,INDIRECT("'W"&amp;C$1&amp;"'!$A$3:$T$1000"),3,False),0)</f>
        <v>0</v>
      </c>
      <c r="D204" s="28">
        <f t="shared" si="226"/>
        <v>0</v>
      </c>
      <c r="E204" s="28">
        <f t="shared" si="226"/>
        <v>0</v>
      </c>
      <c r="F204" s="28">
        <f t="shared" si="226"/>
        <v>0</v>
      </c>
      <c r="G204" s="28">
        <f t="shared" si="226"/>
        <v>0</v>
      </c>
      <c r="H204" s="28">
        <f t="shared" si="226"/>
        <v>0</v>
      </c>
      <c r="I204" s="28">
        <f t="shared" si="226"/>
        <v>1.7</v>
      </c>
      <c r="J204" s="28">
        <f t="shared" si="226"/>
        <v>0</v>
      </c>
      <c r="K204" s="28">
        <f t="shared" si="226"/>
        <v>0</v>
      </c>
      <c r="L204" s="28">
        <f t="shared" si="226"/>
        <v>0</v>
      </c>
      <c r="M204" s="28">
        <f t="shared" si="226"/>
        <v>1.5</v>
      </c>
      <c r="N204" s="28">
        <f t="shared" si="226"/>
        <v>0</v>
      </c>
      <c r="O204" s="28">
        <f t="shared" si="226"/>
        <v>0</v>
      </c>
      <c r="P204" s="28">
        <f t="shared" si="226"/>
        <v>0</v>
      </c>
      <c r="Q204" s="28">
        <f t="shared" si="226"/>
        <v>0</v>
      </c>
      <c r="R204" s="28">
        <f t="shared" si="226"/>
        <v>0</v>
      </c>
      <c r="S204" s="28">
        <f t="shared" si="226"/>
        <v>0</v>
      </c>
      <c r="T204" s="28">
        <f t="shared" si="226"/>
        <v>0</v>
      </c>
      <c r="U204" s="27">
        <f t="shared" ref="U204:U209" si="228">COUNTIF(C204:T204,"&gt; 15")</f>
        <v>0</v>
      </c>
      <c r="V204" s="27">
        <f t="shared" si="4"/>
        <v>3.2</v>
      </c>
      <c r="W204" s="27"/>
    </row>
    <row r="205">
      <c r="A205" s="26" t="s">
        <v>1421</v>
      </c>
      <c r="B205" s="27" t="str">
        <f>VLOOKUP(A205,PlayerPosDB,3,FALSE)</f>
        <v>RB</v>
      </c>
      <c r="C205" s="28">
        <f t="shared" ref="C205:T205" si="227">IFNA(VLOOKUP($A205,INDIRECT("'W"&amp;C$1&amp;"'!$A$3:$T$1000"),3,False),0)</f>
        <v>0</v>
      </c>
      <c r="D205" s="28">
        <f t="shared" si="227"/>
        <v>0</v>
      </c>
      <c r="E205" s="28">
        <f t="shared" si="227"/>
        <v>0</v>
      </c>
      <c r="F205" s="28">
        <f t="shared" si="227"/>
        <v>0</v>
      </c>
      <c r="G205" s="28">
        <f t="shared" si="227"/>
        <v>0</v>
      </c>
      <c r="H205" s="28">
        <f t="shared" si="227"/>
        <v>0</v>
      </c>
      <c r="I205" s="28">
        <f t="shared" si="227"/>
        <v>0</v>
      </c>
      <c r="J205" s="28">
        <f t="shared" si="227"/>
        <v>0</v>
      </c>
      <c r="K205" s="28">
        <f t="shared" si="227"/>
        <v>0</v>
      </c>
      <c r="L205" s="28">
        <f t="shared" si="227"/>
        <v>0</v>
      </c>
      <c r="M205" s="28">
        <f t="shared" si="227"/>
        <v>0</v>
      </c>
      <c r="N205" s="28">
        <f t="shared" si="227"/>
        <v>0</v>
      </c>
      <c r="O205" s="28">
        <f t="shared" si="227"/>
        <v>0</v>
      </c>
      <c r="P205" s="28">
        <f t="shared" si="227"/>
        <v>0</v>
      </c>
      <c r="Q205" s="28">
        <f t="shared" si="227"/>
        <v>3.2</v>
      </c>
      <c r="R205" s="28">
        <f t="shared" si="227"/>
        <v>0.2</v>
      </c>
      <c r="S205" s="28">
        <f t="shared" si="227"/>
        <v>-0.3</v>
      </c>
      <c r="T205" s="28">
        <f t="shared" si="227"/>
        <v>0</v>
      </c>
      <c r="U205" s="27">
        <f t="shared" si="228"/>
        <v>0</v>
      </c>
      <c r="V205" s="27">
        <f t="shared" si="4"/>
        <v>3.1</v>
      </c>
      <c r="W205" s="27"/>
    </row>
    <row r="206">
      <c r="A206" s="26" t="s">
        <v>1422</v>
      </c>
      <c r="B206" s="27" t="str">
        <f>VLOOKUP(A206,PlayerPosDB,3,FALSE)</f>
        <v>RB</v>
      </c>
      <c r="C206" s="28">
        <f t="shared" ref="C206:T206" si="229">IFNA(VLOOKUP($A206,INDIRECT("'W"&amp;C$1&amp;"'!$A$3:$T$1000"),3,False),0)</f>
        <v>0</v>
      </c>
      <c r="D206" s="28">
        <f t="shared" si="229"/>
        <v>0</v>
      </c>
      <c r="E206" s="28">
        <f t="shared" si="229"/>
        <v>0</v>
      </c>
      <c r="F206" s="28">
        <f t="shared" si="229"/>
        <v>0</v>
      </c>
      <c r="G206" s="28">
        <f t="shared" si="229"/>
        <v>0</v>
      </c>
      <c r="H206" s="28">
        <f t="shared" si="229"/>
        <v>0</v>
      </c>
      <c r="I206" s="28">
        <f t="shared" si="229"/>
        <v>0</v>
      </c>
      <c r="J206" s="28">
        <f t="shared" si="229"/>
        <v>0</v>
      </c>
      <c r="K206" s="28">
        <f t="shared" si="229"/>
        <v>0</v>
      </c>
      <c r="L206" s="28">
        <f t="shared" si="229"/>
        <v>0</v>
      </c>
      <c r="M206" s="28">
        <f t="shared" si="229"/>
        <v>0</v>
      </c>
      <c r="N206" s="28">
        <f t="shared" si="229"/>
        <v>0</v>
      </c>
      <c r="O206" s="28">
        <f t="shared" si="229"/>
        <v>0</v>
      </c>
      <c r="P206" s="28">
        <f t="shared" si="229"/>
        <v>0</v>
      </c>
      <c r="Q206" s="28">
        <f t="shared" si="229"/>
        <v>0</v>
      </c>
      <c r="R206" s="28">
        <f t="shared" si="229"/>
        <v>2.8</v>
      </c>
      <c r="S206" s="28">
        <f t="shared" si="229"/>
        <v>0</v>
      </c>
      <c r="T206" s="28">
        <f t="shared" si="229"/>
        <v>0</v>
      </c>
      <c r="U206" s="27">
        <f t="shared" si="228"/>
        <v>0</v>
      </c>
      <c r="V206" s="27">
        <f t="shared" si="4"/>
        <v>2.8</v>
      </c>
      <c r="W206" s="27"/>
    </row>
    <row r="207">
      <c r="A207" s="26" t="s">
        <v>1423</v>
      </c>
      <c r="B207" s="27" t="str">
        <f>VLOOKUP(A207,PlayerPosDB,3,FALSE)</f>
        <v>RB</v>
      </c>
      <c r="C207" s="28">
        <f t="shared" ref="C207:T207" si="230">IFNA(VLOOKUP($A207,INDIRECT("'W"&amp;C$1&amp;"'!$A$3:$T$1000"),3,False),0)</f>
        <v>0</v>
      </c>
      <c r="D207" s="28">
        <f t="shared" si="230"/>
        <v>2.3</v>
      </c>
      <c r="E207" s="28">
        <f t="shared" si="230"/>
        <v>0</v>
      </c>
      <c r="F207" s="28">
        <f t="shared" si="230"/>
        <v>0</v>
      </c>
      <c r="G207" s="28">
        <f t="shared" si="230"/>
        <v>0</v>
      </c>
      <c r="H207" s="28">
        <f t="shared" si="230"/>
        <v>0</v>
      </c>
      <c r="I207" s="28">
        <f t="shared" si="230"/>
        <v>0</v>
      </c>
      <c r="J207" s="28">
        <f t="shared" si="230"/>
        <v>0</v>
      </c>
      <c r="K207" s="28">
        <f t="shared" si="230"/>
        <v>0</v>
      </c>
      <c r="L207" s="28">
        <f t="shared" si="230"/>
        <v>0</v>
      </c>
      <c r="M207" s="28">
        <f t="shared" si="230"/>
        <v>0</v>
      </c>
      <c r="N207" s="28">
        <f t="shared" si="230"/>
        <v>0</v>
      </c>
      <c r="O207" s="28">
        <f t="shared" si="230"/>
        <v>0</v>
      </c>
      <c r="P207" s="28">
        <f t="shared" si="230"/>
        <v>0</v>
      </c>
      <c r="Q207" s="28">
        <f t="shared" si="230"/>
        <v>0</v>
      </c>
      <c r="R207" s="28">
        <f t="shared" si="230"/>
        <v>0</v>
      </c>
      <c r="S207" s="28">
        <f t="shared" si="230"/>
        <v>0</v>
      </c>
      <c r="T207" s="28">
        <f t="shared" si="230"/>
        <v>0</v>
      </c>
      <c r="U207" s="27">
        <f t="shared" si="228"/>
        <v>0</v>
      </c>
      <c r="V207" s="27">
        <f t="shared" si="4"/>
        <v>2.3</v>
      </c>
      <c r="W207" s="27"/>
    </row>
    <row r="208">
      <c r="A208" s="26" t="s">
        <v>1424</v>
      </c>
      <c r="B208" s="27" t="str">
        <f>VLOOKUP(A208,PlayerPosDB,3,FALSE)</f>
        <v>RB</v>
      </c>
      <c r="C208" s="28">
        <f t="shared" ref="C208:T208" si="231">IFNA(VLOOKUP($A208,INDIRECT("'W"&amp;C$1&amp;"'!$A$3:$T$1000"),3,False),0)</f>
        <v>0</v>
      </c>
      <c r="D208" s="28">
        <f t="shared" si="231"/>
        <v>0</v>
      </c>
      <c r="E208" s="28">
        <f t="shared" si="231"/>
        <v>0</v>
      </c>
      <c r="F208" s="28">
        <f t="shared" si="231"/>
        <v>0</v>
      </c>
      <c r="G208" s="28">
        <f t="shared" si="231"/>
        <v>0.9</v>
      </c>
      <c r="H208" s="28">
        <f t="shared" si="231"/>
        <v>1.3</v>
      </c>
      <c r="I208" s="28">
        <f t="shared" si="231"/>
        <v>0</v>
      </c>
      <c r="J208" s="28">
        <f t="shared" si="231"/>
        <v>0</v>
      </c>
      <c r="K208" s="28">
        <f t="shared" si="231"/>
        <v>0</v>
      </c>
      <c r="L208" s="28">
        <f t="shared" si="231"/>
        <v>0</v>
      </c>
      <c r="M208" s="28">
        <f t="shared" si="231"/>
        <v>0</v>
      </c>
      <c r="N208" s="28">
        <f t="shared" si="231"/>
        <v>0</v>
      </c>
      <c r="O208" s="28">
        <f t="shared" si="231"/>
        <v>0</v>
      </c>
      <c r="P208" s="28">
        <f t="shared" si="231"/>
        <v>0</v>
      </c>
      <c r="Q208" s="28">
        <f t="shared" si="231"/>
        <v>0</v>
      </c>
      <c r="R208" s="28">
        <f t="shared" si="231"/>
        <v>0</v>
      </c>
      <c r="S208" s="28">
        <f t="shared" si="231"/>
        <v>0</v>
      </c>
      <c r="T208" s="28">
        <f t="shared" si="231"/>
        <v>0</v>
      </c>
      <c r="U208" s="27">
        <f t="shared" si="228"/>
        <v>0</v>
      </c>
      <c r="V208" s="27">
        <f t="shared" si="4"/>
        <v>2.2</v>
      </c>
      <c r="W208" s="27"/>
    </row>
    <row r="209">
      <c r="A209" s="26" t="s">
        <v>1425</v>
      </c>
      <c r="B209" s="27" t="str">
        <f>VLOOKUP(A209,PlayerPosDB,3,FALSE)</f>
        <v>RB</v>
      </c>
      <c r="C209" s="28">
        <f t="shared" ref="C209:T209" si="232">IFNA(VLOOKUP($A209,INDIRECT("'W"&amp;C$1&amp;"'!$A$3:$T$1000"),3,False),0)</f>
        <v>0</v>
      </c>
      <c r="D209" s="28">
        <f t="shared" si="232"/>
        <v>0</v>
      </c>
      <c r="E209" s="28">
        <f t="shared" si="232"/>
        <v>0</v>
      </c>
      <c r="F209" s="28">
        <f t="shared" si="232"/>
        <v>0.5</v>
      </c>
      <c r="G209" s="28">
        <f t="shared" si="232"/>
        <v>1.4</v>
      </c>
      <c r="H209" s="28">
        <f t="shared" si="232"/>
        <v>-0.2</v>
      </c>
      <c r="I209" s="28">
        <f t="shared" si="232"/>
        <v>0</v>
      </c>
      <c r="J209" s="28">
        <f t="shared" si="232"/>
        <v>0</v>
      </c>
      <c r="K209" s="28">
        <f t="shared" si="232"/>
        <v>0</v>
      </c>
      <c r="L209" s="28">
        <f t="shared" si="232"/>
        <v>0</v>
      </c>
      <c r="M209" s="28">
        <f t="shared" si="232"/>
        <v>0</v>
      </c>
      <c r="N209" s="28">
        <f t="shared" si="232"/>
        <v>0</v>
      </c>
      <c r="O209" s="28">
        <f t="shared" si="232"/>
        <v>0</v>
      </c>
      <c r="P209" s="28">
        <f t="shared" si="232"/>
        <v>0</v>
      </c>
      <c r="Q209" s="28">
        <f t="shared" si="232"/>
        <v>0</v>
      </c>
      <c r="R209" s="28">
        <f t="shared" si="232"/>
        <v>0</v>
      </c>
      <c r="S209" s="28">
        <f t="shared" si="232"/>
        <v>0</v>
      </c>
      <c r="T209" s="28">
        <f t="shared" si="232"/>
        <v>0</v>
      </c>
      <c r="U209" s="27">
        <f t="shared" si="228"/>
        <v>0</v>
      </c>
      <c r="V209" s="27">
        <f t="shared" si="4"/>
        <v>1.7</v>
      </c>
      <c r="W209" s="27"/>
    </row>
    <row r="210">
      <c r="A210" s="26" t="s">
        <v>1426</v>
      </c>
      <c r="B210" s="27" t="str">
        <f>VLOOKUP(A210,PlayerPosDB,3,FALSE)</f>
        <v>RB</v>
      </c>
      <c r="C210" s="28">
        <f t="shared" ref="C210:T210" si="233">IFNA(VLOOKUP($A210,INDIRECT("'W"&amp;C$1&amp;"'!$A$3:$T$1000"),3,False),0)</f>
        <v>-0.3</v>
      </c>
      <c r="D210" s="28">
        <f t="shared" si="233"/>
        <v>0</v>
      </c>
      <c r="E210" s="28">
        <f t="shared" si="233"/>
        <v>0</v>
      </c>
      <c r="F210" s="28">
        <f t="shared" si="233"/>
        <v>0</v>
      </c>
      <c r="G210" s="28">
        <f t="shared" si="233"/>
        <v>1.8</v>
      </c>
      <c r="H210" s="28">
        <f t="shared" si="233"/>
        <v>0</v>
      </c>
      <c r="I210" s="28">
        <f t="shared" si="233"/>
        <v>0</v>
      </c>
      <c r="J210" s="28">
        <f t="shared" si="233"/>
        <v>0</v>
      </c>
      <c r="K210" s="28">
        <f t="shared" si="233"/>
        <v>0</v>
      </c>
      <c r="L210" s="28">
        <f t="shared" si="233"/>
        <v>0</v>
      </c>
      <c r="M210" s="28">
        <f t="shared" si="233"/>
        <v>0</v>
      </c>
      <c r="N210" s="28">
        <f t="shared" si="233"/>
        <v>0</v>
      </c>
      <c r="O210" s="28">
        <f t="shared" si="233"/>
        <v>0</v>
      </c>
      <c r="P210" s="28">
        <f t="shared" si="233"/>
        <v>0</v>
      </c>
      <c r="Q210" s="28">
        <f t="shared" si="233"/>
        <v>0</v>
      </c>
      <c r="R210" s="28">
        <f t="shared" si="233"/>
        <v>0</v>
      </c>
      <c r="S210" s="28">
        <f t="shared" si="233"/>
        <v>0</v>
      </c>
      <c r="T210" s="28">
        <f t="shared" si="233"/>
        <v>0</v>
      </c>
      <c r="U210" s="27">
        <f>COUNTIF(C210:T210,"&gt; 9")</f>
        <v>0</v>
      </c>
      <c r="V210" s="27">
        <f t="shared" si="4"/>
        <v>1.5</v>
      </c>
      <c r="W210" s="27"/>
    </row>
    <row r="211">
      <c r="A211" s="26" t="s">
        <v>1427</v>
      </c>
      <c r="B211" s="27" t="str">
        <f>VLOOKUP(A211,PlayerPosDB,3,FALSE)</f>
        <v>RB</v>
      </c>
      <c r="C211" s="28">
        <f t="shared" ref="C211:T211" si="234">IFNA(VLOOKUP($A211,INDIRECT("'W"&amp;C$1&amp;"'!$A$3:$T$1000"),3,False),0)</f>
        <v>0</v>
      </c>
      <c r="D211" s="28">
        <f t="shared" si="234"/>
        <v>0</v>
      </c>
      <c r="E211" s="28">
        <f t="shared" si="234"/>
        <v>0</v>
      </c>
      <c r="F211" s="28">
        <f t="shared" si="234"/>
        <v>0</v>
      </c>
      <c r="G211" s="28">
        <f t="shared" si="234"/>
        <v>0</v>
      </c>
      <c r="H211" s="28">
        <f t="shared" si="234"/>
        <v>0</v>
      </c>
      <c r="I211" s="28">
        <f t="shared" si="234"/>
        <v>0</v>
      </c>
      <c r="J211" s="28">
        <f t="shared" si="234"/>
        <v>0</v>
      </c>
      <c r="K211" s="28">
        <f t="shared" si="234"/>
        <v>0</v>
      </c>
      <c r="L211" s="28">
        <f t="shared" si="234"/>
        <v>0</v>
      </c>
      <c r="M211" s="28">
        <f t="shared" si="234"/>
        <v>0</v>
      </c>
      <c r="N211" s="28">
        <f t="shared" si="234"/>
        <v>0</v>
      </c>
      <c r="O211" s="28">
        <f t="shared" si="234"/>
        <v>0</v>
      </c>
      <c r="P211" s="28">
        <f t="shared" si="234"/>
        <v>0</v>
      </c>
      <c r="Q211" s="28">
        <f t="shared" si="234"/>
        <v>0</v>
      </c>
      <c r="R211" s="28">
        <f t="shared" si="234"/>
        <v>0</v>
      </c>
      <c r="S211" s="28">
        <f t="shared" si="234"/>
        <v>0</v>
      </c>
      <c r="T211" s="28">
        <f t="shared" si="234"/>
        <v>1.4</v>
      </c>
      <c r="U211" s="27">
        <f t="shared" ref="U211:U214" si="236">COUNTIF(C211:T211,"&gt; 15")</f>
        <v>0</v>
      </c>
      <c r="V211" s="27">
        <f t="shared" si="4"/>
        <v>1.4</v>
      </c>
      <c r="W211" s="27"/>
    </row>
    <row r="212">
      <c r="A212" s="26" t="s">
        <v>1428</v>
      </c>
      <c r="B212" s="27" t="str">
        <f>VLOOKUP(A212,PlayerPosDB,3,FALSE)</f>
        <v>RB</v>
      </c>
      <c r="C212" s="28">
        <f t="shared" ref="C212:T212" si="235">IFNA(VLOOKUP($A212,INDIRECT("'W"&amp;C$1&amp;"'!$A$3:$T$1000"),3,False),0)</f>
        <v>0</v>
      </c>
      <c r="D212" s="28">
        <f t="shared" si="235"/>
        <v>0</v>
      </c>
      <c r="E212" s="28">
        <f t="shared" si="235"/>
        <v>0</v>
      </c>
      <c r="F212" s="28">
        <f t="shared" si="235"/>
        <v>0</v>
      </c>
      <c r="G212" s="28">
        <f t="shared" si="235"/>
        <v>0</v>
      </c>
      <c r="H212" s="28">
        <f t="shared" si="235"/>
        <v>0</v>
      </c>
      <c r="I212" s="28">
        <f t="shared" si="235"/>
        <v>0</v>
      </c>
      <c r="J212" s="28">
        <f t="shared" si="235"/>
        <v>0</v>
      </c>
      <c r="K212" s="28">
        <f t="shared" si="235"/>
        <v>0</v>
      </c>
      <c r="L212" s="28">
        <f t="shared" si="235"/>
        <v>0</v>
      </c>
      <c r="M212" s="28">
        <f t="shared" si="235"/>
        <v>0</v>
      </c>
      <c r="N212" s="28">
        <f t="shared" si="235"/>
        <v>0</v>
      </c>
      <c r="O212" s="28">
        <f t="shared" si="235"/>
        <v>0</v>
      </c>
      <c r="P212" s="28">
        <f t="shared" si="235"/>
        <v>0.4</v>
      </c>
      <c r="Q212" s="28">
        <f t="shared" si="235"/>
        <v>1</v>
      </c>
      <c r="R212" s="28">
        <f t="shared" si="235"/>
        <v>0</v>
      </c>
      <c r="S212" s="28">
        <f t="shared" si="235"/>
        <v>0</v>
      </c>
      <c r="T212" s="28">
        <f t="shared" si="235"/>
        <v>0</v>
      </c>
      <c r="U212" s="27">
        <f t="shared" si="236"/>
        <v>0</v>
      </c>
      <c r="V212" s="27">
        <f t="shared" si="4"/>
        <v>1.4</v>
      </c>
      <c r="W212" s="27"/>
    </row>
    <row r="213">
      <c r="A213" s="26" t="s">
        <v>1429</v>
      </c>
      <c r="B213" s="27" t="str">
        <f>VLOOKUP(A213,PlayerPosDB,3,FALSE)</f>
        <v>RB</v>
      </c>
      <c r="C213" s="28">
        <f t="shared" ref="C213:T213" si="237">IFNA(VLOOKUP($A213,INDIRECT("'W"&amp;C$1&amp;"'!$A$3:$T$1000"),3,False),0)</f>
        <v>0</v>
      </c>
      <c r="D213" s="28">
        <f t="shared" si="237"/>
        <v>0</v>
      </c>
      <c r="E213" s="28">
        <f t="shared" si="237"/>
        <v>0</v>
      </c>
      <c r="F213" s="28">
        <f t="shared" si="237"/>
        <v>0</v>
      </c>
      <c r="G213" s="28">
        <f t="shared" si="237"/>
        <v>0</v>
      </c>
      <c r="H213" s="28">
        <f t="shared" si="237"/>
        <v>0</v>
      </c>
      <c r="I213" s="28">
        <f t="shared" si="237"/>
        <v>0</v>
      </c>
      <c r="J213" s="28">
        <f t="shared" si="237"/>
        <v>0</v>
      </c>
      <c r="K213" s="28">
        <f t="shared" si="237"/>
        <v>0</v>
      </c>
      <c r="L213" s="28">
        <f t="shared" si="237"/>
        <v>0</v>
      </c>
      <c r="M213" s="28">
        <f t="shared" si="237"/>
        <v>0</v>
      </c>
      <c r="N213" s="28">
        <f t="shared" si="237"/>
        <v>0</v>
      </c>
      <c r="O213" s="28">
        <f t="shared" si="237"/>
        <v>0</v>
      </c>
      <c r="P213" s="28">
        <f t="shared" si="237"/>
        <v>0</v>
      </c>
      <c r="Q213" s="28">
        <f t="shared" si="237"/>
        <v>0</v>
      </c>
      <c r="R213" s="28">
        <f t="shared" si="237"/>
        <v>0</v>
      </c>
      <c r="S213" s="28">
        <f t="shared" si="237"/>
        <v>0.6</v>
      </c>
      <c r="T213" s="28">
        <f t="shared" si="237"/>
        <v>0.7</v>
      </c>
      <c r="U213" s="27">
        <f t="shared" si="236"/>
        <v>0</v>
      </c>
      <c r="V213" s="27">
        <f t="shared" si="4"/>
        <v>1.3</v>
      </c>
      <c r="W213" s="27"/>
    </row>
    <row r="214">
      <c r="A214" s="26" t="s">
        <v>1430</v>
      </c>
      <c r="B214" s="27" t="str">
        <f>VLOOKUP(A214,PlayerPosDB,3,FALSE)</f>
        <v>RB</v>
      </c>
      <c r="C214" s="28">
        <f t="shared" ref="C214:T214" si="238">IFNA(VLOOKUP($A214,INDIRECT("'W"&amp;C$1&amp;"'!$A$3:$T$1000"),3,False),0)</f>
        <v>0</v>
      </c>
      <c r="D214" s="28">
        <f t="shared" si="238"/>
        <v>0</v>
      </c>
      <c r="E214" s="28">
        <f t="shared" si="238"/>
        <v>0</v>
      </c>
      <c r="F214" s="28">
        <f t="shared" si="238"/>
        <v>0</v>
      </c>
      <c r="G214" s="28">
        <f t="shared" si="238"/>
        <v>0</v>
      </c>
      <c r="H214" s="28">
        <f t="shared" si="238"/>
        <v>0</v>
      </c>
      <c r="I214" s="28">
        <f t="shared" si="238"/>
        <v>0</v>
      </c>
      <c r="J214" s="28">
        <f t="shared" si="238"/>
        <v>0</v>
      </c>
      <c r="K214" s="28">
        <f t="shared" si="238"/>
        <v>0</v>
      </c>
      <c r="L214" s="28">
        <f t="shared" si="238"/>
        <v>0</v>
      </c>
      <c r="M214" s="28">
        <f t="shared" si="238"/>
        <v>0</v>
      </c>
      <c r="N214" s="28">
        <f t="shared" si="238"/>
        <v>0</v>
      </c>
      <c r="O214" s="28">
        <f t="shared" si="238"/>
        <v>0</v>
      </c>
      <c r="P214" s="28">
        <f t="shared" si="238"/>
        <v>0</v>
      </c>
      <c r="Q214" s="28">
        <f t="shared" si="238"/>
        <v>0</v>
      </c>
      <c r="R214" s="28">
        <f t="shared" si="238"/>
        <v>0</v>
      </c>
      <c r="S214" s="28">
        <f t="shared" si="238"/>
        <v>0.7</v>
      </c>
      <c r="T214" s="28">
        <f t="shared" si="238"/>
        <v>0</v>
      </c>
      <c r="U214" s="27">
        <f t="shared" si="236"/>
        <v>0</v>
      </c>
      <c r="V214" s="27">
        <f t="shared" si="4"/>
        <v>0.7</v>
      </c>
      <c r="W214" s="26"/>
    </row>
    <row r="215">
      <c r="A215" s="26" t="s">
        <v>1431</v>
      </c>
      <c r="B215" s="27" t="str">
        <f>VLOOKUP(A215,PlayerPosDB,3,FALSE)</f>
        <v>RB</v>
      </c>
      <c r="C215" s="28">
        <f t="shared" ref="C215:T215" si="239">IFNA(VLOOKUP($A215,INDIRECT("'W"&amp;C$1&amp;"'!$A$3:$T$1000"),3,False),0)</f>
        <v>0</v>
      </c>
      <c r="D215" s="28">
        <f t="shared" si="239"/>
        <v>0</v>
      </c>
      <c r="E215" s="28">
        <f t="shared" si="239"/>
        <v>0</v>
      </c>
      <c r="F215" s="28">
        <f t="shared" si="239"/>
        <v>0</v>
      </c>
      <c r="G215" s="28">
        <f t="shared" si="239"/>
        <v>0</v>
      </c>
      <c r="H215" s="28">
        <f t="shared" si="239"/>
        <v>0</v>
      </c>
      <c r="I215" s="28">
        <f t="shared" si="239"/>
        <v>0</v>
      </c>
      <c r="J215" s="28">
        <f t="shared" si="239"/>
        <v>0</v>
      </c>
      <c r="K215" s="28">
        <f t="shared" si="239"/>
        <v>0</v>
      </c>
      <c r="L215" s="28">
        <f t="shared" si="239"/>
        <v>0</v>
      </c>
      <c r="M215" s="28">
        <f t="shared" si="239"/>
        <v>0</v>
      </c>
      <c r="N215" s="28">
        <f t="shared" si="239"/>
        <v>0</v>
      </c>
      <c r="O215" s="28">
        <f t="shared" si="239"/>
        <v>0</v>
      </c>
      <c r="P215" s="28">
        <f t="shared" si="239"/>
        <v>0</v>
      </c>
      <c r="Q215" s="28">
        <f t="shared" si="239"/>
        <v>0</v>
      </c>
      <c r="R215" s="28">
        <f t="shared" si="239"/>
        <v>0</v>
      </c>
      <c r="S215" s="28">
        <f t="shared" si="239"/>
        <v>0.3</v>
      </c>
      <c r="T215" s="28">
        <f t="shared" si="239"/>
        <v>0.4</v>
      </c>
      <c r="U215" s="27">
        <f>COUNTIF(C215:T215,"&gt; 9")</f>
        <v>0</v>
      </c>
      <c r="V215" s="27">
        <f t="shared" si="4"/>
        <v>0.7</v>
      </c>
      <c r="W215" s="27"/>
    </row>
    <row r="216">
      <c r="A216" s="26" t="s">
        <v>1432</v>
      </c>
      <c r="B216" s="27" t="str">
        <f>VLOOKUP(A216,PlayerPosDB,3,FALSE)</f>
        <v>RB</v>
      </c>
      <c r="C216" s="28">
        <f t="shared" ref="C216:T216" si="240">IFNA(VLOOKUP($A216,INDIRECT("'W"&amp;C$1&amp;"'!$A$3:$T$1000"),3,False),0)</f>
        <v>0</v>
      </c>
      <c r="D216" s="28">
        <f t="shared" si="240"/>
        <v>0</v>
      </c>
      <c r="E216" s="28">
        <f t="shared" si="240"/>
        <v>0</v>
      </c>
      <c r="F216" s="28">
        <f t="shared" si="240"/>
        <v>0</v>
      </c>
      <c r="G216" s="28">
        <f t="shared" si="240"/>
        <v>0</v>
      </c>
      <c r="H216" s="28">
        <f t="shared" si="240"/>
        <v>0</v>
      </c>
      <c r="I216" s="28">
        <f t="shared" si="240"/>
        <v>0</v>
      </c>
      <c r="J216" s="28">
        <f t="shared" si="240"/>
        <v>0</v>
      </c>
      <c r="K216" s="28">
        <f t="shared" si="240"/>
        <v>0.5</v>
      </c>
      <c r="L216" s="28">
        <f t="shared" si="240"/>
        <v>0</v>
      </c>
      <c r="M216" s="28">
        <f t="shared" si="240"/>
        <v>0</v>
      </c>
      <c r="N216" s="28">
        <f t="shared" si="240"/>
        <v>0</v>
      </c>
      <c r="O216" s="28">
        <f t="shared" si="240"/>
        <v>0</v>
      </c>
      <c r="P216" s="28">
        <f t="shared" si="240"/>
        <v>0</v>
      </c>
      <c r="Q216" s="28">
        <f t="shared" si="240"/>
        <v>0</v>
      </c>
      <c r="R216" s="28">
        <f t="shared" si="240"/>
        <v>0</v>
      </c>
      <c r="S216" s="28">
        <f t="shared" si="240"/>
        <v>0</v>
      </c>
      <c r="T216" s="28">
        <f t="shared" si="240"/>
        <v>0</v>
      </c>
      <c r="U216" s="27">
        <f>COUNTIF(C216:T216,"&gt; 15")</f>
        <v>0</v>
      </c>
      <c r="V216" s="27">
        <f t="shared" si="4"/>
        <v>0.5</v>
      </c>
      <c r="W216" s="27"/>
    </row>
    <row r="217">
      <c r="A217" s="26" t="s">
        <v>1433</v>
      </c>
      <c r="B217" s="27" t="str">
        <f>VLOOKUP(A217,PlayerPosDB,3,FALSE)</f>
        <v>RB</v>
      </c>
      <c r="C217" s="28">
        <f t="shared" ref="C217:T217" si="241">IFNA(VLOOKUP($A217,INDIRECT("'W"&amp;C$1&amp;"'!$A$3:$T$1000"),3,False),0)</f>
        <v>0.4</v>
      </c>
      <c r="D217" s="28">
        <f t="shared" si="241"/>
        <v>0</v>
      </c>
      <c r="E217" s="28">
        <f t="shared" si="241"/>
        <v>0</v>
      </c>
      <c r="F217" s="28">
        <f t="shared" si="241"/>
        <v>0</v>
      </c>
      <c r="G217" s="28">
        <f t="shared" si="241"/>
        <v>0</v>
      </c>
      <c r="H217" s="28">
        <f t="shared" si="241"/>
        <v>0</v>
      </c>
      <c r="I217" s="28">
        <f t="shared" si="241"/>
        <v>0</v>
      </c>
      <c r="J217" s="28">
        <f t="shared" si="241"/>
        <v>0</v>
      </c>
      <c r="K217" s="28">
        <f t="shared" si="241"/>
        <v>0</v>
      </c>
      <c r="L217" s="28">
        <f t="shared" si="241"/>
        <v>0</v>
      </c>
      <c r="M217" s="28">
        <f t="shared" si="241"/>
        <v>0</v>
      </c>
      <c r="N217" s="28">
        <f t="shared" si="241"/>
        <v>0</v>
      </c>
      <c r="O217" s="28">
        <f t="shared" si="241"/>
        <v>0</v>
      </c>
      <c r="P217" s="28">
        <f t="shared" si="241"/>
        <v>0</v>
      </c>
      <c r="Q217" s="28">
        <f t="shared" si="241"/>
        <v>0</v>
      </c>
      <c r="R217" s="28">
        <f t="shared" si="241"/>
        <v>0</v>
      </c>
      <c r="S217" s="28">
        <f t="shared" si="241"/>
        <v>0</v>
      </c>
      <c r="T217" s="28">
        <f t="shared" si="241"/>
        <v>0</v>
      </c>
      <c r="U217" s="27">
        <f>COUNTIF(C217:T217,"&gt; 9")</f>
        <v>0</v>
      </c>
      <c r="V217" s="27">
        <f t="shared" si="4"/>
        <v>0.4</v>
      </c>
      <c r="W217" s="27"/>
    </row>
    <row r="218">
      <c r="A218" s="26" t="s">
        <v>1434</v>
      </c>
      <c r="B218" s="27" t="str">
        <f>VLOOKUP(A218,PlayerPosDB,3,FALSE)</f>
        <v>RB</v>
      </c>
      <c r="C218" s="28">
        <f t="shared" ref="C218:T218" si="242">IFNA(VLOOKUP($A218,INDIRECT("'W"&amp;C$1&amp;"'!$A$3:$T$1000"),3,False),0)</f>
        <v>0</v>
      </c>
      <c r="D218" s="28">
        <f t="shared" si="242"/>
        <v>0</v>
      </c>
      <c r="E218" s="28">
        <f t="shared" si="242"/>
        <v>0</v>
      </c>
      <c r="F218" s="28">
        <f t="shared" si="242"/>
        <v>0</v>
      </c>
      <c r="G218" s="28">
        <f t="shared" si="242"/>
        <v>0</v>
      </c>
      <c r="H218" s="28">
        <f t="shared" si="242"/>
        <v>0</v>
      </c>
      <c r="I218" s="28">
        <f t="shared" si="242"/>
        <v>0</v>
      </c>
      <c r="J218" s="28">
        <f t="shared" si="242"/>
        <v>0</v>
      </c>
      <c r="K218" s="28">
        <f t="shared" si="242"/>
        <v>0</v>
      </c>
      <c r="L218" s="28">
        <f t="shared" si="242"/>
        <v>0</v>
      </c>
      <c r="M218" s="28">
        <f t="shared" si="242"/>
        <v>0</v>
      </c>
      <c r="N218" s="28">
        <f t="shared" si="242"/>
        <v>0</v>
      </c>
      <c r="O218" s="28">
        <f t="shared" si="242"/>
        <v>0</v>
      </c>
      <c r="P218" s="28">
        <f t="shared" si="242"/>
        <v>0.4</v>
      </c>
      <c r="Q218" s="28">
        <f t="shared" si="242"/>
        <v>0</v>
      </c>
      <c r="R218" s="28">
        <f t="shared" si="242"/>
        <v>0</v>
      </c>
      <c r="S218" s="28">
        <f t="shared" si="242"/>
        <v>0</v>
      </c>
      <c r="T218" s="28">
        <f t="shared" si="242"/>
        <v>0</v>
      </c>
      <c r="U218" s="27">
        <f t="shared" ref="U218:U336" si="244">COUNTIF(C218:T218,"&gt; 15")</f>
        <v>0</v>
      </c>
      <c r="V218" s="27">
        <f t="shared" si="4"/>
        <v>0.4</v>
      </c>
      <c r="W218" s="27"/>
    </row>
    <row r="219">
      <c r="A219" s="26" t="s">
        <v>1435</v>
      </c>
      <c r="B219" s="27" t="str">
        <f>VLOOKUP(A219,PlayerPosDB,3,FALSE)</f>
        <v>RB</v>
      </c>
      <c r="C219" s="28">
        <f t="shared" ref="C219:T219" si="243">IFNA(VLOOKUP($A219,INDIRECT("'W"&amp;C$1&amp;"'!$A$3:$T$1000"),3,False),0)</f>
        <v>0</v>
      </c>
      <c r="D219" s="28">
        <f t="shared" si="243"/>
        <v>0</v>
      </c>
      <c r="E219" s="28">
        <f t="shared" si="243"/>
        <v>0</v>
      </c>
      <c r="F219" s="28">
        <f t="shared" si="243"/>
        <v>0</v>
      </c>
      <c r="G219" s="28">
        <f t="shared" si="243"/>
        <v>0</v>
      </c>
      <c r="H219" s="28">
        <f t="shared" si="243"/>
        <v>0</v>
      </c>
      <c r="I219" s="28">
        <f t="shared" si="243"/>
        <v>0</v>
      </c>
      <c r="J219" s="28">
        <f t="shared" si="243"/>
        <v>0</v>
      </c>
      <c r="K219" s="28">
        <f t="shared" si="243"/>
        <v>0</v>
      </c>
      <c r="L219" s="28">
        <f t="shared" si="243"/>
        <v>0</v>
      </c>
      <c r="M219" s="28">
        <f t="shared" si="243"/>
        <v>0</v>
      </c>
      <c r="N219" s="28">
        <f t="shared" si="243"/>
        <v>0</v>
      </c>
      <c r="O219" s="28">
        <f t="shared" si="243"/>
        <v>0</v>
      </c>
      <c r="P219" s="28">
        <f t="shared" si="243"/>
        <v>0.3</v>
      </c>
      <c r="Q219" s="28">
        <f t="shared" si="243"/>
        <v>0</v>
      </c>
      <c r="R219" s="28">
        <f t="shared" si="243"/>
        <v>0</v>
      </c>
      <c r="S219" s="28">
        <f t="shared" si="243"/>
        <v>0</v>
      </c>
      <c r="T219" s="28">
        <f t="shared" si="243"/>
        <v>0</v>
      </c>
      <c r="U219" s="27">
        <f t="shared" si="244"/>
        <v>0</v>
      </c>
      <c r="V219" s="27">
        <f t="shared" si="4"/>
        <v>0.3</v>
      </c>
      <c r="W219" s="27"/>
    </row>
    <row r="220">
      <c r="A220" s="26" t="s">
        <v>1436</v>
      </c>
      <c r="B220" s="27" t="str">
        <f>VLOOKUP(A220,PlayerPosDB,3,FALSE)</f>
        <v>RB</v>
      </c>
      <c r="C220" s="28">
        <f t="shared" ref="C220:T220" si="245">IFNA(VLOOKUP($A220,INDIRECT("'W"&amp;C$1&amp;"'!$A$3:$T$1000"),3,False),0)</f>
        <v>0</v>
      </c>
      <c r="D220" s="28">
        <f t="shared" si="245"/>
        <v>0</v>
      </c>
      <c r="E220" s="28">
        <f t="shared" si="245"/>
        <v>0.2</v>
      </c>
      <c r="F220" s="28">
        <f t="shared" si="245"/>
        <v>0</v>
      </c>
      <c r="G220" s="28">
        <f t="shared" si="245"/>
        <v>0</v>
      </c>
      <c r="H220" s="28">
        <f t="shared" si="245"/>
        <v>0</v>
      </c>
      <c r="I220" s="28">
        <f t="shared" si="245"/>
        <v>0</v>
      </c>
      <c r="J220" s="28">
        <f t="shared" si="245"/>
        <v>0</v>
      </c>
      <c r="K220" s="28">
        <f t="shared" si="245"/>
        <v>0</v>
      </c>
      <c r="L220" s="28">
        <f t="shared" si="245"/>
        <v>0</v>
      </c>
      <c r="M220" s="28">
        <f t="shared" si="245"/>
        <v>0</v>
      </c>
      <c r="N220" s="28">
        <f t="shared" si="245"/>
        <v>0</v>
      </c>
      <c r="O220" s="28">
        <f t="shared" si="245"/>
        <v>0</v>
      </c>
      <c r="P220" s="28">
        <f t="shared" si="245"/>
        <v>0</v>
      </c>
      <c r="Q220" s="28">
        <f t="shared" si="245"/>
        <v>0</v>
      </c>
      <c r="R220" s="28">
        <f t="shared" si="245"/>
        <v>0</v>
      </c>
      <c r="S220" s="28">
        <f t="shared" si="245"/>
        <v>0</v>
      </c>
      <c r="T220" s="28">
        <f t="shared" si="245"/>
        <v>0</v>
      </c>
      <c r="U220" s="27">
        <f t="shared" si="244"/>
        <v>0</v>
      </c>
      <c r="V220" s="27">
        <f t="shared" si="4"/>
        <v>0.2</v>
      </c>
      <c r="W220" s="27"/>
    </row>
    <row r="221">
      <c r="A221" s="26" t="s">
        <v>1437</v>
      </c>
      <c r="B221" s="27" t="str">
        <f>VLOOKUP(A221,PlayerPosDB,3,FALSE)</f>
        <v>RB</v>
      </c>
      <c r="C221" s="28">
        <f t="shared" ref="C221:T221" si="246">IFNA(VLOOKUP($A221,INDIRECT("'W"&amp;C$1&amp;"'!$A$3:$T$1000"),3,False),0)</f>
        <v>0</v>
      </c>
      <c r="D221" s="28">
        <f t="shared" si="246"/>
        <v>0</v>
      </c>
      <c r="E221" s="28">
        <f t="shared" si="246"/>
        <v>0</v>
      </c>
      <c r="F221" s="28">
        <f t="shared" si="246"/>
        <v>0</v>
      </c>
      <c r="G221" s="28">
        <f t="shared" si="246"/>
        <v>0</v>
      </c>
      <c r="H221" s="28">
        <f t="shared" si="246"/>
        <v>0</v>
      </c>
      <c r="I221" s="28">
        <f t="shared" si="246"/>
        <v>0</v>
      </c>
      <c r="J221" s="28">
        <f t="shared" si="246"/>
        <v>0</v>
      </c>
      <c r="K221" s="28">
        <f t="shared" si="246"/>
        <v>0</v>
      </c>
      <c r="L221" s="28">
        <f t="shared" si="246"/>
        <v>0</v>
      </c>
      <c r="M221" s="28">
        <f t="shared" si="246"/>
        <v>0</v>
      </c>
      <c r="N221" s="28">
        <f t="shared" si="246"/>
        <v>0</v>
      </c>
      <c r="O221" s="28">
        <f t="shared" si="246"/>
        <v>0</v>
      </c>
      <c r="P221" s="28">
        <f t="shared" si="246"/>
        <v>0</v>
      </c>
      <c r="Q221" s="28">
        <f t="shared" si="246"/>
        <v>0</v>
      </c>
      <c r="R221" s="28">
        <f t="shared" si="246"/>
        <v>0</v>
      </c>
      <c r="S221" s="28">
        <f t="shared" si="246"/>
        <v>0</v>
      </c>
      <c r="T221" s="28">
        <f t="shared" si="246"/>
        <v>0.2</v>
      </c>
      <c r="U221" s="27">
        <f t="shared" si="244"/>
        <v>0</v>
      </c>
      <c r="V221" s="27">
        <f t="shared" si="4"/>
        <v>0.2</v>
      </c>
      <c r="W221" s="27"/>
    </row>
    <row r="222">
      <c r="A222" s="26" t="s">
        <v>1438</v>
      </c>
      <c r="B222" s="27" t="str">
        <f>VLOOKUP(A222,PlayerPosDB,3,FALSE)</f>
        <v>RB</v>
      </c>
      <c r="C222" s="28">
        <f t="shared" ref="C222:T222" si="247">IFNA(VLOOKUP($A222,INDIRECT("'W"&amp;C$1&amp;"'!$A$3:$T$1000"),3,False),0)</f>
        <v>0</v>
      </c>
      <c r="D222" s="28">
        <f t="shared" si="247"/>
        <v>0</v>
      </c>
      <c r="E222" s="28">
        <f t="shared" si="247"/>
        <v>0</v>
      </c>
      <c r="F222" s="28">
        <f t="shared" si="247"/>
        <v>0</v>
      </c>
      <c r="G222" s="28">
        <f t="shared" si="247"/>
        <v>0</v>
      </c>
      <c r="H222" s="28">
        <f t="shared" si="247"/>
        <v>-2</v>
      </c>
      <c r="I222" s="28">
        <f t="shared" si="247"/>
        <v>0</v>
      </c>
      <c r="J222" s="28">
        <f t="shared" si="247"/>
        <v>0</v>
      </c>
      <c r="K222" s="28">
        <f t="shared" si="247"/>
        <v>0</v>
      </c>
      <c r="L222" s="28">
        <f t="shared" si="247"/>
        <v>0</v>
      </c>
      <c r="M222" s="28">
        <f t="shared" si="247"/>
        <v>0</v>
      </c>
      <c r="N222" s="28">
        <f t="shared" si="247"/>
        <v>0</v>
      </c>
      <c r="O222" s="28">
        <f t="shared" si="247"/>
        <v>0</v>
      </c>
      <c r="P222" s="28">
        <f t="shared" si="247"/>
        <v>0</v>
      </c>
      <c r="Q222" s="28">
        <f t="shared" si="247"/>
        <v>0</v>
      </c>
      <c r="R222" s="28">
        <f t="shared" si="247"/>
        <v>0</v>
      </c>
      <c r="S222" s="28">
        <f t="shared" si="247"/>
        <v>0</v>
      </c>
      <c r="T222" s="28">
        <f t="shared" si="247"/>
        <v>0</v>
      </c>
      <c r="U222" s="27">
        <f t="shared" si="244"/>
        <v>0</v>
      </c>
      <c r="V222" s="27">
        <f t="shared" si="4"/>
        <v>-2</v>
      </c>
      <c r="W222" s="27"/>
    </row>
    <row r="223">
      <c r="A223" s="26" t="s">
        <v>1439</v>
      </c>
      <c r="B223" s="27" t="str">
        <f>VLOOKUP(A223,PlayerPosDB,3,FALSE)</f>
        <v>TE</v>
      </c>
      <c r="C223" s="28">
        <f t="shared" ref="C223:T223" si="248">IFNA(VLOOKUP($A223,INDIRECT("'W"&amp;C$1&amp;"'!$A$3:$T$1000"),3,False),0)</f>
        <v>6</v>
      </c>
      <c r="D223" s="28">
        <f t="shared" si="248"/>
        <v>17.1</v>
      </c>
      <c r="E223" s="28">
        <f t="shared" si="248"/>
        <v>0</v>
      </c>
      <c r="F223" s="28">
        <f t="shared" si="248"/>
        <v>12.5</v>
      </c>
      <c r="G223" s="28">
        <f t="shared" si="248"/>
        <v>16.4</v>
      </c>
      <c r="H223" s="28">
        <f t="shared" si="248"/>
        <v>20.3</v>
      </c>
      <c r="I223" s="28">
        <f t="shared" si="248"/>
        <v>12.2</v>
      </c>
      <c r="J223" s="28">
        <f t="shared" si="248"/>
        <v>21.8</v>
      </c>
      <c r="K223" s="28">
        <f t="shared" si="248"/>
        <v>0</v>
      </c>
      <c r="L223" s="28">
        <f t="shared" si="248"/>
        <v>13.2</v>
      </c>
      <c r="M223" s="28">
        <f t="shared" si="248"/>
        <v>0</v>
      </c>
      <c r="N223" s="28">
        <f t="shared" si="248"/>
        <v>17.2</v>
      </c>
      <c r="O223" s="28">
        <f t="shared" si="248"/>
        <v>1.2</v>
      </c>
      <c r="P223" s="28">
        <f t="shared" si="248"/>
        <v>18.1</v>
      </c>
      <c r="Q223" s="28">
        <f t="shared" si="248"/>
        <v>8.1</v>
      </c>
      <c r="R223" s="28">
        <f t="shared" si="248"/>
        <v>14.6</v>
      </c>
      <c r="S223" s="28">
        <f t="shared" si="248"/>
        <v>15.2</v>
      </c>
      <c r="T223" s="28">
        <f t="shared" si="248"/>
        <v>3.7</v>
      </c>
      <c r="U223" s="27">
        <f t="shared" si="244"/>
        <v>7</v>
      </c>
      <c r="V223" s="27">
        <f t="shared" si="4"/>
        <v>197.6</v>
      </c>
      <c r="W223" s="27"/>
    </row>
    <row r="224">
      <c r="A224" s="26" t="s">
        <v>1440</v>
      </c>
      <c r="B224" s="27" t="str">
        <f>VLOOKUP(A224,PlayerPosDB,3,FALSE)</f>
        <v>TE</v>
      </c>
      <c r="C224" s="28">
        <f t="shared" ref="C224:T224" si="249">IFNA(VLOOKUP($A224,INDIRECT("'W"&amp;C$1&amp;"'!$A$3:$T$1000"),3,False),0)</f>
        <v>5.5</v>
      </c>
      <c r="D224" s="28">
        <f t="shared" si="249"/>
        <v>15.7</v>
      </c>
      <c r="E224" s="28">
        <f t="shared" si="249"/>
        <v>4</v>
      </c>
      <c r="F224" s="28">
        <f t="shared" si="249"/>
        <v>0</v>
      </c>
      <c r="G224" s="28">
        <f t="shared" si="249"/>
        <v>8.3</v>
      </c>
      <c r="H224" s="28">
        <f t="shared" si="249"/>
        <v>13.6</v>
      </c>
      <c r="I224" s="28">
        <f t="shared" si="249"/>
        <v>7.6</v>
      </c>
      <c r="J224" s="28">
        <f t="shared" si="249"/>
        <v>16.9</v>
      </c>
      <c r="K224" s="28">
        <f t="shared" si="249"/>
        <v>11.2</v>
      </c>
      <c r="L224" s="28">
        <f t="shared" si="249"/>
        <v>9.1</v>
      </c>
      <c r="M224" s="28">
        <f t="shared" si="249"/>
        <v>0</v>
      </c>
      <c r="N224" s="28">
        <f t="shared" si="249"/>
        <v>19.3</v>
      </c>
      <c r="O224" s="28">
        <f t="shared" si="249"/>
        <v>15.6</v>
      </c>
      <c r="P224" s="28">
        <f t="shared" si="249"/>
        <v>10.5</v>
      </c>
      <c r="Q224" s="28">
        <f t="shared" si="249"/>
        <v>13.2</v>
      </c>
      <c r="R224" s="28">
        <f t="shared" si="249"/>
        <v>3.5</v>
      </c>
      <c r="S224" s="28">
        <f t="shared" si="249"/>
        <v>24.3</v>
      </c>
      <c r="T224" s="28">
        <f t="shared" si="249"/>
        <v>16</v>
      </c>
      <c r="U224" s="27">
        <f t="shared" si="244"/>
        <v>6</v>
      </c>
      <c r="V224" s="27">
        <f t="shared" si="4"/>
        <v>194.3</v>
      </c>
      <c r="W224" s="27"/>
    </row>
    <row r="225">
      <c r="A225" s="26" t="s">
        <v>1441</v>
      </c>
      <c r="B225" s="27" t="str">
        <f>VLOOKUP(A225,PlayerPosDB,3,FALSE)</f>
        <v>TE</v>
      </c>
      <c r="C225" s="28">
        <f t="shared" ref="C225:T225" si="250">IFNA(VLOOKUP($A225,INDIRECT("'W"&amp;C$1&amp;"'!$A$3:$T$1000"),3,False),0)</f>
        <v>1.2</v>
      </c>
      <c r="D225" s="28">
        <f t="shared" si="250"/>
        <v>8.3</v>
      </c>
      <c r="E225" s="28">
        <f t="shared" si="250"/>
        <v>2.8</v>
      </c>
      <c r="F225" s="28">
        <f t="shared" si="250"/>
        <v>0</v>
      </c>
      <c r="G225" s="28">
        <f t="shared" si="250"/>
        <v>8.6</v>
      </c>
      <c r="H225" s="28">
        <f t="shared" si="250"/>
        <v>0</v>
      </c>
      <c r="I225" s="28">
        <f t="shared" si="250"/>
        <v>19.1</v>
      </c>
      <c r="J225" s="28">
        <f t="shared" si="250"/>
        <v>4</v>
      </c>
      <c r="K225" s="28">
        <f t="shared" si="250"/>
        <v>7.1</v>
      </c>
      <c r="L225" s="28">
        <f t="shared" si="250"/>
        <v>6</v>
      </c>
      <c r="M225" s="28">
        <f t="shared" si="250"/>
        <v>25.1</v>
      </c>
      <c r="N225" s="28">
        <f t="shared" si="250"/>
        <v>19.2</v>
      </c>
      <c r="O225" s="28">
        <f t="shared" si="250"/>
        <v>16.3</v>
      </c>
      <c r="P225" s="28">
        <f t="shared" si="250"/>
        <v>11.9</v>
      </c>
      <c r="Q225" s="28">
        <f t="shared" si="250"/>
        <v>15.3</v>
      </c>
      <c r="R225" s="28">
        <f t="shared" si="250"/>
        <v>9.2</v>
      </c>
      <c r="S225" s="28">
        <f t="shared" si="250"/>
        <v>10.1</v>
      </c>
      <c r="T225" s="28">
        <f t="shared" si="250"/>
        <v>14.1</v>
      </c>
      <c r="U225" s="27">
        <f t="shared" si="244"/>
        <v>5</v>
      </c>
      <c r="V225" s="27">
        <f t="shared" si="4"/>
        <v>178.3</v>
      </c>
      <c r="W225" s="27"/>
    </row>
    <row r="226">
      <c r="A226" s="26" t="s">
        <v>1442</v>
      </c>
      <c r="B226" s="27" t="str">
        <f>VLOOKUP(A226,PlayerPosDB,3,FALSE)</f>
        <v>TE</v>
      </c>
      <c r="C226" s="28">
        <f t="shared" ref="C226:T226" si="251">IFNA(VLOOKUP($A226,INDIRECT("'W"&amp;C$1&amp;"'!$A$3:$T$1000"),3,False),0)</f>
        <v>8.8</v>
      </c>
      <c r="D226" s="28">
        <f t="shared" si="251"/>
        <v>14.3</v>
      </c>
      <c r="E226" s="28">
        <f t="shared" si="251"/>
        <v>5.6</v>
      </c>
      <c r="F226" s="28">
        <f t="shared" si="251"/>
        <v>4.1</v>
      </c>
      <c r="G226" s="28">
        <f t="shared" si="251"/>
        <v>19.7</v>
      </c>
      <c r="H226" s="28">
        <f t="shared" si="251"/>
        <v>11.6</v>
      </c>
      <c r="I226" s="28">
        <f t="shared" si="251"/>
        <v>14.3</v>
      </c>
      <c r="J226" s="28">
        <f t="shared" si="251"/>
        <v>8.3</v>
      </c>
      <c r="K226" s="28">
        <f t="shared" si="251"/>
        <v>13</v>
      </c>
      <c r="L226" s="28">
        <f t="shared" si="251"/>
        <v>0</v>
      </c>
      <c r="M226" s="28">
        <f t="shared" si="251"/>
        <v>24.8</v>
      </c>
      <c r="N226" s="28">
        <f t="shared" si="251"/>
        <v>5.8</v>
      </c>
      <c r="O226" s="28">
        <f t="shared" si="251"/>
        <v>25.2</v>
      </c>
      <c r="P226" s="28">
        <f t="shared" si="251"/>
        <v>6.7</v>
      </c>
      <c r="Q226" s="28">
        <f t="shared" si="251"/>
        <v>5</v>
      </c>
      <c r="R226" s="28">
        <f t="shared" si="251"/>
        <v>15.4</v>
      </c>
      <c r="S226" s="28">
        <f t="shared" si="251"/>
        <v>11.1</v>
      </c>
      <c r="T226" s="28">
        <f t="shared" si="251"/>
        <v>13</v>
      </c>
      <c r="U226" s="27">
        <f t="shared" si="244"/>
        <v>4</v>
      </c>
      <c r="V226" s="27">
        <f t="shared" si="4"/>
        <v>206.7</v>
      </c>
      <c r="W226" s="27"/>
    </row>
    <row r="227">
      <c r="A227" s="26" t="s">
        <v>1443</v>
      </c>
      <c r="B227" s="27" t="str">
        <f>VLOOKUP(A227,PlayerPosDB,3,FALSE)</f>
        <v>TE</v>
      </c>
      <c r="C227" s="28">
        <f t="shared" ref="C227:T227" si="252">IFNA(VLOOKUP($A227,INDIRECT("'W"&amp;C$1&amp;"'!$A$3:$T$1000"),3,False),0)</f>
        <v>2.4</v>
      </c>
      <c r="D227" s="28">
        <f t="shared" si="252"/>
        <v>7.1</v>
      </c>
      <c r="E227" s="28">
        <f t="shared" si="252"/>
        <v>0</v>
      </c>
      <c r="F227" s="28">
        <f t="shared" si="252"/>
        <v>0</v>
      </c>
      <c r="G227" s="28">
        <f t="shared" si="252"/>
        <v>7.5</v>
      </c>
      <c r="H227" s="28">
        <f t="shared" si="252"/>
        <v>14.1</v>
      </c>
      <c r="I227" s="28">
        <f t="shared" si="252"/>
        <v>18.1</v>
      </c>
      <c r="J227" s="28">
        <f t="shared" si="252"/>
        <v>12.1</v>
      </c>
      <c r="K227" s="28">
        <f t="shared" si="252"/>
        <v>3.6</v>
      </c>
      <c r="L227" s="28">
        <f t="shared" si="252"/>
        <v>15.8</v>
      </c>
      <c r="M227" s="28">
        <f t="shared" si="252"/>
        <v>3.2</v>
      </c>
      <c r="N227" s="28">
        <f t="shared" si="252"/>
        <v>13.1</v>
      </c>
      <c r="O227" s="28">
        <f t="shared" si="252"/>
        <v>15.9</v>
      </c>
      <c r="P227" s="28">
        <f t="shared" si="252"/>
        <v>0</v>
      </c>
      <c r="Q227" s="28">
        <f t="shared" si="252"/>
        <v>9.4</v>
      </c>
      <c r="R227" s="28">
        <f t="shared" si="252"/>
        <v>11.8</v>
      </c>
      <c r="S227" s="28">
        <f t="shared" si="252"/>
        <v>13.8</v>
      </c>
      <c r="T227" s="28">
        <f t="shared" si="252"/>
        <v>13.4</v>
      </c>
      <c r="U227" s="27">
        <f t="shared" si="244"/>
        <v>3</v>
      </c>
      <c r="V227" s="27">
        <f t="shared" si="4"/>
        <v>161.3</v>
      </c>
      <c r="W227" s="27"/>
    </row>
    <row r="228">
      <c r="A228" s="26" t="s">
        <v>1444</v>
      </c>
      <c r="B228" s="27" t="str">
        <f>VLOOKUP(A228,PlayerPosDB,3,FALSE)</f>
        <v>TE</v>
      </c>
      <c r="C228" s="28">
        <f t="shared" ref="C228:T228" si="253">IFNA(VLOOKUP($A228,INDIRECT("'W"&amp;C$1&amp;"'!$A$3:$T$1000"),3,False),0)</f>
        <v>4.9</v>
      </c>
      <c r="D228" s="28">
        <f t="shared" si="253"/>
        <v>1.1</v>
      </c>
      <c r="E228" s="28">
        <f t="shared" si="253"/>
        <v>5</v>
      </c>
      <c r="F228" s="28">
        <f t="shared" si="253"/>
        <v>12.4</v>
      </c>
      <c r="G228" s="28">
        <f t="shared" si="253"/>
        <v>11.5</v>
      </c>
      <c r="H228" s="28">
        <f t="shared" si="253"/>
        <v>0</v>
      </c>
      <c r="I228" s="28">
        <f t="shared" si="253"/>
        <v>3.7</v>
      </c>
      <c r="J228" s="28">
        <f t="shared" si="253"/>
        <v>20</v>
      </c>
      <c r="K228" s="28">
        <f t="shared" si="253"/>
        <v>15</v>
      </c>
      <c r="L228" s="28">
        <f t="shared" si="253"/>
        <v>16.4</v>
      </c>
      <c r="M228" s="28">
        <f t="shared" si="253"/>
        <v>1.8</v>
      </c>
      <c r="N228" s="28">
        <f t="shared" si="253"/>
        <v>9.2</v>
      </c>
      <c r="O228" s="28">
        <f t="shared" si="253"/>
        <v>10.3</v>
      </c>
      <c r="P228" s="28">
        <f t="shared" si="253"/>
        <v>7</v>
      </c>
      <c r="Q228" s="28">
        <f t="shared" si="253"/>
        <v>4.7</v>
      </c>
      <c r="R228" s="28">
        <f t="shared" si="253"/>
        <v>5.5</v>
      </c>
      <c r="S228" s="28">
        <f t="shared" si="253"/>
        <v>18.4</v>
      </c>
      <c r="T228" s="28">
        <f t="shared" si="253"/>
        <v>0</v>
      </c>
      <c r="U228" s="27">
        <f t="shared" si="244"/>
        <v>3</v>
      </c>
      <c r="V228" s="27">
        <f t="shared" si="4"/>
        <v>146.9</v>
      </c>
      <c r="W228" s="27"/>
    </row>
    <row r="229">
      <c r="A229" s="26" t="s">
        <v>1445</v>
      </c>
      <c r="B229" s="27" t="str">
        <f>VLOOKUP(A229,PlayerPosDB,3,FALSE)</f>
        <v>TE</v>
      </c>
      <c r="C229" s="28">
        <f t="shared" ref="C229:T229" si="254">IFNA(VLOOKUP($A229,INDIRECT("'W"&amp;C$1&amp;"'!$A$3:$T$1000"),3,False),0)</f>
        <v>4.3</v>
      </c>
      <c r="D229" s="28">
        <f t="shared" si="254"/>
        <v>8.2</v>
      </c>
      <c r="E229" s="28">
        <f t="shared" si="254"/>
        <v>6.3</v>
      </c>
      <c r="F229" s="28">
        <f t="shared" si="254"/>
        <v>5.7</v>
      </c>
      <c r="G229" s="28">
        <f t="shared" si="254"/>
        <v>2</v>
      </c>
      <c r="H229" s="28">
        <f t="shared" si="254"/>
        <v>8.8</v>
      </c>
      <c r="I229" s="28">
        <f t="shared" si="254"/>
        <v>12</v>
      </c>
      <c r="J229" s="28">
        <f t="shared" si="254"/>
        <v>11.2</v>
      </c>
      <c r="K229" s="28">
        <f t="shared" si="254"/>
        <v>1</v>
      </c>
      <c r="L229" s="28">
        <f t="shared" si="254"/>
        <v>5.1</v>
      </c>
      <c r="M229" s="28">
        <f t="shared" si="254"/>
        <v>15.7</v>
      </c>
      <c r="N229" s="28">
        <f t="shared" si="254"/>
        <v>12.8</v>
      </c>
      <c r="O229" s="28">
        <f t="shared" si="254"/>
        <v>11</v>
      </c>
      <c r="P229" s="28">
        <f t="shared" si="254"/>
        <v>0</v>
      </c>
      <c r="Q229" s="28">
        <f t="shared" si="254"/>
        <v>3.5</v>
      </c>
      <c r="R229" s="28">
        <f t="shared" si="254"/>
        <v>1.7</v>
      </c>
      <c r="S229" s="28">
        <f t="shared" si="254"/>
        <v>22.2</v>
      </c>
      <c r="T229" s="28">
        <f t="shared" si="254"/>
        <v>12.9</v>
      </c>
      <c r="U229" s="27">
        <f t="shared" si="244"/>
        <v>2</v>
      </c>
      <c r="V229" s="27">
        <f t="shared" si="4"/>
        <v>144.4</v>
      </c>
      <c r="W229" s="27"/>
    </row>
    <row r="230">
      <c r="A230" s="26" t="s">
        <v>1446</v>
      </c>
      <c r="B230" s="27" t="str">
        <f>VLOOKUP(A230,PlayerPosDB,3,FALSE)</f>
        <v>TE</v>
      </c>
      <c r="C230" s="28">
        <f t="shared" ref="C230:T230" si="255">IFNA(VLOOKUP($A230,INDIRECT("'W"&amp;C$1&amp;"'!$A$3:$T$1000"),3,False),0)</f>
        <v>4.7</v>
      </c>
      <c r="D230" s="28">
        <f t="shared" si="255"/>
        <v>2.6</v>
      </c>
      <c r="E230" s="28">
        <f t="shared" si="255"/>
        <v>3.4</v>
      </c>
      <c r="F230" s="28">
        <f t="shared" si="255"/>
        <v>14.3</v>
      </c>
      <c r="G230" s="28">
        <f t="shared" si="255"/>
        <v>22.8</v>
      </c>
      <c r="H230" s="28">
        <f t="shared" si="255"/>
        <v>2.5</v>
      </c>
      <c r="I230" s="28">
        <f t="shared" si="255"/>
        <v>10.8</v>
      </c>
      <c r="J230" s="28">
        <f t="shared" si="255"/>
        <v>15.3</v>
      </c>
      <c r="K230" s="28">
        <f t="shared" si="255"/>
        <v>5.6</v>
      </c>
      <c r="L230" s="28">
        <f t="shared" si="255"/>
        <v>0</v>
      </c>
      <c r="M230" s="28">
        <f t="shared" si="255"/>
        <v>0</v>
      </c>
      <c r="N230" s="28">
        <f t="shared" si="255"/>
        <v>9.6</v>
      </c>
      <c r="O230" s="28">
        <f t="shared" si="255"/>
        <v>10.8</v>
      </c>
      <c r="P230" s="28">
        <f t="shared" si="255"/>
        <v>11.6</v>
      </c>
      <c r="Q230" s="28">
        <f t="shared" si="255"/>
        <v>4.4</v>
      </c>
      <c r="R230" s="28">
        <f t="shared" si="255"/>
        <v>8</v>
      </c>
      <c r="S230" s="28">
        <f t="shared" si="255"/>
        <v>6.3</v>
      </c>
      <c r="T230" s="28">
        <f t="shared" si="255"/>
        <v>5.6</v>
      </c>
      <c r="U230" s="27">
        <f t="shared" si="244"/>
        <v>2</v>
      </c>
      <c r="V230" s="27">
        <f t="shared" si="4"/>
        <v>138.3</v>
      </c>
      <c r="W230" s="27"/>
    </row>
    <row r="231">
      <c r="A231" s="26" t="s">
        <v>1447</v>
      </c>
      <c r="B231" s="27" t="str">
        <f>VLOOKUP(A231,PlayerPosDB,3,FALSE)</f>
        <v>TE</v>
      </c>
      <c r="C231" s="28">
        <f t="shared" ref="C231:T231" si="256">IFNA(VLOOKUP($A231,INDIRECT("'W"&amp;C$1&amp;"'!$A$3:$T$1000"),3,False),0)</f>
        <v>4.7</v>
      </c>
      <c r="D231" s="28">
        <f t="shared" si="256"/>
        <v>5.9</v>
      </c>
      <c r="E231" s="28">
        <f t="shared" si="256"/>
        <v>5.3</v>
      </c>
      <c r="F231" s="28">
        <f t="shared" si="256"/>
        <v>14.2</v>
      </c>
      <c r="G231" s="28">
        <f t="shared" si="256"/>
        <v>7.7</v>
      </c>
      <c r="H231" s="28">
        <f t="shared" si="256"/>
        <v>2.6</v>
      </c>
      <c r="I231" s="28">
        <f t="shared" si="256"/>
        <v>6.1</v>
      </c>
      <c r="J231" s="28">
        <f t="shared" si="256"/>
        <v>2.9</v>
      </c>
      <c r="K231" s="28">
        <f t="shared" si="256"/>
        <v>0</v>
      </c>
      <c r="L231" s="28">
        <f t="shared" si="256"/>
        <v>9.2</v>
      </c>
      <c r="M231" s="28">
        <f t="shared" si="256"/>
        <v>2.4</v>
      </c>
      <c r="N231" s="28">
        <f t="shared" si="256"/>
        <v>7.9</v>
      </c>
      <c r="O231" s="28">
        <f t="shared" si="256"/>
        <v>15.8</v>
      </c>
      <c r="P231" s="28">
        <f t="shared" si="256"/>
        <v>12.3</v>
      </c>
      <c r="Q231" s="28">
        <f t="shared" si="256"/>
        <v>9.7</v>
      </c>
      <c r="R231" s="28">
        <f t="shared" si="256"/>
        <v>3.1</v>
      </c>
      <c r="S231" s="28">
        <f t="shared" si="256"/>
        <v>7.5</v>
      </c>
      <c r="T231" s="28">
        <f t="shared" si="256"/>
        <v>18.5</v>
      </c>
      <c r="U231" s="27">
        <f t="shared" si="244"/>
        <v>2</v>
      </c>
      <c r="V231" s="27">
        <f t="shared" si="4"/>
        <v>135.8</v>
      </c>
      <c r="W231" s="27"/>
    </row>
    <row r="232">
      <c r="A232" s="26" t="s">
        <v>1448</v>
      </c>
      <c r="B232" s="27" t="str">
        <f>VLOOKUP(A232,PlayerPosDB,3,FALSE)</f>
        <v>TE</v>
      </c>
      <c r="C232" s="28">
        <f t="shared" ref="C232:T232" si="257">IFNA(VLOOKUP($A232,INDIRECT("'W"&amp;C$1&amp;"'!$A$3:$T$1000"),3,False),0)</f>
        <v>6.4</v>
      </c>
      <c r="D232" s="28">
        <f t="shared" si="257"/>
        <v>0</v>
      </c>
      <c r="E232" s="28">
        <f t="shared" si="257"/>
        <v>0</v>
      </c>
      <c r="F232" s="28">
        <f t="shared" si="257"/>
        <v>0</v>
      </c>
      <c r="G232" s="28">
        <f t="shared" si="257"/>
        <v>1.9</v>
      </c>
      <c r="H232" s="28">
        <f t="shared" si="257"/>
        <v>5.6</v>
      </c>
      <c r="I232" s="28">
        <f t="shared" si="257"/>
        <v>18.6</v>
      </c>
      <c r="J232" s="28">
        <f t="shared" si="257"/>
        <v>14.6</v>
      </c>
      <c r="K232" s="28">
        <f t="shared" si="257"/>
        <v>5.4</v>
      </c>
      <c r="L232" s="28">
        <f t="shared" si="257"/>
        <v>0</v>
      </c>
      <c r="M232" s="28">
        <f t="shared" si="257"/>
        <v>14.6</v>
      </c>
      <c r="N232" s="28">
        <f t="shared" si="257"/>
        <v>3.4</v>
      </c>
      <c r="O232" s="28">
        <f t="shared" si="257"/>
        <v>21.7</v>
      </c>
      <c r="P232" s="28">
        <f t="shared" si="257"/>
        <v>13.7</v>
      </c>
      <c r="Q232" s="28">
        <f t="shared" si="257"/>
        <v>0</v>
      </c>
      <c r="R232" s="28">
        <f t="shared" si="257"/>
        <v>10.6</v>
      </c>
      <c r="S232" s="28">
        <f t="shared" si="257"/>
        <v>0</v>
      </c>
      <c r="T232" s="28">
        <f t="shared" si="257"/>
        <v>0</v>
      </c>
      <c r="U232" s="27">
        <f t="shared" si="244"/>
        <v>2</v>
      </c>
      <c r="V232" s="27">
        <f t="shared" si="4"/>
        <v>116.5</v>
      </c>
      <c r="W232" s="27"/>
    </row>
    <row r="233">
      <c r="A233" s="26" t="s">
        <v>1449</v>
      </c>
      <c r="B233" s="27" t="str">
        <f>VLOOKUP(A233,PlayerPosDB,3,FALSE)</f>
        <v>TE</v>
      </c>
      <c r="C233" s="28">
        <f t="shared" ref="C233:T233" si="258">IFNA(VLOOKUP($A233,INDIRECT("'W"&amp;C$1&amp;"'!$A$3:$T$1000"),3,False),0)</f>
        <v>1</v>
      </c>
      <c r="D233" s="28">
        <f t="shared" si="258"/>
        <v>-0.4</v>
      </c>
      <c r="E233" s="28">
        <f t="shared" si="258"/>
        <v>6.2</v>
      </c>
      <c r="F233" s="28">
        <f t="shared" si="258"/>
        <v>8.2</v>
      </c>
      <c r="G233" s="28">
        <f t="shared" si="258"/>
        <v>5.9</v>
      </c>
      <c r="H233" s="28">
        <f t="shared" si="258"/>
        <v>8.5</v>
      </c>
      <c r="I233" s="28">
        <f t="shared" si="258"/>
        <v>14</v>
      </c>
      <c r="J233" s="28">
        <f t="shared" si="258"/>
        <v>24.6</v>
      </c>
      <c r="K233" s="28">
        <f t="shared" si="258"/>
        <v>17.7</v>
      </c>
      <c r="L233" s="28">
        <f t="shared" si="258"/>
        <v>6</v>
      </c>
      <c r="M233" s="28">
        <f t="shared" si="258"/>
        <v>0</v>
      </c>
      <c r="N233" s="28">
        <f t="shared" si="258"/>
        <v>3.5</v>
      </c>
      <c r="O233" s="28">
        <f t="shared" si="258"/>
        <v>4</v>
      </c>
      <c r="P233" s="28">
        <f t="shared" si="258"/>
        <v>8.5</v>
      </c>
      <c r="Q233" s="28">
        <f t="shared" si="258"/>
        <v>3.4</v>
      </c>
      <c r="R233" s="28">
        <f t="shared" si="258"/>
        <v>0</v>
      </c>
      <c r="S233" s="28">
        <f t="shared" si="258"/>
        <v>0</v>
      </c>
      <c r="T233" s="28">
        <f t="shared" si="258"/>
        <v>0</v>
      </c>
      <c r="U233" s="27">
        <f t="shared" si="244"/>
        <v>2</v>
      </c>
      <c r="V233" s="27">
        <f t="shared" si="4"/>
        <v>111.1</v>
      </c>
      <c r="W233" s="27"/>
    </row>
    <row r="234">
      <c r="A234" s="26" t="s">
        <v>1450</v>
      </c>
      <c r="B234" s="27" t="str">
        <f>VLOOKUP(A234,PlayerPosDB,3,FALSE)</f>
        <v>TE</v>
      </c>
      <c r="C234" s="28">
        <f t="shared" ref="C234:T234" si="259">IFNA(VLOOKUP($A234,INDIRECT("'W"&amp;C$1&amp;"'!$A$3:$T$1000"),3,False),0)</f>
        <v>0.9</v>
      </c>
      <c r="D234" s="28">
        <f t="shared" si="259"/>
        <v>4.7</v>
      </c>
      <c r="E234" s="28">
        <f t="shared" si="259"/>
        <v>20.7</v>
      </c>
      <c r="F234" s="28">
        <f t="shared" si="259"/>
        <v>4.9</v>
      </c>
      <c r="G234" s="28">
        <f t="shared" si="259"/>
        <v>7.2</v>
      </c>
      <c r="H234" s="28">
        <f t="shared" si="259"/>
        <v>21.5</v>
      </c>
      <c r="I234" s="28">
        <f t="shared" si="259"/>
        <v>0</v>
      </c>
      <c r="J234" s="28">
        <f t="shared" si="259"/>
        <v>3.9</v>
      </c>
      <c r="K234" s="28">
        <f t="shared" si="259"/>
        <v>0</v>
      </c>
      <c r="L234" s="28">
        <f t="shared" si="259"/>
        <v>2.3</v>
      </c>
      <c r="M234" s="28">
        <f t="shared" si="259"/>
        <v>5.7</v>
      </c>
      <c r="N234" s="28">
        <f t="shared" si="259"/>
        <v>9.9</v>
      </c>
      <c r="O234" s="28">
        <f t="shared" si="259"/>
        <v>4.1</v>
      </c>
      <c r="P234" s="28">
        <f t="shared" si="259"/>
        <v>0</v>
      </c>
      <c r="Q234" s="28">
        <f t="shared" si="259"/>
        <v>1.9</v>
      </c>
      <c r="R234" s="28">
        <f t="shared" si="259"/>
        <v>7.9</v>
      </c>
      <c r="S234" s="28">
        <f t="shared" si="259"/>
        <v>0</v>
      </c>
      <c r="T234" s="28">
        <f t="shared" si="259"/>
        <v>1.3</v>
      </c>
      <c r="U234" s="27">
        <f t="shared" si="244"/>
        <v>2</v>
      </c>
      <c r="V234" s="27">
        <f t="shared" si="4"/>
        <v>96.9</v>
      </c>
      <c r="W234" s="27"/>
    </row>
    <row r="235">
      <c r="A235" s="26" t="s">
        <v>1451</v>
      </c>
      <c r="B235" s="27" t="str">
        <f>VLOOKUP(A235,PlayerPosDB,3,FALSE)</f>
        <v>TE</v>
      </c>
      <c r="C235" s="28">
        <f t="shared" ref="C235:T235" si="260">IFNA(VLOOKUP($A235,INDIRECT("'W"&amp;C$1&amp;"'!$A$3:$T$1000"),3,False),0)</f>
        <v>5.2</v>
      </c>
      <c r="D235" s="28">
        <f t="shared" si="260"/>
        <v>0</v>
      </c>
      <c r="E235" s="28">
        <f t="shared" si="260"/>
        <v>1.8</v>
      </c>
      <c r="F235" s="28">
        <f t="shared" si="260"/>
        <v>6</v>
      </c>
      <c r="G235" s="28">
        <f t="shared" si="260"/>
        <v>3.9</v>
      </c>
      <c r="H235" s="28">
        <f t="shared" si="260"/>
        <v>0</v>
      </c>
      <c r="I235" s="28">
        <f t="shared" si="260"/>
        <v>8.6</v>
      </c>
      <c r="J235" s="28">
        <f t="shared" si="260"/>
        <v>3.8</v>
      </c>
      <c r="K235" s="28">
        <f t="shared" si="260"/>
        <v>0</v>
      </c>
      <c r="L235" s="28">
        <f t="shared" si="260"/>
        <v>2.8</v>
      </c>
      <c r="M235" s="28">
        <f t="shared" si="260"/>
        <v>16.3</v>
      </c>
      <c r="N235" s="28">
        <f t="shared" si="260"/>
        <v>20.6</v>
      </c>
      <c r="O235" s="28">
        <f t="shared" si="260"/>
        <v>7.8</v>
      </c>
      <c r="P235" s="28">
        <f t="shared" si="260"/>
        <v>4.6</v>
      </c>
      <c r="Q235" s="28">
        <f t="shared" si="260"/>
        <v>9.1</v>
      </c>
      <c r="R235" s="28">
        <f t="shared" si="260"/>
        <v>1.5</v>
      </c>
      <c r="S235" s="28">
        <f t="shared" si="260"/>
        <v>1.1</v>
      </c>
      <c r="T235" s="28">
        <f t="shared" si="260"/>
        <v>0.2</v>
      </c>
      <c r="U235" s="27">
        <f t="shared" si="244"/>
        <v>2</v>
      </c>
      <c r="V235" s="27">
        <f t="shared" si="4"/>
        <v>93.3</v>
      </c>
      <c r="W235" s="27"/>
    </row>
    <row r="236">
      <c r="A236" s="26" t="s">
        <v>1452</v>
      </c>
      <c r="B236" s="27" t="str">
        <f>VLOOKUP(A236,PlayerPosDB,3,FALSE)</f>
        <v>TE</v>
      </c>
      <c r="C236" s="28">
        <f t="shared" ref="C236:T236" si="261">IFNA(VLOOKUP($A236,INDIRECT("'W"&amp;C$1&amp;"'!$A$3:$T$1000"),3,False),0)</f>
        <v>6.5</v>
      </c>
      <c r="D236" s="28">
        <f t="shared" si="261"/>
        <v>2.3</v>
      </c>
      <c r="E236" s="28">
        <f t="shared" si="261"/>
        <v>4.6</v>
      </c>
      <c r="F236" s="28">
        <f t="shared" si="261"/>
        <v>7.3</v>
      </c>
      <c r="G236" s="28">
        <f t="shared" si="261"/>
        <v>0</v>
      </c>
      <c r="H236" s="28">
        <f t="shared" si="261"/>
        <v>11.7</v>
      </c>
      <c r="I236" s="28">
        <f t="shared" si="261"/>
        <v>3</v>
      </c>
      <c r="J236" s="28">
        <f t="shared" si="261"/>
        <v>13.8</v>
      </c>
      <c r="K236" s="28">
        <f t="shared" si="261"/>
        <v>3.8</v>
      </c>
      <c r="L236" s="28">
        <f t="shared" si="261"/>
        <v>14.1</v>
      </c>
      <c r="M236" s="28">
        <f t="shared" si="261"/>
        <v>0</v>
      </c>
      <c r="N236" s="28">
        <f t="shared" si="261"/>
        <v>3.4</v>
      </c>
      <c r="O236" s="28">
        <f t="shared" si="261"/>
        <v>14.1</v>
      </c>
      <c r="P236" s="28">
        <f t="shared" si="261"/>
        <v>7.9</v>
      </c>
      <c r="Q236" s="28">
        <f t="shared" si="261"/>
        <v>14.6</v>
      </c>
      <c r="R236" s="28">
        <f t="shared" si="261"/>
        <v>12.3</v>
      </c>
      <c r="S236" s="28">
        <f t="shared" si="261"/>
        <v>15.4</v>
      </c>
      <c r="T236" s="28">
        <f t="shared" si="261"/>
        <v>9.8</v>
      </c>
      <c r="U236" s="27">
        <f t="shared" si="244"/>
        <v>1</v>
      </c>
      <c r="V236" s="27">
        <f t="shared" si="4"/>
        <v>144.6</v>
      </c>
      <c r="W236" s="27"/>
    </row>
    <row r="237">
      <c r="A237" s="26" t="s">
        <v>1453</v>
      </c>
      <c r="B237" s="27" t="str">
        <f>VLOOKUP(A237,PlayerPosDB,3,FALSE)</f>
        <v>TE</v>
      </c>
      <c r="C237" s="28">
        <f t="shared" ref="C237:T237" si="262">IFNA(VLOOKUP($A237,INDIRECT("'W"&amp;C$1&amp;"'!$A$3:$T$1000"),3,False),0)</f>
        <v>3.3</v>
      </c>
      <c r="D237" s="28">
        <f t="shared" si="262"/>
        <v>12.6</v>
      </c>
      <c r="E237" s="28">
        <f t="shared" si="262"/>
        <v>6.7</v>
      </c>
      <c r="F237" s="28">
        <f t="shared" si="262"/>
        <v>-0.4</v>
      </c>
      <c r="G237" s="28">
        <f t="shared" si="262"/>
        <v>4.1</v>
      </c>
      <c r="H237" s="28">
        <f t="shared" si="262"/>
        <v>0</v>
      </c>
      <c r="I237" s="28">
        <f t="shared" si="262"/>
        <v>0.7</v>
      </c>
      <c r="J237" s="28">
        <f t="shared" si="262"/>
        <v>8.8</v>
      </c>
      <c r="K237" s="28">
        <f t="shared" si="262"/>
        <v>24.5</v>
      </c>
      <c r="L237" s="28">
        <f t="shared" si="262"/>
        <v>5</v>
      </c>
      <c r="M237" s="28">
        <f t="shared" si="262"/>
        <v>0</v>
      </c>
      <c r="N237" s="28">
        <f t="shared" si="262"/>
        <v>0</v>
      </c>
      <c r="O237" s="28">
        <f t="shared" si="262"/>
        <v>7.8</v>
      </c>
      <c r="P237" s="28">
        <f t="shared" si="262"/>
        <v>3.9</v>
      </c>
      <c r="Q237" s="28">
        <f t="shared" si="262"/>
        <v>5.2</v>
      </c>
      <c r="R237" s="28">
        <f t="shared" si="262"/>
        <v>2.4</v>
      </c>
      <c r="S237" s="28">
        <f t="shared" si="262"/>
        <v>13.6</v>
      </c>
      <c r="T237" s="28">
        <f t="shared" si="262"/>
        <v>10.8</v>
      </c>
      <c r="U237" s="27">
        <f t="shared" si="244"/>
        <v>1</v>
      </c>
      <c r="V237" s="27">
        <f t="shared" si="4"/>
        <v>109</v>
      </c>
      <c r="W237" s="27"/>
    </row>
    <row r="238">
      <c r="A238" s="26" t="s">
        <v>1454</v>
      </c>
      <c r="B238" s="27" t="str">
        <f>VLOOKUP(A238,PlayerPosDB,3,FALSE)</f>
        <v>TE</v>
      </c>
      <c r="C238" s="28">
        <f t="shared" ref="C238:T238" si="263">IFNA(VLOOKUP($A238,INDIRECT("'W"&amp;C$1&amp;"'!$A$3:$T$1000"),3,False),0)</f>
        <v>10.1</v>
      </c>
      <c r="D238" s="28">
        <f t="shared" si="263"/>
        <v>3.5</v>
      </c>
      <c r="E238" s="28">
        <f t="shared" si="263"/>
        <v>6.9</v>
      </c>
      <c r="F238" s="28">
        <f t="shared" si="263"/>
        <v>0</v>
      </c>
      <c r="G238" s="28">
        <f t="shared" si="263"/>
        <v>12.3</v>
      </c>
      <c r="H238" s="28">
        <f t="shared" si="263"/>
        <v>8.5</v>
      </c>
      <c r="I238" s="28">
        <f t="shared" si="263"/>
        <v>10</v>
      </c>
      <c r="J238" s="28">
        <f t="shared" si="263"/>
        <v>23.1</v>
      </c>
      <c r="K238" s="28">
        <f t="shared" si="263"/>
        <v>1.6</v>
      </c>
      <c r="L238" s="28">
        <f t="shared" si="263"/>
        <v>7.5</v>
      </c>
      <c r="M238" s="28">
        <f t="shared" si="263"/>
        <v>1.4</v>
      </c>
      <c r="N238" s="28">
        <f t="shared" si="263"/>
        <v>0</v>
      </c>
      <c r="O238" s="28">
        <f t="shared" si="263"/>
        <v>0</v>
      </c>
      <c r="P238" s="28">
        <f t="shared" si="263"/>
        <v>1.9</v>
      </c>
      <c r="Q238" s="28">
        <f t="shared" si="263"/>
        <v>4.8</v>
      </c>
      <c r="R238" s="28">
        <f t="shared" si="263"/>
        <v>1.2</v>
      </c>
      <c r="S238" s="28">
        <f t="shared" si="263"/>
        <v>12.4</v>
      </c>
      <c r="T238" s="28">
        <f t="shared" si="263"/>
        <v>2.5</v>
      </c>
      <c r="U238" s="27">
        <f t="shared" si="244"/>
        <v>1</v>
      </c>
      <c r="V238" s="27">
        <f t="shared" si="4"/>
        <v>107.7</v>
      </c>
      <c r="W238" s="27"/>
    </row>
    <row r="239">
      <c r="A239" s="26" t="s">
        <v>1455</v>
      </c>
      <c r="B239" s="27" t="str">
        <f>VLOOKUP(A239,PlayerPosDB,3,FALSE)</f>
        <v>TE</v>
      </c>
      <c r="C239" s="28">
        <f t="shared" ref="C239:T239" si="264">IFNA(VLOOKUP($A239,INDIRECT("'W"&amp;C$1&amp;"'!$A$3:$T$1000"),3,False),0)</f>
        <v>21.6</v>
      </c>
      <c r="D239" s="28">
        <f t="shared" si="264"/>
        <v>3.6</v>
      </c>
      <c r="E239" s="28">
        <f t="shared" si="264"/>
        <v>0.9</v>
      </c>
      <c r="F239" s="28">
        <f t="shared" si="264"/>
        <v>3.1</v>
      </c>
      <c r="G239" s="28">
        <f t="shared" si="264"/>
        <v>14.8</v>
      </c>
      <c r="H239" s="28">
        <f t="shared" si="264"/>
        <v>3.7</v>
      </c>
      <c r="I239" s="28">
        <f t="shared" si="264"/>
        <v>2.7</v>
      </c>
      <c r="J239" s="28">
        <f t="shared" si="264"/>
        <v>6.7</v>
      </c>
      <c r="K239" s="28">
        <f t="shared" si="264"/>
        <v>0</v>
      </c>
      <c r="L239" s="28">
        <f t="shared" si="264"/>
        <v>0</v>
      </c>
      <c r="M239" s="28">
        <f t="shared" si="264"/>
        <v>7.5</v>
      </c>
      <c r="N239" s="28">
        <f t="shared" si="264"/>
        <v>0</v>
      </c>
      <c r="O239" s="28">
        <f t="shared" si="264"/>
        <v>12.3</v>
      </c>
      <c r="P239" s="28">
        <f t="shared" si="264"/>
        <v>0</v>
      </c>
      <c r="Q239" s="28">
        <f t="shared" si="264"/>
        <v>2.7</v>
      </c>
      <c r="R239" s="28">
        <f t="shared" si="264"/>
        <v>10.4</v>
      </c>
      <c r="S239" s="28">
        <f t="shared" si="264"/>
        <v>7.4</v>
      </c>
      <c r="T239" s="28">
        <f t="shared" si="264"/>
        <v>5.3</v>
      </c>
      <c r="U239" s="27">
        <f t="shared" si="244"/>
        <v>1</v>
      </c>
      <c r="V239" s="27">
        <f t="shared" si="4"/>
        <v>102.7</v>
      </c>
      <c r="W239" s="27"/>
    </row>
    <row r="240">
      <c r="A240" s="26" t="s">
        <v>1456</v>
      </c>
      <c r="B240" s="27" t="str">
        <f>VLOOKUP(A240,PlayerPosDB,3,FALSE)</f>
        <v>TE</v>
      </c>
      <c r="C240" s="28">
        <f t="shared" ref="C240:T240" si="265">IFNA(VLOOKUP($A240,INDIRECT("'W"&amp;C$1&amp;"'!$A$3:$T$1000"),3,False),0)</f>
        <v>1.1</v>
      </c>
      <c r="D240" s="28">
        <f t="shared" si="265"/>
        <v>1.5</v>
      </c>
      <c r="E240" s="28">
        <f t="shared" si="265"/>
        <v>11.8</v>
      </c>
      <c r="F240" s="28">
        <f t="shared" si="265"/>
        <v>3.7</v>
      </c>
      <c r="G240" s="28">
        <f t="shared" si="265"/>
        <v>8.5</v>
      </c>
      <c r="H240" s="28">
        <f t="shared" si="265"/>
        <v>2</v>
      </c>
      <c r="I240" s="28">
        <f t="shared" si="265"/>
        <v>8.7</v>
      </c>
      <c r="J240" s="28">
        <f t="shared" si="265"/>
        <v>11.7</v>
      </c>
      <c r="K240" s="28">
        <f t="shared" si="265"/>
        <v>0.2</v>
      </c>
      <c r="L240" s="28">
        <f t="shared" si="265"/>
        <v>1.3</v>
      </c>
      <c r="M240" s="28">
        <f t="shared" si="265"/>
        <v>1.2</v>
      </c>
      <c r="N240" s="28">
        <f t="shared" si="265"/>
        <v>0</v>
      </c>
      <c r="O240" s="28">
        <f t="shared" si="265"/>
        <v>5.2</v>
      </c>
      <c r="P240" s="28">
        <f t="shared" si="265"/>
        <v>4.8</v>
      </c>
      <c r="Q240" s="28">
        <f t="shared" si="265"/>
        <v>0</v>
      </c>
      <c r="R240" s="28">
        <f t="shared" si="265"/>
        <v>8.4</v>
      </c>
      <c r="S240" s="28">
        <f t="shared" si="265"/>
        <v>17.7</v>
      </c>
      <c r="T240" s="28">
        <f t="shared" si="265"/>
        <v>8.6</v>
      </c>
      <c r="U240" s="27">
        <f t="shared" si="244"/>
        <v>1</v>
      </c>
      <c r="V240" s="27">
        <f t="shared" si="4"/>
        <v>96.4</v>
      </c>
      <c r="W240" s="27"/>
    </row>
    <row r="241">
      <c r="A241" s="26" t="s">
        <v>1457</v>
      </c>
      <c r="B241" s="27" t="str">
        <f>VLOOKUP(A241,PlayerPosDB,3,FALSE)</f>
        <v>TE</v>
      </c>
      <c r="C241" s="28">
        <f t="shared" ref="C241:T241" si="266">IFNA(VLOOKUP($A241,INDIRECT("'W"&amp;C$1&amp;"'!$A$3:$T$1000"),3,False),0)</f>
        <v>4.1</v>
      </c>
      <c r="D241" s="28">
        <f t="shared" si="266"/>
        <v>2.4</v>
      </c>
      <c r="E241" s="28">
        <f t="shared" si="266"/>
        <v>0</v>
      </c>
      <c r="F241" s="28">
        <f t="shared" si="266"/>
        <v>14.4</v>
      </c>
      <c r="G241" s="28">
        <f t="shared" si="266"/>
        <v>0</v>
      </c>
      <c r="H241" s="28">
        <f t="shared" si="266"/>
        <v>0</v>
      </c>
      <c r="I241" s="28">
        <f t="shared" si="266"/>
        <v>0</v>
      </c>
      <c r="J241" s="28">
        <f t="shared" si="266"/>
        <v>5.22</v>
      </c>
      <c r="K241" s="28">
        <f t="shared" si="266"/>
        <v>14</v>
      </c>
      <c r="L241" s="28">
        <f t="shared" si="266"/>
        <v>6</v>
      </c>
      <c r="M241" s="28">
        <f t="shared" si="266"/>
        <v>37.52</v>
      </c>
      <c r="N241" s="28">
        <f t="shared" si="266"/>
        <v>0</v>
      </c>
      <c r="O241" s="28">
        <f t="shared" si="266"/>
        <v>7.2</v>
      </c>
      <c r="P241" s="28">
        <f t="shared" si="266"/>
        <v>0</v>
      </c>
      <c r="Q241" s="28">
        <f t="shared" si="266"/>
        <v>0</v>
      </c>
      <c r="R241" s="28">
        <f t="shared" si="266"/>
        <v>0</v>
      </c>
      <c r="S241" s="28">
        <f t="shared" si="266"/>
        <v>0</v>
      </c>
      <c r="T241" s="28">
        <f t="shared" si="266"/>
        <v>0</v>
      </c>
      <c r="U241" s="27">
        <f t="shared" si="244"/>
        <v>1</v>
      </c>
      <c r="V241" s="27">
        <f t="shared" si="4"/>
        <v>90.84</v>
      </c>
      <c r="W241" s="27"/>
    </row>
    <row r="242">
      <c r="A242" s="26" t="s">
        <v>1458</v>
      </c>
      <c r="B242" s="27" t="str">
        <f>VLOOKUP(A242,PlayerPosDB,3,FALSE)</f>
        <v>TE</v>
      </c>
      <c r="C242" s="28">
        <f t="shared" ref="C242:T242" si="267">IFNA(VLOOKUP($A242,INDIRECT("'W"&amp;C$1&amp;"'!$A$3:$T$1000"),3,False),0)</f>
        <v>1.8</v>
      </c>
      <c r="D242" s="28">
        <f t="shared" si="267"/>
        <v>4.4</v>
      </c>
      <c r="E242" s="28">
        <f t="shared" si="267"/>
        <v>3.4</v>
      </c>
      <c r="F242" s="28">
        <f t="shared" si="267"/>
        <v>3.4</v>
      </c>
      <c r="G242" s="28">
        <f t="shared" si="267"/>
        <v>0</v>
      </c>
      <c r="H242" s="28">
        <f t="shared" si="267"/>
        <v>4.6</v>
      </c>
      <c r="I242" s="28">
        <f t="shared" si="267"/>
        <v>12.1</v>
      </c>
      <c r="J242" s="28">
        <f t="shared" si="267"/>
        <v>6.6</v>
      </c>
      <c r="K242" s="28">
        <f t="shared" si="267"/>
        <v>1.9</v>
      </c>
      <c r="L242" s="28">
        <f t="shared" si="267"/>
        <v>5.5</v>
      </c>
      <c r="M242" s="28">
        <f t="shared" si="267"/>
        <v>16</v>
      </c>
      <c r="N242" s="28">
        <f t="shared" si="267"/>
        <v>6.7</v>
      </c>
      <c r="O242" s="28">
        <f t="shared" si="267"/>
        <v>0</v>
      </c>
      <c r="P242" s="28">
        <f t="shared" si="267"/>
        <v>2.9</v>
      </c>
      <c r="Q242" s="28">
        <f t="shared" si="267"/>
        <v>0</v>
      </c>
      <c r="R242" s="28">
        <f t="shared" si="267"/>
        <v>0</v>
      </c>
      <c r="S242" s="28">
        <f t="shared" si="267"/>
        <v>3.1</v>
      </c>
      <c r="T242" s="28">
        <f t="shared" si="267"/>
        <v>12.7</v>
      </c>
      <c r="U242" s="27">
        <f t="shared" si="244"/>
        <v>1</v>
      </c>
      <c r="V242" s="27">
        <f t="shared" si="4"/>
        <v>85.1</v>
      </c>
      <c r="W242" s="27"/>
    </row>
    <row r="243">
      <c r="A243" s="26" t="s">
        <v>1459</v>
      </c>
      <c r="B243" s="27" t="str">
        <f>VLOOKUP(A243,PlayerPosDB,3,FALSE)</f>
        <v>TE</v>
      </c>
      <c r="C243" s="28">
        <f t="shared" ref="C243:T243" si="268">IFNA(VLOOKUP($A243,INDIRECT("'W"&amp;C$1&amp;"'!$A$3:$T$1000"),3,False),0)</f>
        <v>5.1</v>
      </c>
      <c r="D243" s="28">
        <f t="shared" si="268"/>
        <v>5.3</v>
      </c>
      <c r="E243" s="28">
        <f t="shared" si="268"/>
        <v>22</v>
      </c>
      <c r="F243" s="28">
        <f t="shared" si="268"/>
        <v>9.7</v>
      </c>
      <c r="G243" s="28">
        <f t="shared" si="268"/>
        <v>0</v>
      </c>
      <c r="H243" s="28">
        <f t="shared" si="268"/>
        <v>0</v>
      </c>
      <c r="I243" s="28">
        <f t="shared" si="268"/>
        <v>0</v>
      </c>
      <c r="J243" s="28">
        <f t="shared" si="268"/>
        <v>0</v>
      </c>
      <c r="K243" s="28">
        <f t="shared" si="268"/>
        <v>0</v>
      </c>
      <c r="L243" s="28">
        <f t="shared" si="268"/>
        <v>9.5</v>
      </c>
      <c r="M243" s="28">
        <f t="shared" si="268"/>
        <v>8.6</v>
      </c>
      <c r="N243" s="28">
        <f t="shared" si="268"/>
        <v>3.9</v>
      </c>
      <c r="O243" s="28">
        <f t="shared" si="268"/>
        <v>11</v>
      </c>
      <c r="P243" s="28">
        <f t="shared" si="268"/>
        <v>0</v>
      </c>
      <c r="Q243" s="28">
        <f t="shared" si="268"/>
        <v>0</v>
      </c>
      <c r="R243" s="28">
        <f t="shared" si="268"/>
        <v>0</v>
      </c>
      <c r="S243" s="28">
        <f t="shared" si="268"/>
        <v>0</v>
      </c>
      <c r="T243" s="28">
        <f t="shared" si="268"/>
        <v>7.5</v>
      </c>
      <c r="U243" s="27">
        <f t="shared" si="244"/>
        <v>1</v>
      </c>
      <c r="V243" s="27">
        <f t="shared" si="4"/>
        <v>82.6</v>
      </c>
      <c r="W243" s="27"/>
    </row>
    <row r="244">
      <c r="A244" s="26" t="s">
        <v>1460</v>
      </c>
      <c r="B244" s="27" t="str">
        <f>VLOOKUP(A244,PlayerPosDB,3,FALSE)</f>
        <v>TE</v>
      </c>
      <c r="C244" s="28">
        <f t="shared" ref="C244:T244" si="269">IFNA(VLOOKUP($A244,INDIRECT("'W"&amp;C$1&amp;"'!$A$3:$T$1000"),3,False),0)</f>
        <v>0</v>
      </c>
      <c r="D244" s="28">
        <f t="shared" si="269"/>
        <v>0</v>
      </c>
      <c r="E244" s="28">
        <f t="shared" si="269"/>
        <v>1.8</v>
      </c>
      <c r="F244" s="28">
        <f t="shared" si="269"/>
        <v>0</v>
      </c>
      <c r="G244" s="28">
        <f t="shared" si="269"/>
        <v>2.4</v>
      </c>
      <c r="H244" s="28">
        <f t="shared" si="269"/>
        <v>0</v>
      </c>
      <c r="I244" s="28">
        <f t="shared" si="269"/>
        <v>0</v>
      </c>
      <c r="J244" s="28">
        <f t="shared" si="269"/>
        <v>16.5</v>
      </c>
      <c r="K244" s="28">
        <f t="shared" si="269"/>
        <v>0.9</v>
      </c>
      <c r="L244" s="28">
        <f t="shared" si="269"/>
        <v>3.9</v>
      </c>
      <c r="M244" s="28">
        <f t="shared" si="269"/>
        <v>0</v>
      </c>
      <c r="N244" s="28">
        <f t="shared" si="269"/>
        <v>0.8</v>
      </c>
      <c r="O244" s="28">
        <f t="shared" si="269"/>
        <v>0</v>
      </c>
      <c r="P244" s="28">
        <f t="shared" si="269"/>
        <v>0</v>
      </c>
      <c r="Q244" s="28">
        <f t="shared" si="269"/>
        <v>9</v>
      </c>
      <c r="R244" s="28">
        <f t="shared" si="269"/>
        <v>1</v>
      </c>
      <c r="S244" s="28">
        <f t="shared" si="269"/>
        <v>1</v>
      </c>
      <c r="T244" s="28">
        <f t="shared" si="269"/>
        <v>0</v>
      </c>
      <c r="U244" s="27">
        <f t="shared" si="244"/>
        <v>1</v>
      </c>
      <c r="V244" s="27">
        <f t="shared" si="4"/>
        <v>37.3</v>
      </c>
      <c r="W244" s="27"/>
    </row>
    <row r="245">
      <c r="A245" s="26" t="s">
        <v>1461</v>
      </c>
      <c r="B245" s="27" t="str">
        <f>VLOOKUP(A245,PlayerPosDB,3,FALSE)</f>
        <v>TE</v>
      </c>
      <c r="C245" s="28">
        <f t="shared" ref="C245:T245" si="270">IFNA(VLOOKUP($A245,INDIRECT("'W"&amp;C$1&amp;"'!$A$3:$T$1000"),3,False),0)</f>
        <v>2.8</v>
      </c>
      <c r="D245" s="28">
        <f t="shared" si="270"/>
        <v>14.9</v>
      </c>
      <c r="E245" s="28">
        <f t="shared" si="270"/>
        <v>1.9</v>
      </c>
      <c r="F245" s="28">
        <f t="shared" si="270"/>
        <v>2.2</v>
      </c>
      <c r="G245" s="28">
        <f t="shared" si="270"/>
        <v>4.2</v>
      </c>
      <c r="H245" s="28">
        <f t="shared" si="270"/>
        <v>11.6</v>
      </c>
      <c r="I245" s="28">
        <f t="shared" si="270"/>
        <v>13.2</v>
      </c>
      <c r="J245" s="28">
        <f t="shared" si="270"/>
        <v>7</v>
      </c>
      <c r="K245" s="28">
        <f t="shared" si="270"/>
        <v>9.1</v>
      </c>
      <c r="L245" s="28">
        <f t="shared" si="270"/>
        <v>1.9</v>
      </c>
      <c r="M245" s="28">
        <f t="shared" si="270"/>
        <v>9.3</v>
      </c>
      <c r="N245" s="28">
        <f t="shared" si="270"/>
        <v>6.9</v>
      </c>
      <c r="O245" s="28">
        <f t="shared" si="270"/>
        <v>11</v>
      </c>
      <c r="P245" s="28">
        <f t="shared" si="270"/>
        <v>0</v>
      </c>
      <c r="Q245" s="28">
        <f t="shared" si="270"/>
        <v>4.5</v>
      </c>
      <c r="R245" s="28">
        <f t="shared" si="270"/>
        <v>11.9</v>
      </c>
      <c r="S245" s="28">
        <f t="shared" si="270"/>
        <v>0</v>
      </c>
      <c r="T245" s="28">
        <f t="shared" si="270"/>
        <v>0</v>
      </c>
      <c r="U245" s="27">
        <f t="shared" si="244"/>
        <v>0</v>
      </c>
      <c r="V245" s="27">
        <f t="shared" si="4"/>
        <v>112.4</v>
      </c>
      <c r="W245" s="27"/>
    </row>
    <row r="246">
      <c r="A246" s="26" t="s">
        <v>1462</v>
      </c>
      <c r="B246" s="27" t="str">
        <f>VLOOKUP(A246,PlayerPosDB,3,FALSE)</f>
        <v>TE</v>
      </c>
      <c r="C246" s="28">
        <f t="shared" ref="C246:T246" si="271">IFNA(VLOOKUP($A246,INDIRECT("'W"&amp;C$1&amp;"'!$A$3:$T$1000"),3,False),0)</f>
        <v>9.6</v>
      </c>
      <c r="D246" s="28">
        <f t="shared" si="271"/>
        <v>0</v>
      </c>
      <c r="E246" s="28">
        <f t="shared" si="271"/>
        <v>0</v>
      </c>
      <c r="F246" s="28">
        <f t="shared" si="271"/>
        <v>2.3</v>
      </c>
      <c r="G246" s="28">
        <f t="shared" si="271"/>
        <v>5.6</v>
      </c>
      <c r="H246" s="28">
        <f t="shared" si="271"/>
        <v>6.3</v>
      </c>
      <c r="I246" s="28">
        <f t="shared" si="271"/>
        <v>3.3</v>
      </c>
      <c r="J246" s="28">
        <f t="shared" si="271"/>
        <v>6.3</v>
      </c>
      <c r="K246" s="28">
        <f t="shared" si="271"/>
        <v>5.1</v>
      </c>
      <c r="L246" s="28">
        <f t="shared" si="271"/>
        <v>3.2</v>
      </c>
      <c r="M246" s="28">
        <f t="shared" si="271"/>
        <v>10.5</v>
      </c>
      <c r="N246" s="28">
        <f t="shared" si="271"/>
        <v>0</v>
      </c>
      <c r="O246" s="28">
        <f t="shared" si="271"/>
        <v>6.1</v>
      </c>
      <c r="P246" s="28">
        <f t="shared" si="271"/>
        <v>13</v>
      </c>
      <c r="Q246" s="28">
        <f t="shared" si="271"/>
        <v>2.2</v>
      </c>
      <c r="R246" s="28">
        <f t="shared" si="271"/>
        <v>3.7</v>
      </c>
      <c r="S246" s="28">
        <f t="shared" si="271"/>
        <v>9.6</v>
      </c>
      <c r="T246" s="28">
        <f t="shared" si="271"/>
        <v>11</v>
      </c>
      <c r="U246" s="27">
        <f t="shared" si="244"/>
        <v>0</v>
      </c>
      <c r="V246" s="27">
        <f t="shared" si="4"/>
        <v>97.8</v>
      </c>
      <c r="W246" s="27"/>
    </row>
    <row r="247">
      <c r="A247" s="26" t="s">
        <v>1463</v>
      </c>
      <c r="B247" s="27" t="str">
        <f>VLOOKUP(A247,PlayerPosDB,3,FALSE)</f>
        <v>TE</v>
      </c>
      <c r="C247" s="28">
        <f t="shared" ref="C247:T247" si="272">IFNA(VLOOKUP($A247,INDIRECT("'W"&amp;C$1&amp;"'!$A$3:$T$1000"),3,False),0)</f>
        <v>3.1</v>
      </c>
      <c r="D247" s="28">
        <f t="shared" si="272"/>
        <v>3.1</v>
      </c>
      <c r="E247" s="28">
        <f t="shared" si="272"/>
        <v>2.1</v>
      </c>
      <c r="F247" s="28">
        <f t="shared" si="272"/>
        <v>4.9</v>
      </c>
      <c r="G247" s="28">
        <f t="shared" si="272"/>
        <v>5.4</v>
      </c>
      <c r="H247" s="28">
        <f t="shared" si="272"/>
        <v>4.7</v>
      </c>
      <c r="I247" s="28">
        <f t="shared" si="272"/>
        <v>3.3</v>
      </c>
      <c r="J247" s="28">
        <f t="shared" si="272"/>
        <v>7.2</v>
      </c>
      <c r="K247" s="28">
        <f t="shared" si="272"/>
        <v>3.6</v>
      </c>
      <c r="L247" s="28">
        <f t="shared" si="272"/>
        <v>8.1</v>
      </c>
      <c r="M247" s="28">
        <f t="shared" si="272"/>
        <v>5.8</v>
      </c>
      <c r="N247" s="28">
        <f t="shared" si="272"/>
        <v>3</v>
      </c>
      <c r="O247" s="28">
        <f t="shared" si="272"/>
        <v>14.6</v>
      </c>
      <c r="P247" s="28">
        <f t="shared" si="272"/>
        <v>0</v>
      </c>
      <c r="Q247" s="28">
        <f t="shared" si="272"/>
        <v>2.3</v>
      </c>
      <c r="R247" s="28">
        <f t="shared" si="272"/>
        <v>13</v>
      </c>
      <c r="S247" s="28">
        <f t="shared" si="272"/>
        <v>3.1</v>
      </c>
      <c r="T247" s="28">
        <f t="shared" si="272"/>
        <v>4.4</v>
      </c>
      <c r="U247" s="27">
        <f t="shared" si="244"/>
        <v>0</v>
      </c>
      <c r="V247" s="27">
        <f t="shared" si="4"/>
        <v>91.7</v>
      </c>
      <c r="W247" s="27"/>
    </row>
    <row r="248">
      <c r="A248" s="26" t="s">
        <v>1464</v>
      </c>
      <c r="B248" s="27" t="str">
        <f>VLOOKUP(A248,PlayerPosDB,3,FALSE)</f>
        <v>TE</v>
      </c>
      <c r="C248" s="28">
        <f t="shared" ref="C248:T248" si="273">IFNA(VLOOKUP($A248,INDIRECT("'W"&amp;C$1&amp;"'!$A$3:$T$1000"),3,False),0)</f>
        <v>8.5</v>
      </c>
      <c r="D248" s="28">
        <f t="shared" si="273"/>
        <v>3.1</v>
      </c>
      <c r="E248" s="28">
        <f t="shared" si="273"/>
        <v>2.5</v>
      </c>
      <c r="F248" s="28">
        <f t="shared" si="273"/>
        <v>1</v>
      </c>
      <c r="G248" s="28">
        <f t="shared" si="273"/>
        <v>0</v>
      </c>
      <c r="H248" s="28">
        <f t="shared" si="273"/>
        <v>2.1</v>
      </c>
      <c r="I248" s="28">
        <f t="shared" si="273"/>
        <v>7</v>
      </c>
      <c r="J248" s="28">
        <f t="shared" si="273"/>
        <v>0.4</v>
      </c>
      <c r="K248" s="28">
        <f t="shared" si="273"/>
        <v>5.3</v>
      </c>
      <c r="L248" s="28">
        <f t="shared" si="273"/>
        <v>1.9</v>
      </c>
      <c r="M248" s="28">
        <f t="shared" si="273"/>
        <v>2.9</v>
      </c>
      <c r="N248" s="28">
        <f t="shared" si="273"/>
        <v>13.5</v>
      </c>
      <c r="O248" s="28">
        <f t="shared" si="273"/>
        <v>4.2</v>
      </c>
      <c r="P248" s="28">
        <f t="shared" si="273"/>
        <v>2.3</v>
      </c>
      <c r="Q248" s="28">
        <f t="shared" si="273"/>
        <v>9.9</v>
      </c>
      <c r="R248" s="28">
        <f t="shared" si="273"/>
        <v>14.6</v>
      </c>
      <c r="S248" s="28">
        <f t="shared" si="273"/>
        <v>8.4</v>
      </c>
      <c r="T248" s="28">
        <f t="shared" si="273"/>
        <v>0</v>
      </c>
      <c r="U248" s="27">
        <f t="shared" si="244"/>
        <v>0</v>
      </c>
      <c r="V248" s="27">
        <f t="shared" si="4"/>
        <v>87.6</v>
      </c>
      <c r="W248" s="27"/>
    </row>
    <row r="249">
      <c r="A249" s="26" t="s">
        <v>1465</v>
      </c>
      <c r="B249" s="27" t="str">
        <f>VLOOKUP(A249,PlayerPosDB,3,FALSE)</f>
        <v>TE</v>
      </c>
      <c r="C249" s="28">
        <f t="shared" ref="C249:T249" si="274">IFNA(VLOOKUP($A249,INDIRECT("'W"&amp;C$1&amp;"'!$A$3:$T$1000"),3,False),0)</f>
        <v>12.3</v>
      </c>
      <c r="D249" s="28">
        <f t="shared" si="274"/>
        <v>0</v>
      </c>
      <c r="E249" s="28">
        <f t="shared" si="274"/>
        <v>0.7</v>
      </c>
      <c r="F249" s="28">
        <f t="shared" si="274"/>
        <v>0</v>
      </c>
      <c r="G249" s="28">
        <f t="shared" si="274"/>
        <v>8.3</v>
      </c>
      <c r="H249" s="28">
        <f t="shared" si="274"/>
        <v>6.4</v>
      </c>
      <c r="I249" s="28">
        <f t="shared" si="274"/>
        <v>4.8</v>
      </c>
      <c r="J249" s="28">
        <f t="shared" si="274"/>
        <v>0</v>
      </c>
      <c r="K249" s="28">
        <f t="shared" si="274"/>
        <v>8.2</v>
      </c>
      <c r="L249" s="28">
        <f t="shared" si="274"/>
        <v>0</v>
      </c>
      <c r="M249" s="28">
        <f t="shared" si="274"/>
        <v>6.5</v>
      </c>
      <c r="N249" s="28">
        <f t="shared" si="274"/>
        <v>0</v>
      </c>
      <c r="O249" s="28">
        <f t="shared" si="274"/>
        <v>1.6</v>
      </c>
      <c r="P249" s="28">
        <f t="shared" si="274"/>
        <v>5</v>
      </c>
      <c r="Q249" s="28">
        <f t="shared" si="274"/>
        <v>11.9</v>
      </c>
      <c r="R249" s="28">
        <f t="shared" si="274"/>
        <v>4.3</v>
      </c>
      <c r="S249" s="28">
        <f t="shared" si="274"/>
        <v>12.2</v>
      </c>
      <c r="T249" s="28">
        <f t="shared" si="274"/>
        <v>5.1</v>
      </c>
      <c r="U249" s="27">
        <f t="shared" si="244"/>
        <v>0</v>
      </c>
      <c r="V249" s="27">
        <f t="shared" si="4"/>
        <v>87.3</v>
      </c>
      <c r="W249" s="27"/>
    </row>
    <row r="250">
      <c r="A250" s="26" t="s">
        <v>1466</v>
      </c>
      <c r="B250" s="27" t="str">
        <f>VLOOKUP(A250,PlayerPosDB,3,FALSE)</f>
        <v>TE</v>
      </c>
      <c r="C250" s="28">
        <f t="shared" ref="C250:T250" si="275">IFNA(VLOOKUP($A250,INDIRECT("'W"&amp;C$1&amp;"'!$A$3:$T$1000"),3,False),0)</f>
        <v>4.1</v>
      </c>
      <c r="D250" s="28">
        <f t="shared" si="275"/>
        <v>1</v>
      </c>
      <c r="E250" s="28">
        <f t="shared" si="275"/>
        <v>2.4</v>
      </c>
      <c r="F250" s="28">
        <f t="shared" si="275"/>
        <v>8.3</v>
      </c>
      <c r="G250" s="28">
        <f t="shared" si="275"/>
        <v>1.4</v>
      </c>
      <c r="H250" s="28">
        <f t="shared" si="275"/>
        <v>-1</v>
      </c>
      <c r="I250" s="28">
        <f t="shared" si="275"/>
        <v>5.2</v>
      </c>
      <c r="J250" s="28">
        <f t="shared" si="275"/>
        <v>3</v>
      </c>
      <c r="K250" s="28">
        <f t="shared" si="275"/>
        <v>1.3</v>
      </c>
      <c r="L250" s="28">
        <f t="shared" si="275"/>
        <v>7.9</v>
      </c>
      <c r="M250" s="28">
        <f t="shared" si="275"/>
        <v>5.5</v>
      </c>
      <c r="N250" s="28">
        <f t="shared" si="275"/>
        <v>13.9</v>
      </c>
      <c r="O250" s="28">
        <f t="shared" si="275"/>
        <v>12.2</v>
      </c>
      <c r="P250" s="28">
        <f t="shared" si="275"/>
        <v>0</v>
      </c>
      <c r="Q250" s="28">
        <f t="shared" si="275"/>
        <v>5.3</v>
      </c>
      <c r="R250" s="28">
        <f t="shared" si="275"/>
        <v>7.5</v>
      </c>
      <c r="S250" s="28">
        <f t="shared" si="275"/>
        <v>3.4</v>
      </c>
      <c r="T250" s="28">
        <f t="shared" si="275"/>
        <v>4.7</v>
      </c>
      <c r="U250" s="27">
        <f t="shared" si="244"/>
        <v>0</v>
      </c>
      <c r="V250" s="27">
        <f t="shared" si="4"/>
        <v>86.1</v>
      </c>
      <c r="W250" s="27"/>
    </row>
    <row r="251">
      <c r="A251" s="26" t="s">
        <v>1467</v>
      </c>
      <c r="B251" s="27" t="str">
        <f>VLOOKUP(A251,PlayerPosDB,3,FALSE)</f>
        <v>TE</v>
      </c>
      <c r="C251" s="28">
        <f t="shared" ref="C251:T251" si="276">IFNA(VLOOKUP($A251,INDIRECT("'W"&amp;C$1&amp;"'!$A$3:$T$1000"),3,False),0)</f>
        <v>2.1</v>
      </c>
      <c r="D251" s="28">
        <f t="shared" si="276"/>
        <v>1.9</v>
      </c>
      <c r="E251" s="28">
        <f t="shared" si="276"/>
        <v>9</v>
      </c>
      <c r="F251" s="28">
        <f t="shared" si="276"/>
        <v>3.6</v>
      </c>
      <c r="G251" s="28">
        <f t="shared" si="276"/>
        <v>3.9</v>
      </c>
      <c r="H251" s="28">
        <f t="shared" si="276"/>
        <v>9.3</v>
      </c>
      <c r="I251" s="28">
        <f t="shared" si="276"/>
        <v>8.5</v>
      </c>
      <c r="J251" s="28">
        <f t="shared" si="276"/>
        <v>3.7</v>
      </c>
      <c r="K251" s="28">
        <f t="shared" si="276"/>
        <v>0</v>
      </c>
      <c r="L251" s="28">
        <f t="shared" si="276"/>
        <v>0</v>
      </c>
      <c r="M251" s="28">
        <f t="shared" si="276"/>
        <v>0</v>
      </c>
      <c r="N251" s="28">
        <f t="shared" si="276"/>
        <v>0</v>
      </c>
      <c r="O251" s="28">
        <f t="shared" si="276"/>
        <v>4.1</v>
      </c>
      <c r="P251" s="28">
        <f t="shared" si="276"/>
        <v>3.3</v>
      </c>
      <c r="Q251" s="28">
        <f t="shared" si="276"/>
        <v>3</v>
      </c>
      <c r="R251" s="28">
        <f t="shared" si="276"/>
        <v>6.5</v>
      </c>
      <c r="S251" s="28">
        <f t="shared" si="276"/>
        <v>6.3</v>
      </c>
      <c r="T251" s="28">
        <f t="shared" si="276"/>
        <v>14.8</v>
      </c>
      <c r="U251" s="27">
        <f t="shared" si="244"/>
        <v>0</v>
      </c>
      <c r="V251" s="27">
        <f t="shared" si="4"/>
        <v>80</v>
      </c>
      <c r="W251" s="27"/>
    </row>
    <row r="252">
      <c r="A252" s="26" t="s">
        <v>1468</v>
      </c>
      <c r="B252" s="27" t="str">
        <f>VLOOKUP(A252,PlayerPosDB,3,FALSE)</f>
        <v>TE</v>
      </c>
      <c r="C252" s="28">
        <f t="shared" ref="C252:T252" si="277">IFNA(VLOOKUP($A252,INDIRECT("'W"&amp;C$1&amp;"'!$A$3:$T$1000"),3,False),0)</f>
        <v>1.6</v>
      </c>
      <c r="D252" s="28">
        <f t="shared" si="277"/>
        <v>5.3</v>
      </c>
      <c r="E252" s="28">
        <f t="shared" si="277"/>
        <v>11.6</v>
      </c>
      <c r="F252" s="28">
        <f t="shared" si="277"/>
        <v>7.2</v>
      </c>
      <c r="G252" s="28">
        <f t="shared" si="277"/>
        <v>4.4</v>
      </c>
      <c r="H252" s="28">
        <f t="shared" si="277"/>
        <v>8.1</v>
      </c>
      <c r="I252" s="28">
        <f t="shared" si="277"/>
        <v>6.7</v>
      </c>
      <c r="J252" s="28">
        <f t="shared" si="277"/>
        <v>11.1</v>
      </c>
      <c r="K252" s="28">
        <f t="shared" si="277"/>
        <v>5.2</v>
      </c>
      <c r="L252" s="28">
        <f t="shared" si="277"/>
        <v>3.4</v>
      </c>
      <c r="M252" s="28">
        <f t="shared" si="277"/>
        <v>0</v>
      </c>
      <c r="N252" s="28">
        <f t="shared" si="277"/>
        <v>0</v>
      </c>
      <c r="O252" s="28">
        <f t="shared" si="277"/>
        <v>0</v>
      </c>
      <c r="P252" s="28">
        <f t="shared" si="277"/>
        <v>0</v>
      </c>
      <c r="Q252" s="28">
        <f t="shared" si="277"/>
        <v>7.3</v>
      </c>
      <c r="R252" s="28">
        <f t="shared" si="277"/>
        <v>3.5</v>
      </c>
      <c r="S252" s="28">
        <f t="shared" si="277"/>
        <v>3.4</v>
      </c>
      <c r="T252" s="28">
        <f t="shared" si="277"/>
        <v>0</v>
      </c>
      <c r="U252" s="27">
        <f t="shared" si="244"/>
        <v>0</v>
      </c>
      <c r="V252" s="27">
        <f t="shared" si="4"/>
        <v>78.8</v>
      </c>
      <c r="W252" s="27"/>
    </row>
    <row r="253">
      <c r="A253" s="26" t="s">
        <v>1469</v>
      </c>
      <c r="B253" s="27" t="str">
        <f>VLOOKUP(A253,PlayerPosDB,3,FALSE)</f>
        <v>TE</v>
      </c>
      <c r="C253" s="28">
        <f t="shared" ref="C253:T253" si="278">IFNA(VLOOKUP($A253,INDIRECT("'W"&amp;C$1&amp;"'!$A$3:$T$1000"),3,False),0)</f>
        <v>3</v>
      </c>
      <c r="D253" s="28">
        <f t="shared" si="278"/>
        <v>0</v>
      </c>
      <c r="E253" s="28">
        <f t="shared" si="278"/>
        <v>12.5</v>
      </c>
      <c r="F253" s="28">
        <f t="shared" si="278"/>
        <v>8.4</v>
      </c>
      <c r="G253" s="28">
        <f t="shared" si="278"/>
        <v>10</v>
      </c>
      <c r="H253" s="28">
        <f t="shared" si="278"/>
        <v>2.6</v>
      </c>
      <c r="I253" s="28">
        <f t="shared" si="278"/>
        <v>0</v>
      </c>
      <c r="J253" s="28">
        <f t="shared" si="278"/>
        <v>5.3</v>
      </c>
      <c r="K253" s="28">
        <f t="shared" si="278"/>
        <v>10.6</v>
      </c>
      <c r="L253" s="28">
        <f t="shared" si="278"/>
        <v>2.4</v>
      </c>
      <c r="M253" s="28">
        <f t="shared" si="278"/>
        <v>1.6</v>
      </c>
      <c r="N253" s="28">
        <f t="shared" si="278"/>
        <v>0</v>
      </c>
      <c r="O253" s="28">
        <f t="shared" si="278"/>
        <v>0</v>
      </c>
      <c r="P253" s="28">
        <f t="shared" si="278"/>
        <v>4.7</v>
      </c>
      <c r="Q253" s="28">
        <f t="shared" si="278"/>
        <v>3.3</v>
      </c>
      <c r="R253" s="28">
        <f t="shared" si="278"/>
        <v>7</v>
      </c>
      <c r="S253" s="28">
        <f t="shared" si="278"/>
        <v>1.3</v>
      </c>
      <c r="T253" s="28">
        <f t="shared" si="278"/>
        <v>2.2</v>
      </c>
      <c r="U253" s="27">
        <f t="shared" si="244"/>
        <v>0</v>
      </c>
      <c r="V253" s="27">
        <f t="shared" si="4"/>
        <v>74.9</v>
      </c>
      <c r="W253" s="27"/>
    </row>
    <row r="254">
      <c r="A254" s="26" t="s">
        <v>1470</v>
      </c>
      <c r="B254" s="27" t="str">
        <f>VLOOKUP(A254,PlayerPosDB,3,FALSE)</f>
        <v>TE</v>
      </c>
      <c r="C254" s="28">
        <f t="shared" ref="C254:T254" si="279">IFNA(VLOOKUP($A254,INDIRECT("'W"&amp;C$1&amp;"'!$A$3:$T$1000"),3,False),0)</f>
        <v>0</v>
      </c>
      <c r="D254" s="28">
        <f t="shared" si="279"/>
        <v>8</v>
      </c>
      <c r="E254" s="28">
        <f t="shared" si="279"/>
        <v>8.2</v>
      </c>
      <c r="F254" s="28">
        <f t="shared" si="279"/>
        <v>3.4</v>
      </c>
      <c r="G254" s="28">
        <f t="shared" si="279"/>
        <v>10.4</v>
      </c>
      <c r="H254" s="28">
        <f t="shared" si="279"/>
        <v>1.6</v>
      </c>
      <c r="I254" s="28">
        <f t="shared" si="279"/>
        <v>0</v>
      </c>
      <c r="J254" s="28">
        <f t="shared" si="279"/>
        <v>8.4</v>
      </c>
      <c r="K254" s="28">
        <f t="shared" si="279"/>
        <v>0</v>
      </c>
      <c r="L254" s="28">
        <f t="shared" si="279"/>
        <v>3.5</v>
      </c>
      <c r="M254" s="28">
        <f t="shared" si="279"/>
        <v>1.1</v>
      </c>
      <c r="N254" s="28">
        <f t="shared" si="279"/>
        <v>0</v>
      </c>
      <c r="O254" s="28">
        <f t="shared" si="279"/>
        <v>1.9</v>
      </c>
      <c r="P254" s="28">
        <f t="shared" si="279"/>
        <v>2.6</v>
      </c>
      <c r="Q254" s="28">
        <f t="shared" si="279"/>
        <v>12.8</v>
      </c>
      <c r="R254" s="28">
        <f t="shared" si="279"/>
        <v>1.2</v>
      </c>
      <c r="S254" s="28">
        <f t="shared" si="279"/>
        <v>0</v>
      </c>
      <c r="T254" s="28">
        <f t="shared" si="279"/>
        <v>8</v>
      </c>
      <c r="U254" s="27">
        <f t="shared" si="244"/>
        <v>0</v>
      </c>
      <c r="V254" s="27">
        <f t="shared" si="4"/>
        <v>71.1</v>
      </c>
      <c r="W254" s="27"/>
    </row>
    <row r="255">
      <c r="A255" s="26" t="s">
        <v>1471</v>
      </c>
      <c r="B255" s="27" t="str">
        <f>VLOOKUP(A255,PlayerPosDB,3,FALSE)</f>
        <v>TE</v>
      </c>
      <c r="C255" s="28">
        <f t="shared" ref="C255:T255" si="280">IFNA(VLOOKUP($A255,INDIRECT("'W"&amp;C$1&amp;"'!$A$3:$T$1000"),3,False),0)</f>
        <v>4.2</v>
      </c>
      <c r="D255" s="28">
        <f t="shared" si="280"/>
        <v>1.5</v>
      </c>
      <c r="E255" s="28">
        <f t="shared" si="280"/>
        <v>4.9</v>
      </c>
      <c r="F255" s="28">
        <f t="shared" si="280"/>
        <v>1.5</v>
      </c>
      <c r="G255" s="28">
        <f t="shared" si="280"/>
        <v>9.7</v>
      </c>
      <c r="H255" s="28">
        <f t="shared" si="280"/>
        <v>0</v>
      </c>
      <c r="I255" s="28">
        <f t="shared" si="280"/>
        <v>6.2</v>
      </c>
      <c r="J255" s="28">
        <f t="shared" si="280"/>
        <v>0</v>
      </c>
      <c r="K255" s="28">
        <f t="shared" si="280"/>
        <v>4.7</v>
      </c>
      <c r="L255" s="28">
        <f t="shared" si="280"/>
        <v>0</v>
      </c>
      <c r="M255" s="28">
        <f t="shared" si="280"/>
        <v>2.4</v>
      </c>
      <c r="N255" s="28">
        <f t="shared" si="280"/>
        <v>5.3</v>
      </c>
      <c r="O255" s="28">
        <f t="shared" si="280"/>
        <v>0</v>
      </c>
      <c r="P255" s="28">
        <f t="shared" si="280"/>
        <v>1.9</v>
      </c>
      <c r="Q255" s="28">
        <f t="shared" si="280"/>
        <v>4.5</v>
      </c>
      <c r="R255" s="28">
        <f t="shared" si="280"/>
        <v>1.3</v>
      </c>
      <c r="S255" s="28">
        <f t="shared" si="280"/>
        <v>7.9</v>
      </c>
      <c r="T255" s="28">
        <f t="shared" si="280"/>
        <v>15</v>
      </c>
      <c r="U255" s="27">
        <f t="shared" si="244"/>
        <v>0</v>
      </c>
      <c r="V255" s="27">
        <f t="shared" si="4"/>
        <v>71</v>
      </c>
      <c r="W255" s="27"/>
    </row>
    <row r="256">
      <c r="A256" s="26" t="s">
        <v>1472</v>
      </c>
      <c r="B256" s="27" t="str">
        <f>VLOOKUP(A256,PlayerPosDB,3,FALSE)</f>
        <v>TE</v>
      </c>
      <c r="C256" s="28">
        <f t="shared" ref="C256:T256" si="281">IFNA(VLOOKUP($A256,INDIRECT("'W"&amp;C$1&amp;"'!$A$3:$T$1000"),3,False),0)</f>
        <v>1</v>
      </c>
      <c r="D256" s="28">
        <f t="shared" si="281"/>
        <v>0</v>
      </c>
      <c r="E256" s="28">
        <f t="shared" si="281"/>
        <v>0</v>
      </c>
      <c r="F256" s="28">
        <f t="shared" si="281"/>
        <v>0</v>
      </c>
      <c r="G256" s="28">
        <f t="shared" si="281"/>
        <v>0</v>
      </c>
      <c r="H256" s="28">
        <f t="shared" si="281"/>
        <v>13.2</v>
      </c>
      <c r="I256" s="28">
        <f t="shared" si="281"/>
        <v>6</v>
      </c>
      <c r="J256" s="28">
        <f t="shared" si="281"/>
        <v>11.6</v>
      </c>
      <c r="K256" s="28">
        <f t="shared" si="281"/>
        <v>9</v>
      </c>
      <c r="L256" s="28">
        <f t="shared" si="281"/>
        <v>7</v>
      </c>
      <c r="M256" s="28">
        <f t="shared" si="281"/>
        <v>5.3</v>
      </c>
      <c r="N256" s="28">
        <f t="shared" si="281"/>
        <v>0</v>
      </c>
      <c r="O256" s="28">
        <f t="shared" si="281"/>
        <v>7.6</v>
      </c>
      <c r="P256" s="28">
        <f t="shared" si="281"/>
        <v>5.3</v>
      </c>
      <c r="Q256" s="28">
        <f t="shared" si="281"/>
        <v>0</v>
      </c>
      <c r="R256" s="28">
        <f t="shared" si="281"/>
        <v>0</v>
      </c>
      <c r="S256" s="28">
        <f t="shared" si="281"/>
        <v>0</v>
      </c>
      <c r="T256" s="28">
        <f t="shared" si="281"/>
        <v>0</v>
      </c>
      <c r="U256" s="27">
        <f t="shared" si="244"/>
        <v>0</v>
      </c>
      <c r="V256" s="27">
        <f t="shared" si="4"/>
        <v>66</v>
      </c>
      <c r="W256" s="27"/>
    </row>
    <row r="257">
      <c r="A257" s="26" t="s">
        <v>1473</v>
      </c>
      <c r="B257" s="27" t="str">
        <f>VLOOKUP(A257,PlayerPosDB,3,FALSE)</f>
        <v>TE</v>
      </c>
      <c r="C257" s="28">
        <f t="shared" ref="C257:T257" si="282">IFNA(VLOOKUP($A257,INDIRECT("'W"&amp;C$1&amp;"'!$A$3:$T$1000"),3,False),0)</f>
        <v>0</v>
      </c>
      <c r="D257" s="28">
        <f t="shared" si="282"/>
        <v>0</v>
      </c>
      <c r="E257" s="28">
        <f t="shared" si="282"/>
        <v>0</v>
      </c>
      <c r="F257" s="28">
        <f t="shared" si="282"/>
        <v>0</v>
      </c>
      <c r="G257" s="28">
        <f t="shared" si="282"/>
        <v>0</v>
      </c>
      <c r="H257" s="28">
        <f t="shared" si="282"/>
        <v>0</v>
      </c>
      <c r="I257" s="28">
        <f t="shared" si="282"/>
        <v>0</v>
      </c>
      <c r="J257" s="28">
        <f t="shared" si="282"/>
        <v>0</v>
      </c>
      <c r="K257" s="28">
        <f t="shared" si="282"/>
        <v>4.2</v>
      </c>
      <c r="L257" s="28">
        <f t="shared" si="282"/>
        <v>11.2</v>
      </c>
      <c r="M257" s="28">
        <f t="shared" si="282"/>
        <v>2.3</v>
      </c>
      <c r="N257" s="28">
        <f t="shared" si="282"/>
        <v>14.9</v>
      </c>
      <c r="O257" s="28">
        <f t="shared" si="282"/>
        <v>4.3</v>
      </c>
      <c r="P257" s="28">
        <f t="shared" si="282"/>
        <v>6.5</v>
      </c>
      <c r="Q257" s="28">
        <f t="shared" si="282"/>
        <v>7.7</v>
      </c>
      <c r="R257" s="28">
        <f t="shared" si="282"/>
        <v>3.7</v>
      </c>
      <c r="S257" s="28">
        <f t="shared" si="282"/>
        <v>9.3</v>
      </c>
      <c r="T257" s="28">
        <f t="shared" si="282"/>
        <v>1.9</v>
      </c>
      <c r="U257" s="27">
        <f t="shared" si="244"/>
        <v>0</v>
      </c>
      <c r="V257" s="27">
        <f t="shared" si="4"/>
        <v>66</v>
      </c>
      <c r="W257" s="27"/>
    </row>
    <row r="258">
      <c r="A258" s="26" t="s">
        <v>1474</v>
      </c>
      <c r="B258" s="27" t="str">
        <f>VLOOKUP(A258,PlayerPosDB,3,FALSE)</f>
        <v>TE</v>
      </c>
      <c r="C258" s="28">
        <f t="shared" ref="C258:T258" si="283">IFNA(VLOOKUP($A258,INDIRECT("'W"&amp;C$1&amp;"'!$A$3:$T$1000"),3,False),0)</f>
        <v>0</v>
      </c>
      <c r="D258" s="28">
        <f t="shared" si="283"/>
        <v>0</v>
      </c>
      <c r="E258" s="28">
        <f t="shared" si="283"/>
        <v>2.8</v>
      </c>
      <c r="F258" s="28">
        <f t="shared" si="283"/>
        <v>9.7</v>
      </c>
      <c r="G258" s="28">
        <f t="shared" si="283"/>
        <v>1.8</v>
      </c>
      <c r="H258" s="28">
        <f t="shared" si="283"/>
        <v>1.8</v>
      </c>
      <c r="I258" s="28">
        <f t="shared" si="283"/>
        <v>1</v>
      </c>
      <c r="J258" s="28">
        <f t="shared" si="283"/>
        <v>4.4</v>
      </c>
      <c r="K258" s="28">
        <f t="shared" si="283"/>
        <v>4.7</v>
      </c>
      <c r="L258" s="28">
        <f t="shared" si="283"/>
        <v>0</v>
      </c>
      <c r="M258" s="28">
        <f t="shared" si="283"/>
        <v>2.5</v>
      </c>
      <c r="N258" s="28">
        <f t="shared" si="283"/>
        <v>3.4</v>
      </c>
      <c r="O258" s="28">
        <f t="shared" si="283"/>
        <v>8.4</v>
      </c>
      <c r="P258" s="28">
        <f t="shared" si="283"/>
        <v>1.8</v>
      </c>
      <c r="Q258" s="28">
        <f t="shared" si="283"/>
        <v>1</v>
      </c>
      <c r="R258" s="28">
        <f t="shared" si="283"/>
        <v>8.3</v>
      </c>
      <c r="S258" s="28">
        <f t="shared" si="283"/>
        <v>0</v>
      </c>
      <c r="T258" s="28">
        <f t="shared" si="283"/>
        <v>11.9</v>
      </c>
      <c r="U258" s="27">
        <f t="shared" si="244"/>
        <v>0</v>
      </c>
      <c r="V258" s="27">
        <f t="shared" si="4"/>
        <v>63.5</v>
      </c>
      <c r="W258" s="27"/>
    </row>
    <row r="259">
      <c r="A259" s="26" t="s">
        <v>1475</v>
      </c>
      <c r="B259" s="27" t="str">
        <f>VLOOKUP(A259,PlayerPosDB,3,FALSE)</f>
        <v>TE</v>
      </c>
      <c r="C259" s="28">
        <f t="shared" ref="C259:T259" si="284">IFNA(VLOOKUP($A259,INDIRECT("'W"&amp;C$1&amp;"'!$A$3:$T$1000"),3,False),0)</f>
        <v>0.9</v>
      </c>
      <c r="D259" s="28">
        <f t="shared" si="284"/>
        <v>1.8</v>
      </c>
      <c r="E259" s="28">
        <f t="shared" si="284"/>
        <v>0</v>
      </c>
      <c r="F259" s="28">
        <f t="shared" si="284"/>
        <v>2.6</v>
      </c>
      <c r="G259" s="28">
        <f t="shared" si="284"/>
        <v>2.8</v>
      </c>
      <c r="H259" s="28">
        <f t="shared" si="284"/>
        <v>7.4</v>
      </c>
      <c r="I259" s="28">
        <f t="shared" si="284"/>
        <v>9.1</v>
      </c>
      <c r="J259" s="28">
        <f t="shared" si="284"/>
        <v>1.2</v>
      </c>
      <c r="K259" s="28">
        <f t="shared" si="284"/>
        <v>10.7</v>
      </c>
      <c r="L259" s="28">
        <f t="shared" si="284"/>
        <v>7.8</v>
      </c>
      <c r="M259" s="28">
        <f t="shared" si="284"/>
        <v>0</v>
      </c>
      <c r="N259" s="28">
        <f t="shared" si="284"/>
        <v>6.4</v>
      </c>
      <c r="O259" s="28">
        <f t="shared" si="284"/>
        <v>0</v>
      </c>
      <c r="P259" s="28">
        <f t="shared" si="284"/>
        <v>0</v>
      </c>
      <c r="Q259" s="28">
        <f t="shared" si="284"/>
        <v>0</v>
      </c>
      <c r="R259" s="28">
        <f t="shared" si="284"/>
        <v>0</v>
      </c>
      <c r="S259" s="28">
        <f t="shared" si="284"/>
        <v>1</v>
      </c>
      <c r="T259" s="28">
        <f t="shared" si="284"/>
        <v>5</v>
      </c>
      <c r="U259" s="27">
        <f t="shared" si="244"/>
        <v>0</v>
      </c>
      <c r="V259" s="27">
        <f t="shared" si="4"/>
        <v>56.7</v>
      </c>
      <c r="W259" s="27"/>
    </row>
    <row r="260">
      <c r="A260" s="26" t="s">
        <v>1476</v>
      </c>
      <c r="B260" s="27" t="str">
        <f>VLOOKUP(A260,PlayerPosDB,3,FALSE)</f>
        <v>TE</v>
      </c>
      <c r="C260" s="28">
        <f t="shared" ref="C260:T260" si="285">IFNA(VLOOKUP($A260,INDIRECT("'W"&amp;C$1&amp;"'!$A$3:$T$1000"),3,False),0)</f>
        <v>3.7</v>
      </c>
      <c r="D260" s="28">
        <f t="shared" si="285"/>
        <v>0</v>
      </c>
      <c r="E260" s="28">
        <f t="shared" si="285"/>
        <v>0</v>
      </c>
      <c r="F260" s="28">
        <f t="shared" si="285"/>
        <v>8</v>
      </c>
      <c r="G260" s="28">
        <f t="shared" si="285"/>
        <v>0</v>
      </c>
      <c r="H260" s="28">
        <f t="shared" si="285"/>
        <v>0</v>
      </c>
      <c r="I260" s="28">
        <f t="shared" si="285"/>
        <v>1</v>
      </c>
      <c r="J260" s="28">
        <f t="shared" si="285"/>
        <v>10</v>
      </c>
      <c r="K260" s="28">
        <f t="shared" si="285"/>
        <v>14.3</v>
      </c>
      <c r="L260" s="28">
        <f t="shared" si="285"/>
        <v>7.2</v>
      </c>
      <c r="M260" s="28">
        <f t="shared" si="285"/>
        <v>4.9</v>
      </c>
      <c r="N260" s="28">
        <f t="shared" si="285"/>
        <v>0</v>
      </c>
      <c r="O260" s="28">
        <f t="shared" si="285"/>
        <v>0</v>
      </c>
      <c r="P260" s="28">
        <f t="shared" si="285"/>
        <v>3.1</v>
      </c>
      <c r="Q260" s="28">
        <f t="shared" si="285"/>
        <v>0</v>
      </c>
      <c r="R260" s="28">
        <f t="shared" si="285"/>
        <v>0</v>
      </c>
      <c r="S260" s="28">
        <f t="shared" si="285"/>
        <v>0</v>
      </c>
      <c r="T260" s="28">
        <f t="shared" si="285"/>
        <v>2.6</v>
      </c>
      <c r="U260" s="27">
        <f t="shared" si="244"/>
        <v>0</v>
      </c>
      <c r="V260" s="27">
        <f t="shared" si="4"/>
        <v>54.8</v>
      </c>
      <c r="W260" s="27"/>
    </row>
    <row r="261">
      <c r="A261" s="26" t="s">
        <v>1477</v>
      </c>
      <c r="B261" s="27" t="str">
        <f>VLOOKUP(A261,PlayerPosDB,3,FALSE)</f>
        <v>TE</v>
      </c>
      <c r="C261" s="28">
        <f t="shared" ref="C261:T261" si="286">IFNA(VLOOKUP($A261,INDIRECT("'W"&amp;C$1&amp;"'!$A$3:$T$1000"),3,False),0)</f>
        <v>2.3</v>
      </c>
      <c r="D261" s="28">
        <f t="shared" si="286"/>
        <v>0</v>
      </c>
      <c r="E261" s="28">
        <f t="shared" si="286"/>
        <v>1.8</v>
      </c>
      <c r="F261" s="28">
        <f t="shared" si="286"/>
        <v>1.1</v>
      </c>
      <c r="G261" s="28">
        <f t="shared" si="286"/>
        <v>7.3</v>
      </c>
      <c r="H261" s="28">
        <f t="shared" si="286"/>
        <v>4.5</v>
      </c>
      <c r="I261" s="28">
        <f t="shared" si="286"/>
        <v>0</v>
      </c>
      <c r="J261" s="28">
        <f t="shared" si="286"/>
        <v>5</v>
      </c>
      <c r="K261" s="28">
        <f t="shared" si="286"/>
        <v>12.6</v>
      </c>
      <c r="L261" s="28">
        <f t="shared" si="286"/>
        <v>5.7</v>
      </c>
      <c r="M261" s="28">
        <f t="shared" si="286"/>
        <v>0</v>
      </c>
      <c r="N261" s="28">
        <f t="shared" si="286"/>
        <v>5.4</v>
      </c>
      <c r="O261" s="28">
        <f t="shared" si="286"/>
        <v>7.9</v>
      </c>
      <c r="P261" s="28">
        <f t="shared" si="286"/>
        <v>0</v>
      </c>
      <c r="Q261" s="28">
        <f t="shared" si="286"/>
        <v>0</v>
      </c>
      <c r="R261" s="28">
        <f t="shared" si="286"/>
        <v>0</v>
      </c>
      <c r="S261" s="28">
        <f t="shared" si="286"/>
        <v>0</v>
      </c>
      <c r="T261" s="28">
        <f t="shared" si="286"/>
        <v>0</v>
      </c>
      <c r="U261" s="27">
        <f t="shared" si="244"/>
        <v>0</v>
      </c>
      <c r="V261" s="27">
        <f t="shared" si="4"/>
        <v>53.6</v>
      </c>
      <c r="W261" s="27"/>
    </row>
    <row r="262">
      <c r="A262" s="26" t="s">
        <v>1478</v>
      </c>
      <c r="B262" s="27" t="str">
        <f>VLOOKUP(A262,PlayerPosDB,3,FALSE)</f>
        <v>TE</v>
      </c>
      <c r="C262" s="28">
        <f t="shared" ref="C262:T262" si="287">IFNA(VLOOKUP($A262,INDIRECT("'W"&amp;C$1&amp;"'!$A$3:$T$1000"),3,False),0)</f>
        <v>6.7</v>
      </c>
      <c r="D262" s="28">
        <f t="shared" si="287"/>
        <v>1.7</v>
      </c>
      <c r="E262" s="28">
        <f t="shared" si="287"/>
        <v>3.6</v>
      </c>
      <c r="F262" s="28">
        <f t="shared" si="287"/>
        <v>5.3</v>
      </c>
      <c r="G262" s="28">
        <f t="shared" si="287"/>
        <v>8.7</v>
      </c>
      <c r="H262" s="28">
        <f t="shared" si="287"/>
        <v>0</v>
      </c>
      <c r="I262" s="28">
        <f t="shared" si="287"/>
        <v>4.2</v>
      </c>
      <c r="J262" s="28">
        <f t="shared" si="287"/>
        <v>2.7</v>
      </c>
      <c r="K262" s="28">
        <f t="shared" si="287"/>
        <v>0</v>
      </c>
      <c r="L262" s="28">
        <f t="shared" si="287"/>
        <v>0</v>
      </c>
      <c r="M262" s="28">
        <f t="shared" si="287"/>
        <v>8.4</v>
      </c>
      <c r="N262" s="28">
        <f t="shared" si="287"/>
        <v>1.5</v>
      </c>
      <c r="O262" s="28">
        <f t="shared" si="287"/>
        <v>1.8</v>
      </c>
      <c r="P262" s="28">
        <f t="shared" si="287"/>
        <v>1.6</v>
      </c>
      <c r="Q262" s="28">
        <f t="shared" si="287"/>
        <v>3.1</v>
      </c>
      <c r="R262" s="28">
        <f t="shared" si="287"/>
        <v>0</v>
      </c>
      <c r="S262" s="28">
        <f t="shared" si="287"/>
        <v>0</v>
      </c>
      <c r="T262" s="28">
        <f t="shared" si="287"/>
        <v>1.1</v>
      </c>
      <c r="U262" s="27">
        <f t="shared" si="244"/>
        <v>0</v>
      </c>
      <c r="V262" s="27">
        <f t="shared" si="4"/>
        <v>50.4</v>
      </c>
      <c r="W262" s="27"/>
    </row>
    <row r="263">
      <c r="A263" s="26" t="s">
        <v>1479</v>
      </c>
      <c r="B263" s="27" t="str">
        <f>VLOOKUP(A263,PlayerPosDB,3,FALSE)</f>
        <v>TE</v>
      </c>
      <c r="C263" s="28">
        <f t="shared" ref="C263:T263" si="288">IFNA(VLOOKUP($A263,INDIRECT("'W"&amp;C$1&amp;"'!$A$3:$T$1000"),3,False),0)</f>
        <v>2.8</v>
      </c>
      <c r="D263" s="28">
        <f t="shared" si="288"/>
        <v>0</v>
      </c>
      <c r="E263" s="28">
        <f t="shared" si="288"/>
        <v>1.2</v>
      </c>
      <c r="F263" s="28">
        <f t="shared" si="288"/>
        <v>0.5</v>
      </c>
      <c r="G263" s="28">
        <f t="shared" si="288"/>
        <v>0</v>
      </c>
      <c r="H263" s="28">
        <f t="shared" si="288"/>
        <v>7.7</v>
      </c>
      <c r="I263" s="28">
        <f t="shared" si="288"/>
        <v>1</v>
      </c>
      <c r="J263" s="28">
        <f t="shared" si="288"/>
        <v>6</v>
      </c>
      <c r="K263" s="28">
        <f t="shared" si="288"/>
        <v>1</v>
      </c>
      <c r="L263" s="28">
        <f t="shared" si="288"/>
        <v>5</v>
      </c>
      <c r="M263" s="28">
        <f t="shared" si="288"/>
        <v>6</v>
      </c>
      <c r="N263" s="28">
        <f t="shared" si="288"/>
        <v>0</v>
      </c>
      <c r="O263" s="28">
        <f t="shared" si="288"/>
        <v>6.6</v>
      </c>
      <c r="P263" s="28">
        <f t="shared" si="288"/>
        <v>1</v>
      </c>
      <c r="Q263" s="28">
        <f t="shared" si="288"/>
        <v>5.2</v>
      </c>
      <c r="R263" s="28">
        <f t="shared" si="288"/>
        <v>3.2</v>
      </c>
      <c r="S263" s="28">
        <f t="shared" si="288"/>
        <v>0.9</v>
      </c>
      <c r="T263" s="28">
        <f t="shared" si="288"/>
        <v>0</v>
      </c>
      <c r="U263" s="27">
        <f t="shared" si="244"/>
        <v>0</v>
      </c>
      <c r="V263" s="27">
        <f t="shared" si="4"/>
        <v>48.1</v>
      </c>
      <c r="W263" s="27"/>
    </row>
    <row r="264">
      <c r="A264" s="26" t="s">
        <v>1480</v>
      </c>
      <c r="B264" s="27" t="str">
        <f>VLOOKUP(A264,PlayerPosDB,3,FALSE)</f>
        <v>TE</v>
      </c>
      <c r="C264" s="28">
        <f t="shared" ref="C264:T264" si="289">IFNA(VLOOKUP($A264,INDIRECT("'W"&amp;C$1&amp;"'!$A$3:$T$1000"),3,False),0)</f>
        <v>1.6</v>
      </c>
      <c r="D264" s="28">
        <f t="shared" si="289"/>
        <v>2.9</v>
      </c>
      <c r="E264" s="28">
        <f t="shared" si="289"/>
        <v>0</v>
      </c>
      <c r="F264" s="28">
        <f t="shared" si="289"/>
        <v>3.1</v>
      </c>
      <c r="G264" s="28">
        <f t="shared" si="289"/>
        <v>0</v>
      </c>
      <c r="H264" s="28">
        <f t="shared" si="289"/>
        <v>8.7</v>
      </c>
      <c r="I264" s="28">
        <f t="shared" si="289"/>
        <v>1</v>
      </c>
      <c r="J264" s="28">
        <f t="shared" si="289"/>
        <v>7.3</v>
      </c>
      <c r="K264" s="28">
        <f t="shared" si="289"/>
        <v>5.5</v>
      </c>
      <c r="L264" s="28">
        <f t="shared" si="289"/>
        <v>0</v>
      </c>
      <c r="M264" s="28">
        <f t="shared" si="289"/>
        <v>0</v>
      </c>
      <c r="N264" s="28">
        <f t="shared" si="289"/>
        <v>0</v>
      </c>
      <c r="O264" s="28">
        <f t="shared" si="289"/>
        <v>0</v>
      </c>
      <c r="P264" s="28">
        <f t="shared" si="289"/>
        <v>9.1</v>
      </c>
      <c r="Q264" s="28">
        <f t="shared" si="289"/>
        <v>2.7</v>
      </c>
      <c r="R264" s="28">
        <f t="shared" si="289"/>
        <v>0</v>
      </c>
      <c r="S264" s="28">
        <f t="shared" si="289"/>
        <v>3.9</v>
      </c>
      <c r="T264" s="28">
        <f t="shared" si="289"/>
        <v>2</v>
      </c>
      <c r="U264" s="27">
        <f t="shared" si="244"/>
        <v>0</v>
      </c>
      <c r="V264" s="27">
        <f t="shared" si="4"/>
        <v>47.8</v>
      </c>
      <c r="W264" s="27"/>
    </row>
    <row r="265">
      <c r="A265" s="26" t="s">
        <v>1481</v>
      </c>
      <c r="B265" s="27" t="str">
        <f>VLOOKUP(A265,PlayerPosDB,3,FALSE)</f>
        <v>TE</v>
      </c>
      <c r="C265" s="28">
        <f t="shared" ref="C265:T265" si="290">IFNA(VLOOKUP($A265,INDIRECT("'W"&amp;C$1&amp;"'!$A$3:$T$1000"),3,False),0)</f>
        <v>0</v>
      </c>
      <c r="D265" s="28">
        <f t="shared" si="290"/>
        <v>2.3</v>
      </c>
      <c r="E265" s="28">
        <f t="shared" si="290"/>
        <v>6.3</v>
      </c>
      <c r="F265" s="28">
        <f t="shared" si="290"/>
        <v>1</v>
      </c>
      <c r="G265" s="28">
        <f t="shared" si="290"/>
        <v>0</v>
      </c>
      <c r="H265" s="28">
        <f t="shared" si="290"/>
        <v>0.7</v>
      </c>
      <c r="I265" s="28">
        <f t="shared" si="290"/>
        <v>4.9</v>
      </c>
      <c r="J265" s="28">
        <f t="shared" si="290"/>
        <v>4.3</v>
      </c>
      <c r="K265" s="28">
        <f t="shared" si="290"/>
        <v>1.7</v>
      </c>
      <c r="L265" s="28">
        <f t="shared" si="290"/>
        <v>0</v>
      </c>
      <c r="M265" s="28">
        <f t="shared" si="290"/>
        <v>1.1</v>
      </c>
      <c r="N265" s="28">
        <f t="shared" si="290"/>
        <v>0</v>
      </c>
      <c r="O265" s="28">
        <f t="shared" si="290"/>
        <v>0.8</v>
      </c>
      <c r="P265" s="28">
        <f t="shared" si="290"/>
        <v>4.1</v>
      </c>
      <c r="Q265" s="28">
        <f t="shared" si="290"/>
        <v>12.2</v>
      </c>
      <c r="R265" s="28">
        <f t="shared" si="290"/>
        <v>0</v>
      </c>
      <c r="S265" s="28">
        <f t="shared" si="290"/>
        <v>0</v>
      </c>
      <c r="T265" s="28">
        <f t="shared" si="290"/>
        <v>7.4</v>
      </c>
      <c r="U265" s="27">
        <f t="shared" si="244"/>
        <v>0</v>
      </c>
      <c r="V265" s="27">
        <f t="shared" si="4"/>
        <v>46.8</v>
      </c>
      <c r="W265" s="27"/>
    </row>
    <row r="266">
      <c r="A266" s="26" t="s">
        <v>1482</v>
      </c>
      <c r="B266" s="27" t="str">
        <f>VLOOKUP(A266,PlayerPosDB,3,FALSE)</f>
        <v>TE</v>
      </c>
      <c r="C266" s="28">
        <f t="shared" ref="C266:T266" si="291">IFNA(VLOOKUP($A266,INDIRECT("'W"&amp;C$1&amp;"'!$A$3:$T$1000"),3,False),0)</f>
        <v>0</v>
      </c>
      <c r="D266" s="28">
        <f t="shared" si="291"/>
        <v>3.8</v>
      </c>
      <c r="E266" s="28">
        <f t="shared" si="291"/>
        <v>4.4</v>
      </c>
      <c r="F266" s="28">
        <f t="shared" si="291"/>
        <v>0</v>
      </c>
      <c r="G266" s="28">
        <f t="shared" si="291"/>
        <v>-0.8</v>
      </c>
      <c r="H266" s="28">
        <f t="shared" si="291"/>
        <v>0</v>
      </c>
      <c r="I266" s="28">
        <f t="shared" si="291"/>
        <v>0</v>
      </c>
      <c r="J266" s="28">
        <f t="shared" si="291"/>
        <v>2.3</v>
      </c>
      <c r="K266" s="28">
        <f t="shared" si="291"/>
        <v>0</v>
      </c>
      <c r="L266" s="28">
        <f t="shared" si="291"/>
        <v>0</v>
      </c>
      <c r="M266" s="28">
        <f t="shared" si="291"/>
        <v>0</v>
      </c>
      <c r="N266" s="28">
        <f t="shared" si="291"/>
        <v>1</v>
      </c>
      <c r="O266" s="28">
        <f t="shared" si="291"/>
        <v>10.2</v>
      </c>
      <c r="P266" s="28">
        <f t="shared" si="291"/>
        <v>6.8</v>
      </c>
      <c r="Q266" s="28">
        <f t="shared" si="291"/>
        <v>2.5</v>
      </c>
      <c r="R266" s="28">
        <f t="shared" si="291"/>
        <v>4.7</v>
      </c>
      <c r="S266" s="28">
        <f t="shared" si="291"/>
        <v>0</v>
      </c>
      <c r="T266" s="28">
        <f t="shared" si="291"/>
        <v>10</v>
      </c>
      <c r="U266" s="27">
        <f t="shared" si="244"/>
        <v>0</v>
      </c>
      <c r="V266" s="27">
        <f t="shared" si="4"/>
        <v>44.9</v>
      </c>
      <c r="W266" s="27"/>
    </row>
    <row r="267">
      <c r="A267" s="26" t="s">
        <v>1483</v>
      </c>
      <c r="B267" s="27" t="str">
        <f>VLOOKUP(A267,PlayerPosDB,3,FALSE)</f>
        <v>TE</v>
      </c>
      <c r="C267" s="28">
        <f t="shared" ref="C267:T267" si="292">IFNA(VLOOKUP($A267,INDIRECT("'W"&amp;C$1&amp;"'!$A$3:$T$1000"),3,False),0)</f>
        <v>0</v>
      </c>
      <c r="D267" s="28">
        <f t="shared" si="292"/>
        <v>7.3</v>
      </c>
      <c r="E267" s="28">
        <f t="shared" si="292"/>
        <v>1</v>
      </c>
      <c r="F267" s="28">
        <f t="shared" si="292"/>
        <v>0</v>
      </c>
      <c r="G267" s="28">
        <f t="shared" si="292"/>
        <v>1.3</v>
      </c>
      <c r="H267" s="28">
        <f t="shared" si="292"/>
        <v>0</v>
      </c>
      <c r="I267" s="28">
        <f t="shared" si="292"/>
        <v>0</v>
      </c>
      <c r="J267" s="28">
        <f t="shared" si="292"/>
        <v>0</v>
      </c>
      <c r="K267" s="28">
        <f t="shared" si="292"/>
        <v>0</v>
      </c>
      <c r="L267" s="28">
        <f t="shared" si="292"/>
        <v>0</v>
      </c>
      <c r="M267" s="28">
        <f t="shared" si="292"/>
        <v>8.6</v>
      </c>
      <c r="N267" s="28">
        <f t="shared" si="292"/>
        <v>13</v>
      </c>
      <c r="O267" s="28">
        <f t="shared" si="292"/>
        <v>5.8</v>
      </c>
      <c r="P267" s="28">
        <f t="shared" si="292"/>
        <v>3.2</v>
      </c>
      <c r="Q267" s="28">
        <f t="shared" si="292"/>
        <v>0</v>
      </c>
      <c r="R267" s="28">
        <f t="shared" si="292"/>
        <v>0.8</v>
      </c>
      <c r="S267" s="28">
        <f t="shared" si="292"/>
        <v>0</v>
      </c>
      <c r="T267" s="28">
        <f t="shared" si="292"/>
        <v>2.6</v>
      </c>
      <c r="U267" s="27">
        <f t="shared" si="244"/>
        <v>0</v>
      </c>
      <c r="V267" s="27">
        <f t="shared" si="4"/>
        <v>43.6</v>
      </c>
      <c r="W267" s="27"/>
    </row>
    <row r="268">
      <c r="A268" s="26" t="s">
        <v>1484</v>
      </c>
      <c r="B268" s="27" t="str">
        <f>VLOOKUP(A268,PlayerPosDB,3,FALSE)</f>
        <v>TE</v>
      </c>
      <c r="C268" s="28">
        <f t="shared" ref="C268:T268" si="293">IFNA(VLOOKUP($A268,INDIRECT("'W"&amp;C$1&amp;"'!$A$3:$T$1000"),3,False),0)</f>
        <v>2.1</v>
      </c>
      <c r="D268" s="28">
        <f t="shared" si="293"/>
        <v>0</v>
      </c>
      <c r="E268" s="28">
        <f t="shared" si="293"/>
        <v>7.9</v>
      </c>
      <c r="F268" s="28">
        <f t="shared" si="293"/>
        <v>0</v>
      </c>
      <c r="G268" s="28">
        <f t="shared" si="293"/>
        <v>0</v>
      </c>
      <c r="H268" s="28">
        <f t="shared" si="293"/>
        <v>0</v>
      </c>
      <c r="I268" s="28">
        <f t="shared" si="293"/>
        <v>4.5</v>
      </c>
      <c r="J268" s="28">
        <f t="shared" si="293"/>
        <v>0</v>
      </c>
      <c r="K268" s="28">
        <f t="shared" si="293"/>
        <v>10.3</v>
      </c>
      <c r="L268" s="28">
        <f t="shared" si="293"/>
        <v>0</v>
      </c>
      <c r="M268" s="28">
        <f t="shared" si="293"/>
        <v>1.1</v>
      </c>
      <c r="N268" s="28">
        <f t="shared" si="293"/>
        <v>0</v>
      </c>
      <c r="O268" s="28">
        <f t="shared" si="293"/>
        <v>1.1</v>
      </c>
      <c r="P268" s="28">
        <f t="shared" si="293"/>
        <v>0.9</v>
      </c>
      <c r="Q268" s="28">
        <f t="shared" si="293"/>
        <v>1.2</v>
      </c>
      <c r="R268" s="28">
        <f t="shared" si="293"/>
        <v>0</v>
      </c>
      <c r="S268" s="28">
        <f t="shared" si="293"/>
        <v>7.3</v>
      </c>
      <c r="T268" s="28">
        <f t="shared" si="293"/>
        <v>3.6</v>
      </c>
      <c r="U268" s="27">
        <f t="shared" si="244"/>
        <v>0</v>
      </c>
      <c r="V268" s="27">
        <f t="shared" si="4"/>
        <v>40</v>
      </c>
      <c r="W268" s="27"/>
    </row>
    <row r="269">
      <c r="A269" s="26" t="s">
        <v>1485</v>
      </c>
      <c r="B269" s="27" t="str">
        <f>VLOOKUP(A269,PlayerPosDB,3,FALSE)</f>
        <v>TE</v>
      </c>
      <c r="C269" s="28">
        <f t="shared" ref="C269:T269" si="294">IFNA(VLOOKUP($A269,INDIRECT("'W"&amp;C$1&amp;"'!$A$3:$T$1000"),3,False),0)</f>
        <v>2.2</v>
      </c>
      <c r="D269" s="28">
        <f t="shared" si="294"/>
        <v>8.3</v>
      </c>
      <c r="E269" s="28">
        <f t="shared" si="294"/>
        <v>1.6</v>
      </c>
      <c r="F269" s="28">
        <f t="shared" si="294"/>
        <v>2.2</v>
      </c>
      <c r="G269" s="28">
        <f t="shared" si="294"/>
        <v>6.7</v>
      </c>
      <c r="H269" s="28">
        <f t="shared" si="294"/>
        <v>0</v>
      </c>
      <c r="I269" s="28">
        <f t="shared" si="294"/>
        <v>0.6</v>
      </c>
      <c r="J269" s="28">
        <f t="shared" si="294"/>
        <v>2.3</v>
      </c>
      <c r="K269" s="28">
        <f t="shared" si="294"/>
        <v>4.4</v>
      </c>
      <c r="L269" s="28">
        <f t="shared" si="294"/>
        <v>2.3</v>
      </c>
      <c r="M269" s="28">
        <f t="shared" si="294"/>
        <v>0</v>
      </c>
      <c r="N269" s="28">
        <f t="shared" si="294"/>
        <v>1</v>
      </c>
      <c r="O269" s="28">
        <f t="shared" si="294"/>
        <v>3.3</v>
      </c>
      <c r="P269" s="28">
        <f t="shared" si="294"/>
        <v>0</v>
      </c>
      <c r="Q269" s="28">
        <f t="shared" si="294"/>
        <v>1</v>
      </c>
      <c r="R269" s="28">
        <f t="shared" si="294"/>
        <v>0</v>
      </c>
      <c r="S269" s="28">
        <f t="shared" si="294"/>
        <v>3.3</v>
      </c>
      <c r="T269" s="28">
        <f t="shared" si="294"/>
        <v>0</v>
      </c>
      <c r="U269" s="27">
        <f t="shared" si="244"/>
        <v>0</v>
      </c>
      <c r="V269" s="27">
        <f t="shared" si="4"/>
        <v>39.2</v>
      </c>
      <c r="W269" s="27"/>
    </row>
    <row r="270">
      <c r="A270" s="26" t="s">
        <v>1486</v>
      </c>
      <c r="B270" s="27" t="str">
        <f>VLOOKUP(A270,PlayerPosDB,3,FALSE)</f>
        <v>TE</v>
      </c>
      <c r="C270" s="28">
        <f t="shared" ref="C270:T270" si="295">IFNA(VLOOKUP($A270,INDIRECT("'W"&amp;C$1&amp;"'!$A$3:$T$1000"),3,False),0)</f>
        <v>0</v>
      </c>
      <c r="D270" s="28">
        <f t="shared" si="295"/>
        <v>0</v>
      </c>
      <c r="E270" s="28">
        <f t="shared" si="295"/>
        <v>1.1</v>
      </c>
      <c r="F270" s="28">
        <f t="shared" si="295"/>
        <v>0.5</v>
      </c>
      <c r="G270" s="28">
        <f t="shared" si="295"/>
        <v>1.3</v>
      </c>
      <c r="H270" s="28">
        <f t="shared" si="295"/>
        <v>1</v>
      </c>
      <c r="I270" s="28">
        <f t="shared" si="295"/>
        <v>0</v>
      </c>
      <c r="J270" s="28">
        <f t="shared" si="295"/>
        <v>6.8</v>
      </c>
      <c r="K270" s="28">
        <f t="shared" si="295"/>
        <v>0</v>
      </c>
      <c r="L270" s="28">
        <f t="shared" si="295"/>
        <v>0</v>
      </c>
      <c r="M270" s="28">
        <f t="shared" si="295"/>
        <v>7.7</v>
      </c>
      <c r="N270" s="28">
        <f t="shared" si="295"/>
        <v>0</v>
      </c>
      <c r="O270" s="28">
        <f t="shared" si="295"/>
        <v>2.1</v>
      </c>
      <c r="P270" s="28">
        <f t="shared" si="295"/>
        <v>0</v>
      </c>
      <c r="Q270" s="28">
        <f t="shared" si="295"/>
        <v>8</v>
      </c>
      <c r="R270" s="28">
        <f t="shared" si="295"/>
        <v>2.8</v>
      </c>
      <c r="S270" s="28">
        <f t="shared" si="295"/>
        <v>1.2</v>
      </c>
      <c r="T270" s="28">
        <f t="shared" si="295"/>
        <v>4</v>
      </c>
      <c r="U270" s="27">
        <f t="shared" si="244"/>
        <v>0</v>
      </c>
      <c r="V270" s="27">
        <f t="shared" si="4"/>
        <v>36.5</v>
      </c>
      <c r="W270" s="27"/>
    </row>
    <row r="271">
      <c r="A271" s="26" t="s">
        <v>1487</v>
      </c>
      <c r="B271" s="27" t="str">
        <f>VLOOKUP(A271,PlayerPosDB,3,FALSE)</f>
        <v>TE</v>
      </c>
      <c r="C271" s="28">
        <f t="shared" ref="C271:T271" si="296">IFNA(VLOOKUP($A271,INDIRECT("'W"&amp;C$1&amp;"'!$A$3:$T$1000"),3,False),0)</f>
        <v>2.5</v>
      </c>
      <c r="D271" s="28">
        <f t="shared" si="296"/>
        <v>2.2</v>
      </c>
      <c r="E271" s="28">
        <f t="shared" si="296"/>
        <v>6.7</v>
      </c>
      <c r="F271" s="28">
        <f t="shared" si="296"/>
        <v>2.5</v>
      </c>
      <c r="G271" s="28">
        <f t="shared" si="296"/>
        <v>4.1</v>
      </c>
      <c r="H271" s="28">
        <f t="shared" si="296"/>
        <v>0</v>
      </c>
      <c r="I271" s="28">
        <f t="shared" si="296"/>
        <v>2.8</v>
      </c>
      <c r="J271" s="28">
        <f t="shared" si="296"/>
        <v>1.5</v>
      </c>
      <c r="K271" s="28">
        <f t="shared" si="296"/>
        <v>0</v>
      </c>
      <c r="L271" s="28">
        <f t="shared" si="296"/>
        <v>0</v>
      </c>
      <c r="M271" s="28">
        <f t="shared" si="296"/>
        <v>1.8</v>
      </c>
      <c r="N271" s="28">
        <f t="shared" si="296"/>
        <v>1.2</v>
      </c>
      <c r="O271" s="28">
        <f t="shared" si="296"/>
        <v>9.2</v>
      </c>
      <c r="P271" s="28">
        <f t="shared" si="296"/>
        <v>0</v>
      </c>
      <c r="Q271" s="28">
        <f t="shared" si="296"/>
        <v>0</v>
      </c>
      <c r="R271" s="28">
        <f t="shared" si="296"/>
        <v>0</v>
      </c>
      <c r="S271" s="28">
        <f t="shared" si="296"/>
        <v>1.2</v>
      </c>
      <c r="T271" s="28">
        <f t="shared" si="296"/>
        <v>0</v>
      </c>
      <c r="U271" s="27">
        <f t="shared" si="244"/>
        <v>0</v>
      </c>
      <c r="V271" s="27">
        <f t="shared" si="4"/>
        <v>35.7</v>
      </c>
      <c r="W271" s="27"/>
    </row>
    <row r="272">
      <c r="A272" s="26" t="s">
        <v>1488</v>
      </c>
      <c r="B272" s="27" t="str">
        <f>VLOOKUP(A272,PlayerPosDB,3,FALSE)</f>
        <v>TE</v>
      </c>
      <c r="C272" s="28">
        <f t="shared" ref="C272:T272" si="297">IFNA(VLOOKUP($A272,INDIRECT("'W"&amp;C$1&amp;"'!$A$3:$T$1000"),3,False),0)</f>
        <v>1</v>
      </c>
      <c r="D272" s="28">
        <f t="shared" si="297"/>
        <v>7</v>
      </c>
      <c r="E272" s="28">
        <f t="shared" si="297"/>
        <v>0</v>
      </c>
      <c r="F272" s="28">
        <f t="shared" si="297"/>
        <v>4.1</v>
      </c>
      <c r="G272" s="28">
        <f t="shared" si="297"/>
        <v>1</v>
      </c>
      <c r="H272" s="28">
        <f t="shared" si="297"/>
        <v>1.4</v>
      </c>
      <c r="I272" s="28">
        <f t="shared" si="297"/>
        <v>5.6</v>
      </c>
      <c r="J272" s="28">
        <f t="shared" si="297"/>
        <v>3.4</v>
      </c>
      <c r="K272" s="28">
        <f t="shared" si="297"/>
        <v>0</v>
      </c>
      <c r="L272" s="28">
        <f t="shared" si="297"/>
        <v>1.1</v>
      </c>
      <c r="M272" s="28">
        <f t="shared" si="297"/>
        <v>5.2</v>
      </c>
      <c r="N272" s="28">
        <f t="shared" si="297"/>
        <v>2.9</v>
      </c>
      <c r="O272" s="28">
        <f t="shared" si="297"/>
        <v>1.5</v>
      </c>
      <c r="P272" s="28">
        <f t="shared" si="297"/>
        <v>0</v>
      </c>
      <c r="Q272" s="28">
        <f t="shared" si="297"/>
        <v>0</v>
      </c>
      <c r="R272" s="28">
        <f t="shared" si="297"/>
        <v>0</v>
      </c>
      <c r="S272" s="28">
        <f t="shared" si="297"/>
        <v>1.3</v>
      </c>
      <c r="T272" s="28">
        <f t="shared" si="297"/>
        <v>0</v>
      </c>
      <c r="U272" s="27">
        <f t="shared" si="244"/>
        <v>0</v>
      </c>
      <c r="V272" s="27">
        <f t="shared" si="4"/>
        <v>35.5</v>
      </c>
      <c r="W272" s="27"/>
    </row>
    <row r="273">
      <c r="A273" s="26" t="s">
        <v>1489</v>
      </c>
      <c r="B273" s="27" t="str">
        <f>VLOOKUP(A273,PlayerPosDB,3,FALSE)</f>
        <v>TE</v>
      </c>
      <c r="C273" s="28">
        <f t="shared" ref="C273:T273" si="298">IFNA(VLOOKUP($A273,INDIRECT("'W"&amp;C$1&amp;"'!$A$3:$T$1000"),3,False),0)</f>
        <v>0</v>
      </c>
      <c r="D273" s="28">
        <f t="shared" si="298"/>
        <v>0</v>
      </c>
      <c r="E273" s="28">
        <f t="shared" si="298"/>
        <v>1.3</v>
      </c>
      <c r="F273" s="28">
        <f t="shared" si="298"/>
        <v>0</v>
      </c>
      <c r="G273" s="28">
        <f t="shared" si="298"/>
        <v>0</v>
      </c>
      <c r="H273" s="28">
        <f t="shared" si="298"/>
        <v>0</v>
      </c>
      <c r="I273" s="28">
        <f t="shared" si="298"/>
        <v>0</v>
      </c>
      <c r="J273" s="28">
        <f t="shared" si="298"/>
        <v>0</v>
      </c>
      <c r="K273" s="28">
        <f t="shared" si="298"/>
        <v>0</v>
      </c>
      <c r="L273" s="28">
        <f t="shared" si="298"/>
        <v>0</v>
      </c>
      <c r="M273" s="28">
        <f t="shared" si="298"/>
        <v>0</v>
      </c>
      <c r="N273" s="28">
        <f t="shared" si="298"/>
        <v>3.1</v>
      </c>
      <c r="O273" s="28">
        <f t="shared" si="298"/>
        <v>0</v>
      </c>
      <c r="P273" s="28">
        <f t="shared" si="298"/>
        <v>0</v>
      </c>
      <c r="Q273" s="28">
        <f t="shared" si="298"/>
        <v>0</v>
      </c>
      <c r="R273" s="28">
        <f t="shared" si="298"/>
        <v>5.4</v>
      </c>
      <c r="S273" s="28">
        <f t="shared" si="298"/>
        <v>10.6</v>
      </c>
      <c r="T273" s="28">
        <f t="shared" si="298"/>
        <v>8.6</v>
      </c>
      <c r="U273" s="27">
        <f t="shared" si="244"/>
        <v>0</v>
      </c>
      <c r="V273" s="27">
        <f t="shared" si="4"/>
        <v>29</v>
      </c>
      <c r="W273" s="27"/>
    </row>
    <row r="274">
      <c r="A274" s="26" t="s">
        <v>1490</v>
      </c>
      <c r="B274" s="27" t="str">
        <f>VLOOKUP(A274,PlayerPosDB,3,FALSE)</f>
        <v>TE</v>
      </c>
      <c r="C274" s="28">
        <f t="shared" ref="C274:T274" si="299">IFNA(VLOOKUP($A274,INDIRECT("'W"&amp;C$1&amp;"'!$A$3:$T$1000"),3,False),0)</f>
        <v>0.8</v>
      </c>
      <c r="D274" s="28">
        <f t="shared" si="299"/>
        <v>0</v>
      </c>
      <c r="E274" s="28">
        <f t="shared" si="299"/>
        <v>0</v>
      </c>
      <c r="F274" s="28">
        <f t="shared" si="299"/>
        <v>0</v>
      </c>
      <c r="G274" s="28">
        <f t="shared" si="299"/>
        <v>0</v>
      </c>
      <c r="H274" s="28">
        <f t="shared" si="299"/>
        <v>0</v>
      </c>
      <c r="I274" s="28">
        <f t="shared" si="299"/>
        <v>0</v>
      </c>
      <c r="J274" s="28">
        <f t="shared" si="299"/>
        <v>0</v>
      </c>
      <c r="K274" s="28">
        <f t="shared" si="299"/>
        <v>2.4</v>
      </c>
      <c r="L274" s="28">
        <f t="shared" si="299"/>
        <v>13.3</v>
      </c>
      <c r="M274" s="28">
        <f t="shared" si="299"/>
        <v>2.3</v>
      </c>
      <c r="N274" s="28">
        <f t="shared" si="299"/>
        <v>0</v>
      </c>
      <c r="O274" s="28">
        <f t="shared" si="299"/>
        <v>4.8</v>
      </c>
      <c r="P274" s="28">
        <f t="shared" si="299"/>
        <v>2.4</v>
      </c>
      <c r="Q274" s="28">
        <f t="shared" si="299"/>
        <v>1.4</v>
      </c>
      <c r="R274" s="28">
        <f t="shared" si="299"/>
        <v>0</v>
      </c>
      <c r="S274" s="28">
        <f t="shared" si="299"/>
        <v>0</v>
      </c>
      <c r="T274" s="28">
        <f t="shared" si="299"/>
        <v>1.6</v>
      </c>
      <c r="U274" s="27">
        <f t="shared" si="244"/>
        <v>0</v>
      </c>
      <c r="V274" s="27">
        <f t="shared" si="4"/>
        <v>29</v>
      </c>
      <c r="W274" s="27"/>
    </row>
    <row r="275">
      <c r="A275" s="26" t="s">
        <v>1491</v>
      </c>
      <c r="B275" s="27" t="str">
        <f>VLOOKUP(A275,PlayerPosDB,3,FALSE)</f>
        <v>TE</v>
      </c>
      <c r="C275" s="28">
        <f t="shared" ref="C275:T275" si="300">IFNA(VLOOKUP($A275,INDIRECT("'W"&amp;C$1&amp;"'!$A$3:$T$1000"),3,False),0)</f>
        <v>0.7</v>
      </c>
      <c r="D275" s="28">
        <f t="shared" si="300"/>
        <v>0</v>
      </c>
      <c r="E275" s="28">
        <f t="shared" si="300"/>
        <v>5.4</v>
      </c>
      <c r="F275" s="28">
        <f t="shared" si="300"/>
        <v>2.3</v>
      </c>
      <c r="G275" s="28">
        <f t="shared" si="300"/>
        <v>0</v>
      </c>
      <c r="H275" s="28">
        <f t="shared" si="300"/>
        <v>0</v>
      </c>
      <c r="I275" s="28">
        <f t="shared" si="300"/>
        <v>0</v>
      </c>
      <c r="J275" s="28">
        <f t="shared" si="300"/>
        <v>7.3</v>
      </c>
      <c r="K275" s="28">
        <f t="shared" si="300"/>
        <v>0.6</v>
      </c>
      <c r="L275" s="28">
        <f t="shared" si="300"/>
        <v>0</v>
      </c>
      <c r="M275" s="28">
        <f t="shared" si="300"/>
        <v>7</v>
      </c>
      <c r="N275" s="28">
        <f t="shared" si="300"/>
        <v>3.4</v>
      </c>
      <c r="O275" s="28">
        <f t="shared" si="300"/>
        <v>1.8</v>
      </c>
      <c r="P275" s="28">
        <f t="shared" si="300"/>
        <v>0</v>
      </c>
      <c r="Q275" s="28">
        <f t="shared" si="300"/>
        <v>0</v>
      </c>
      <c r="R275" s="28">
        <f t="shared" si="300"/>
        <v>0</v>
      </c>
      <c r="S275" s="28">
        <f t="shared" si="300"/>
        <v>0</v>
      </c>
      <c r="T275" s="28">
        <f t="shared" si="300"/>
        <v>0</v>
      </c>
      <c r="U275" s="27">
        <f t="shared" si="244"/>
        <v>0</v>
      </c>
      <c r="V275" s="27">
        <f t="shared" si="4"/>
        <v>28.5</v>
      </c>
      <c r="W275" s="27"/>
    </row>
    <row r="276">
      <c r="A276" s="26" t="s">
        <v>1492</v>
      </c>
      <c r="B276" s="27" t="str">
        <f>VLOOKUP(A276,PlayerPosDB,3,FALSE)</f>
        <v>TE</v>
      </c>
      <c r="C276" s="28">
        <f t="shared" ref="C276:T276" si="301">IFNA(VLOOKUP($A276,INDIRECT("'W"&amp;C$1&amp;"'!$A$3:$T$1000"),3,False),0)</f>
        <v>0</v>
      </c>
      <c r="D276" s="28">
        <f t="shared" si="301"/>
        <v>0</v>
      </c>
      <c r="E276" s="28">
        <f t="shared" si="301"/>
        <v>0</v>
      </c>
      <c r="F276" s="28">
        <f t="shared" si="301"/>
        <v>0</v>
      </c>
      <c r="G276" s="28">
        <f t="shared" si="301"/>
        <v>0</v>
      </c>
      <c r="H276" s="28">
        <f t="shared" si="301"/>
        <v>1.5</v>
      </c>
      <c r="I276" s="28">
        <f t="shared" si="301"/>
        <v>3.6</v>
      </c>
      <c r="J276" s="28">
        <f t="shared" si="301"/>
        <v>0</v>
      </c>
      <c r="K276" s="28">
        <f t="shared" si="301"/>
        <v>0</v>
      </c>
      <c r="L276" s="28">
        <f t="shared" si="301"/>
        <v>0</v>
      </c>
      <c r="M276" s="28">
        <f t="shared" si="301"/>
        <v>0</v>
      </c>
      <c r="N276" s="28">
        <f t="shared" si="301"/>
        <v>0</v>
      </c>
      <c r="O276" s="28">
        <f t="shared" si="301"/>
        <v>0.8</v>
      </c>
      <c r="P276" s="28">
        <f t="shared" si="301"/>
        <v>6.9</v>
      </c>
      <c r="Q276" s="28">
        <f t="shared" si="301"/>
        <v>5.5</v>
      </c>
      <c r="R276" s="28">
        <f t="shared" si="301"/>
        <v>5.2</v>
      </c>
      <c r="S276" s="28">
        <f t="shared" si="301"/>
        <v>3.3</v>
      </c>
      <c r="T276" s="28">
        <f t="shared" si="301"/>
        <v>0</v>
      </c>
      <c r="U276" s="27">
        <f t="shared" si="244"/>
        <v>0</v>
      </c>
      <c r="V276" s="27">
        <f t="shared" si="4"/>
        <v>26.8</v>
      </c>
      <c r="W276" s="27"/>
    </row>
    <row r="277">
      <c r="A277" s="26" t="s">
        <v>1493</v>
      </c>
      <c r="B277" s="27" t="str">
        <f>VLOOKUP(A277,PlayerPosDB,3,FALSE)</f>
        <v>TE</v>
      </c>
      <c r="C277" s="28">
        <f t="shared" ref="C277:T277" si="302">IFNA(VLOOKUP($A277,INDIRECT("'W"&amp;C$1&amp;"'!$A$3:$T$1000"),3,False),0)</f>
        <v>0</v>
      </c>
      <c r="D277" s="28">
        <f t="shared" si="302"/>
        <v>2.3</v>
      </c>
      <c r="E277" s="28">
        <f t="shared" si="302"/>
        <v>0</v>
      </c>
      <c r="F277" s="28">
        <f t="shared" si="302"/>
        <v>3.2</v>
      </c>
      <c r="G277" s="28">
        <f t="shared" si="302"/>
        <v>1.6</v>
      </c>
      <c r="H277" s="28">
        <f t="shared" si="302"/>
        <v>0</v>
      </c>
      <c r="I277" s="28">
        <f t="shared" si="302"/>
        <v>2</v>
      </c>
      <c r="J277" s="28">
        <f t="shared" si="302"/>
        <v>2.9</v>
      </c>
      <c r="K277" s="28">
        <f t="shared" si="302"/>
        <v>0</v>
      </c>
      <c r="L277" s="28">
        <f t="shared" si="302"/>
        <v>0.7</v>
      </c>
      <c r="M277" s="28">
        <f t="shared" si="302"/>
        <v>2.5</v>
      </c>
      <c r="N277" s="28">
        <f t="shared" si="302"/>
        <v>10.1</v>
      </c>
      <c r="O277" s="28">
        <f t="shared" si="302"/>
        <v>0.9</v>
      </c>
      <c r="P277" s="28">
        <f t="shared" si="302"/>
        <v>0</v>
      </c>
      <c r="Q277" s="28">
        <f t="shared" si="302"/>
        <v>0</v>
      </c>
      <c r="R277" s="28">
        <f t="shared" si="302"/>
        <v>0</v>
      </c>
      <c r="S277" s="28">
        <f t="shared" si="302"/>
        <v>0.6</v>
      </c>
      <c r="T277" s="28">
        <f t="shared" si="302"/>
        <v>0</v>
      </c>
      <c r="U277" s="27">
        <f t="shared" si="244"/>
        <v>0</v>
      </c>
      <c r="V277" s="27">
        <f t="shared" si="4"/>
        <v>26.8</v>
      </c>
      <c r="W277" s="27"/>
    </row>
    <row r="278">
      <c r="A278" s="26" t="s">
        <v>1494</v>
      </c>
      <c r="B278" s="27" t="str">
        <f>VLOOKUP(A278,PlayerPosDB,3,FALSE)</f>
        <v>TE</v>
      </c>
      <c r="C278" s="28">
        <f t="shared" ref="C278:T278" si="303">IFNA(VLOOKUP($A278,INDIRECT("'W"&amp;C$1&amp;"'!$A$3:$T$1000"),3,False),0)</f>
        <v>0</v>
      </c>
      <c r="D278" s="28">
        <f t="shared" si="303"/>
        <v>2.7</v>
      </c>
      <c r="E278" s="28">
        <f t="shared" si="303"/>
        <v>0</v>
      </c>
      <c r="F278" s="28">
        <f t="shared" si="303"/>
        <v>0</v>
      </c>
      <c r="G278" s="28">
        <f t="shared" si="303"/>
        <v>10.7</v>
      </c>
      <c r="H278" s="28">
        <f t="shared" si="303"/>
        <v>6.1</v>
      </c>
      <c r="I278" s="28">
        <f t="shared" si="303"/>
        <v>0</v>
      </c>
      <c r="J278" s="28">
        <f t="shared" si="303"/>
        <v>0</v>
      </c>
      <c r="K278" s="28">
        <f t="shared" si="303"/>
        <v>0</v>
      </c>
      <c r="L278" s="28">
        <f t="shared" si="303"/>
        <v>0</v>
      </c>
      <c r="M278" s="28">
        <f t="shared" si="303"/>
        <v>2.7</v>
      </c>
      <c r="N278" s="28">
        <f t="shared" si="303"/>
        <v>0</v>
      </c>
      <c r="O278" s="28">
        <f t="shared" si="303"/>
        <v>2.5</v>
      </c>
      <c r="P278" s="28">
        <f t="shared" si="303"/>
        <v>0</v>
      </c>
      <c r="Q278" s="28">
        <f t="shared" si="303"/>
        <v>0</v>
      </c>
      <c r="R278" s="28">
        <f t="shared" si="303"/>
        <v>2</v>
      </c>
      <c r="S278" s="28">
        <f t="shared" si="303"/>
        <v>0</v>
      </c>
      <c r="T278" s="28">
        <f t="shared" si="303"/>
        <v>0</v>
      </c>
      <c r="U278" s="27">
        <f t="shared" si="244"/>
        <v>0</v>
      </c>
      <c r="V278" s="27">
        <f t="shared" si="4"/>
        <v>26.7</v>
      </c>
      <c r="W278" s="27"/>
    </row>
    <row r="279">
      <c r="A279" s="26" t="s">
        <v>1495</v>
      </c>
      <c r="B279" s="27" t="str">
        <f>VLOOKUP(A279,PlayerPosDB,3,FALSE)</f>
        <v>TE</v>
      </c>
      <c r="C279" s="28">
        <f t="shared" ref="C279:T279" si="304">IFNA(VLOOKUP($A279,INDIRECT("'W"&amp;C$1&amp;"'!$A$3:$T$1000"),3,False),0)</f>
        <v>0</v>
      </c>
      <c r="D279" s="28">
        <f t="shared" si="304"/>
        <v>4.3</v>
      </c>
      <c r="E279" s="28">
        <f t="shared" si="304"/>
        <v>0</v>
      </c>
      <c r="F279" s="28">
        <f t="shared" si="304"/>
        <v>0.5</v>
      </c>
      <c r="G279" s="28">
        <f t="shared" si="304"/>
        <v>0</v>
      </c>
      <c r="H279" s="28">
        <f t="shared" si="304"/>
        <v>0</v>
      </c>
      <c r="I279" s="28">
        <f t="shared" si="304"/>
        <v>0</v>
      </c>
      <c r="J279" s="28">
        <f t="shared" si="304"/>
        <v>0</v>
      </c>
      <c r="K279" s="28">
        <f t="shared" si="304"/>
        <v>9.4</v>
      </c>
      <c r="L279" s="28">
        <f t="shared" si="304"/>
        <v>0</v>
      </c>
      <c r="M279" s="28">
        <f t="shared" si="304"/>
        <v>1</v>
      </c>
      <c r="N279" s="28">
        <f t="shared" si="304"/>
        <v>0</v>
      </c>
      <c r="O279" s="28">
        <f t="shared" si="304"/>
        <v>1.8</v>
      </c>
      <c r="P279" s="28">
        <f t="shared" si="304"/>
        <v>2.3</v>
      </c>
      <c r="Q279" s="28">
        <f t="shared" si="304"/>
        <v>1.3</v>
      </c>
      <c r="R279" s="28">
        <f t="shared" si="304"/>
        <v>1.7</v>
      </c>
      <c r="S279" s="28">
        <f t="shared" si="304"/>
        <v>0.8</v>
      </c>
      <c r="T279" s="28">
        <f t="shared" si="304"/>
        <v>3.4</v>
      </c>
      <c r="U279" s="27">
        <f t="shared" si="244"/>
        <v>0</v>
      </c>
      <c r="V279" s="27">
        <f t="shared" si="4"/>
        <v>26.5</v>
      </c>
      <c r="W279" s="27"/>
    </row>
    <row r="280">
      <c r="A280" s="26" t="s">
        <v>1496</v>
      </c>
      <c r="B280" s="27" t="str">
        <f>VLOOKUP(A280,PlayerPosDB,3,FALSE)</f>
        <v>TE</v>
      </c>
      <c r="C280" s="28">
        <f t="shared" ref="C280:T280" si="305">IFNA(VLOOKUP($A280,INDIRECT("'W"&amp;C$1&amp;"'!$A$3:$T$1000"),3,False),0)</f>
        <v>1.3</v>
      </c>
      <c r="D280" s="28">
        <f t="shared" si="305"/>
        <v>1.6</v>
      </c>
      <c r="E280" s="28">
        <f t="shared" si="305"/>
        <v>1.2</v>
      </c>
      <c r="F280" s="28">
        <f t="shared" si="305"/>
        <v>0</v>
      </c>
      <c r="G280" s="28">
        <f t="shared" si="305"/>
        <v>0</v>
      </c>
      <c r="H280" s="28">
        <f t="shared" si="305"/>
        <v>0</v>
      </c>
      <c r="I280" s="28">
        <f t="shared" si="305"/>
        <v>0</v>
      </c>
      <c r="J280" s="28">
        <f t="shared" si="305"/>
        <v>0</v>
      </c>
      <c r="K280" s="28">
        <f t="shared" si="305"/>
        <v>0</v>
      </c>
      <c r="L280" s="28">
        <f t="shared" si="305"/>
        <v>0</v>
      </c>
      <c r="M280" s="28">
        <f t="shared" si="305"/>
        <v>1</v>
      </c>
      <c r="N280" s="28">
        <f t="shared" si="305"/>
        <v>2.1</v>
      </c>
      <c r="O280" s="28">
        <f t="shared" si="305"/>
        <v>1</v>
      </c>
      <c r="P280" s="28">
        <f t="shared" si="305"/>
        <v>10.3</v>
      </c>
      <c r="Q280" s="28">
        <f t="shared" si="305"/>
        <v>1.6</v>
      </c>
      <c r="R280" s="28">
        <f t="shared" si="305"/>
        <v>0</v>
      </c>
      <c r="S280" s="28">
        <f t="shared" si="305"/>
        <v>1.9</v>
      </c>
      <c r="T280" s="28">
        <f t="shared" si="305"/>
        <v>4.1</v>
      </c>
      <c r="U280" s="27">
        <f t="shared" si="244"/>
        <v>0</v>
      </c>
      <c r="V280" s="27">
        <f t="shared" si="4"/>
        <v>26.1</v>
      </c>
      <c r="W280" s="27"/>
    </row>
    <row r="281">
      <c r="A281" s="26" t="s">
        <v>1497</v>
      </c>
      <c r="B281" s="27" t="str">
        <f>VLOOKUP(A281,PlayerPosDB,3,FALSE)</f>
        <v>TE</v>
      </c>
      <c r="C281" s="28">
        <f t="shared" ref="C281:T281" si="306">IFNA(VLOOKUP($A281,INDIRECT("'W"&amp;C$1&amp;"'!$A$3:$T$1000"),3,False),0)</f>
        <v>0</v>
      </c>
      <c r="D281" s="28">
        <f t="shared" si="306"/>
        <v>5.2</v>
      </c>
      <c r="E281" s="28">
        <f t="shared" si="306"/>
        <v>4.2</v>
      </c>
      <c r="F281" s="28">
        <f t="shared" si="306"/>
        <v>4.8</v>
      </c>
      <c r="G281" s="28">
        <f t="shared" si="306"/>
        <v>2</v>
      </c>
      <c r="H281" s="28">
        <f t="shared" si="306"/>
        <v>2</v>
      </c>
      <c r="I281" s="28">
        <f t="shared" si="306"/>
        <v>0</v>
      </c>
      <c r="J281" s="28">
        <f t="shared" si="306"/>
        <v>4.2</v>
      </c>
      <c r="K281" s="28">
        <f t="shared" si="306"/>
        <v>3.4</v>
      </c>
      <c r="L281" s="28">
        <f t="shared" si="306"/>
        <v>0</v>
      </c>
      <c r="M281" s="28">
        <f t="shared" si="306"/>
        <v>0</v>
      </c>
      <c r="N281" s="28">
        <f t="shared" si="306"/>
        <v>0</v>
      </c>
      <c r="O281" s="28">
        <f t="shared" si="306"/>
        <v>0</v>
      </c>
      <c r="P281" s="28">
        <f t="shared" si="306"/>
        <v>0</v>
      </c>
      <c r="Q281" s="28">
        <f t="shared" si="306"/>
        <v>0</v>
      </c>
      <c r="R281" s="28">
        <f t="shared" si="306"/>
        <v>0</v>
      </c>
      <c r="S281" s="28">
        <f t="shared" si="306"/>
        <v>0</v>
      </c>
      <c r="T281" s="28">
        <f t="shared" si="306"/>
        <v>0</v>
      </c>
      <c r="U281" s="27">
        <f t="shared" si="244"/>
        <v>0</v>
      </c>
      <c r="V281" s="27">
        <f t="shared" si="4"/>
        <v>25.8</v>
      </c>
      <c r="W281" s="27"/>
    </row>
    <row r="282">
      <c r="A282" s="26" t="s">
        <v>1498</v>
      </c>
      <c r="B282" s="27" t="str">
        <f>VLOOKUP(A282,PlayerPosDB,3,FALSE)</f>
        <v>TE</v>
      </c>
      <c r="C282" s="28">
        <f t="shared" ref="C282:T282" si="307">IFNA(VLOOKUP($A282,INDIRECT("'W"&amp;C$1&amp;"'!$A$3:$T$1000"),3,False),0)</f>
        <v>0</v>
      </c>
      <c r="D282" s="28">
        <f t="shared" si="307"/>
        <v>1.4</v>
      </c>
      <c r="E282" s="28">
        <f t="shared" si="307"/>
        <v>4.5</v>
      </c>
      <c r="F282" s="28">
        <f t="shared" si="307"/>
        <v>0</v>
      </c>
      <c r="G282" s="28">
        <f t="shared" si="307"/>
        <v>0</v>
      </c>
      <c r="H282" s="28">
        <f t="shared" si="307"/>
        <v>0</v>
      </c>
      <c r="I282" s="28">
        <f t="shared" si="307"/>
        <v>0</v>
      </c>
      <c r="J282" s="28">
        <f t="shared" si="307"/>
        <v>0.9</v>
      </c>
      <c r="K282" s="28">
        <f t="shared" si="307"/>
        <v>2.7</v>
      </c>
      <c r="L282" s="28">
        <f t="shared" si="307"/>
        <v>2.5</v>
      </c>
      <c r="M282" s="28">
        <f t="shared" si="307"/>
        <v>0.9</v>
      </c>
      <c r="N282" s="28">
        <f t="shared" si="307"/>
        <v>0</v>
      </c>
      <c r="O282" s="28">
        <f t="shared" si="307"/>
        <v>0</v>
      </c>
      <c r="P282" s="28">
        <f t="shared" si="307"/>
        <v>0</v>
      </c>
      <c r="Q282" s="28">
        <f t="shared" si="307"/>
        <v>6.2</v>
      </c>
      <c r="R282" s="28">
        <f t="shared" si="307"/>
        <v>0</v>
      </c>
      <c r="S282" s="28">
        <f t="shared" si="307"/>
        <v>4.9</v>
      </c>
      <c r="T282" s="28">
        <f t="shared" si="307"/>
        <v>1.2</v>
      </c>
      <c r="U282" s="27">
        <f t="shared" si="244"/>
        <v>0</v>
      </c>
      <c r="V282" s="27">
        <f t="shared" si="4"/>
        <v>25.2</v>
      </c>
      <c r="W282" s="27"/>
    </row>
    <row r="283">
      <c r="A283" s="26" t="s">
        <v>1499</v>
      </c>
      <c r="B283" s="27" t="str">
        <f>VLOOKUP(A283,PlayerPosDB,3,FALSE)</f>
        <v>TE</v>
      </c>
      <c r="C283" s="28">
        <f t="shared" ref="C283:T283" si="308">IFNA(VLOOKUP($A283,INDIRECT("'W"&amp;C$1&amp;"'!$A$3:$T$1000"),3,False),0)</f>
        <v>0</v>
      </c>
      <c r="D283" s="28">
        <f t="shared" si="308"/>
        <v>0</v>
      </c>
      <c r="E283" s="28">
        <f t="shared" si="308"/>
        <v>0</v>
      </c>
      <c r="F283" s="28">
        <f t="shared" si="308"/>
        <v>0</v>
      </c>
      <c r="G283" s="28">
        <f t="shared" si="308"/>
        <v>1</v>
      </c>
      <c r="H283" s="28">
        <f t="shared" si="308"/>
        <v>2.1</v>
      </c>
      <c r="I283" s="28">
        <f t="shared" si="308"/>
        <v>5.6</v>
      </c>
      <c r="J283" s="28">
        <f t="shared" si="308"/>
        <v>2.8</v>
      </c>
      <c r="K283" s="28">
        <f t="shared" si="308"/>
        <v>0</v>
      </c>
      <c r="L283" s="28">
        <f t="shared" si="308"/>
        <v>3.1</v>
      </c>
      <c r="M283" s="28">
        <f t="shared" si="308"/>
        <v>0</v>
      </c>
      <c r="N283" s="28">
        <f t="shared" si="308"/>
        <v>0</v>
      </c>
      <c r="O283" s="28">
        <f t="shared" si="308"/>
        <v>3.9</v>
      </c>
      <c r="P283" s="28">
        <f t="shared" si="308"/>
        <v>0</v>
      </c>
      <c r="Q283" s="28">
        <f t="shared" si="308"/>
        <v>1.8</v>
      </c>
      <c r="R283" s="28">
        <f t="shared" si="308"/>
        <v>3.6</v>
      </c>
      <c r="S283" s="28">
        <f t="shared" si="308"/>
        <v>0.8</v>
      </c>
      <c r="T283" s="28">
        <f t="shared" si="308"/>
        <v>0</v>
      </c>
      <c r="U283" s="27">
        <f t="shared" si="244"/>
        <v>0</v>
      </c>
      <c r="V283" s="27">
        <f t="shared" si="4"/>
        <v>24.7</v>
      </c>
      <c r="W283" s="27"/>
    </row>
    <row r="284">
      <c r="A284" s="26" t="s">
        <v>1500</v>
      </c>
      <c r="B284" s="27" t="str">
        <f>VLOOKUP(A284,PlayerPosDB,3,FALSE)</f>
        <v>TE</v>
      </c>
      <c r="C284" s="28">
        <f t="shared" ref="C284:T284" si="309">IFNA(VLOOKUP($A284,INDIRECT("'W"&amp;C$1&amp;"'!$A$3:$T$1000"),3,False),0)</f>
        <v>0</v>
      </c>
      <c r="D284" s="28">
        <f t="shared" si="309"/>
        <v>0.9</v>
      </c>
      <c r="E284" s="28">
        <f t="shared" si="309"/>
        <v>3.5</v>
      </c>
      <c r="F284" s="28">
        <f t="shared" si="309"/>
        <v>0</v>
      </c>
      <c r="G284" s="28">
        <f t="shared" si="309"/>
        <v>14.1</v>
      </c>
      <c r="H284" s="28">
        <f t="shared" si="309"/>
        <v>0</v>
      </c>
      <c r="I284" s="28">
        <f t="shared" si="309"/>
        <v>1.9</v>
      </c>
      <c r="J284" s="28">
        <f t="shared" si="309"/>
        <v>1.4</v>
      </c>
      <c r="K284" s="28">
        <f t="shared" si="309"/>
        <v>0</v>
      </c>
      <c r="L284" s="28">
        <f t="shared" si="309"/>
        <v>0.9</v>
      </c>
      <c r="M284" s="28">
        <f t="shared" si="309"/>
        <v>0</v>
      </c>
      <c r="N284" s="28">
        <f t="shared" si="309"/>
        <v>1.1</v>
      </c>
      <c r="O284" s="28">
        <f t="shared" si="309"/>
        <v>0</v>
      </c>
      <c r="P284" s="28">
        <f t="shared" si="309"/>
        <v>0</v>
      </c>
      <c r="Q284" s="28">
        <f t="shared" si="309"/>
        <v>0</v>
      </c>
      <c r="R284" s="28">
        <f t="shared" si="309"/>
        <v>0</v>
      </c>
      <c r="S284" s="28">
        <f t="shared" si="309"/>
        <v>0</v>
      </c>
      <c r="T284" s="28">
        <f t="shared" si="309"/>
        <v>0</v>
      </c>
      <c r="U284" s="27">
        <f t="shared" si="244"/>
        <v>0</v>
      </c>
      <c r="V284" s="27">
        <f t="shared" si="4"/>
        <v>23.8</v>
      </c>
      <c r="W284" s="27"/>
    </row>
    <row r="285">
      <c r="A285" s="26" t="s">
        <v>1501</v>
      </c>
      <c r="B285" s="27" t="str">
        <f>VLOOKUP(A285,PlayerPosDB,3,FALSE)</f>
        <v>TE</v>
      </c>
      <c r="C285" s="28">
        <f t="shared" ref="C285:T285" si="310">IFNA(VLOOKUP($A285,INDIRECT("'W"&amp;C$1&amp;"'!$A$3:$T$1000"),3,False),0)</f>
        <v>0</v>
      </c>
      <c r="D285" s="28">
        <f t="shared" si="310"/>
        <v>0</v>
      </c>
      <c r="E285" s="28">
        <f t="shared" si="310"/>
        <v>0</v>
      </c>
      <c r="F285" s="28">
        <f t="shared" si="310"/>
        <v>0</v>
      </c>
      <c r="G285" s="28">
        <f t="shared" si="310"/>
        <v>0</v>
      </c>
      <c r="H285" s="28">
        <f t="shared" si="310"/>
        <v>0</v>
      </c>
      <c r="I285" s="28">
        <f t="shared" si="310"/>
        <v>0</v>
      </c>
      <c r="J285" s="28">
        <f t="shared" si="310"/>
        <v>0</v>
      </c>
      <c r="K285" s="28">
        <f t="shared" si="310"/>
        <v>0</v>
      </c>
      <c r="L285" s="28">
        <f t="shared" si="310"/>
        <v>0</v>
      </c>
      <c r="M285" s="28">
        <f t="shared" si="310"/>
        <v>0</v>
      </c>
      <c r="N285" s="28">
        <f t="shared" si="310"/>
        <v>0</v>
      </c>
      <c r="O285" s="28">
        <f t="shared" si="310"/>
        <v>0</v>
      </c>
      <c r="P285" s="28">
        <f t="shared" si="310"/>
        <v>0</v>
      </c>
      <c r="Q285" s="28">
        <f t="shared" si="310"/>
        <v>0</v>
      </c>
      <c r="R285" s="28">
        <f t="shared" si="310"/>
        <v>7.6</v>
      </c>
      <c r="S285" s="28">
        <f t="shared" si="310"/>
        <v>1.9</v>
      </c>
      <c r="T285" s="28">
        <f t="shared" si="310"/>
        <v>13.1</v>
      </c>
      <c r="U285" s="27">
        <f t="shared" si="244"/>
        <v>0</v>
      </c>
      <c r="V285" s="27">
        <f t="shared" si="4"/>
        <v>22.6</v>
      </c>
      <c r="W285" s="27"/>
    </row>
    <row r="286">
      <c r="A286" s="26" t="s">
        <v>1502</v>
      </c>
      <c r="B286" s="27" t="str">
        <f>VLOOKUP(A286,PlayerPosDB,3,FALSE)</f>
        <v>TE</v>
      </c>
      <c r="C286" s="28">
        <f t="shared" ref="C286:T286" si="311">IFNA(VLOOKUP($A286,INDIRECT("'W"&amp;C$1&amp;"'!$A$3:$T$1000"),3,False),0)</f>
        <v>0</v>
      </c>
      <c r="D286" s="28">
        <f t="shared" si="311"/>
        <v>1.7</v>
      </c>
      <c r="E286" s="28">
        <f t="shared" si="311"/>
        <v>0</v>
      </c>
      <c r="F286" s="28">
        <f t="shared" si="311"/>
        <v>8</v>
      </c>
      <c r="G286" s="28">
        <f t="shared" si="311"/>
        <v>1</v>
      </c>
      <c r="H286" s="28">
        <f t="shared" si="311"/>
        <v>3.4</v>
      </c>
      <c r="I286" s="28">
        <f t="shared" si="311"/>
        <v>0</v>
      </c>
      <c r="J286" s="28">
        <f t="shared" si="311"/>
        <v>0</v>
      </c>
      <c r="K286" s="28">
        <f t="shared" si="311"/>
        <v>0</v>
      </c>
      <c r="L286" s="28">
        <f t="shared" si="311"/>
        <v>0.7</v>
      </c>
      <c r="M286" s="28">
        <f t="shared" si="311"/>
        <v>1.3</v>
      </c>
      <c r="N286" s="28">
        <f t="shared" si="311"/>
        <v>0</v>
      </c>
      <c r="O286" s="28">
        <f t="shared" si="311"/>
        <v>2.7</v>
      </c>
      <c r="P286" s="28">
        <f t="shared" si="311"/>
        <v>0</v>
      </c>
      <c r="Q286" s="28">
        <f t="shared" si="311"/>
        <v>0</v>
      </c>
      <c r="R286" s="28">
        <f t="shared" si="311"/>
        <v>0</v>
      </c>
      <c r="S286" s="28">
        <f t="shared" si="311"/>
        <v>0</v>
      </c>
      <c r="T286" s="28">
        <f t="shared" si="311"/>
        <v>2.6</v>
      </c>
      <c r="U286" s="27">
        <f t="shared" si="244"/>
        <v>0</v>
      </c>
      <c r="V286" s="27">
        <f t="shared" si="4"/>
        <v>21.4</v>
      </c>
      <c r="W286" s="27"/>
    </row>
    <row r="287">
      <c r="A287" s="26" t="s">
        <v>1503</v>
      </c>
      <c r="B287" s="27" t="str">
        <f>VLOOKUP(A287,PlayerPosDB,3,FALSE)</f>
        <v>TE</v>
      </c>
      <c r="C287" s="28">
        <f t="shared" ref="C287:T287" si="312">IFNA(VLOOKUP($A287,INDIRECT("'W"&amp;C$1&amp;"'!$A$3:$T$1000"),3,False),0)</f>
        <v>0</v>
      </c>
      <c r="D287" s="28">
        <f t="shared" si="312"/>
        <v>3.6</v>
      </c>
      <c r="E287" s="28">
        <f t="shared" si="312"/>
        <v>5.1</v>
      </c>
      <c r="F287" s="28">
        <f t="shared" si="312"/>
        <v>0</v>
      </c>
      <c r="G287" s="28">
        <f t="shared" si="312"/>
        <v>0</v>
      </c>
      <c r="H287" s="28">
        <f t="shared" si="312"/>
        <v>0</v>
      </c>
      <c r="I287" s="28">
        <f t="shared" si="312"/>
        <v>0</v>
      </c>
      <c r="J287" s="28">
        <f t="shared" si="312"/>
        <v>0</v>
      </c>
      <c r="K287" s="28">
        <f t="shared" si="312"/>
        <v>0</v>
      </c>
      <c r="L287" s="28">
        <f t="shared" si="312"/>
        <v>0</v>
      </c>
      <c r="M287" s="28">
        <f t="shared" si="312"/>
        <v>1.2</v>
      </c>
      <c r="N287" s="28">
        <f t="shared" si="312"/>
        <v>0</v>
      </c>
      <c r="O287" s="28">
        <f t="shared" si="312"/>
        <v>0</v>
      </c>
      <c r="P287" s="28">
        <f t="shared" si="312"/>
        <v>0.9</v>
      </c>
      <c r="Q287" s="28">
        <f t="shared" si="312"/>
        <v>0</v>
      </c>
      <c r="R287" s="28">
        <f t="shared" si="312"/>
        <v>6.7</v>
      </c>
      <c r="S287" s="28">
        <f t="shared" si="312"/>
        <v>0</v>
      </c>
      <c r="T287" s="28">
        <f t="shared" si="312"/>
        <v>3.7</v>
      </c>
      <c r="U287" s="27">
        <f t="shared" si="244"/>
        <v>0</v>
      </c>
      <c r="V287" s="27">
        <f t="shared" si="4"/>
        <v>21.2</v>
      </c>
      <c r="W287" s="27"/>
    </row>
    <row r="288">
      <c r="A288" s="26" t="s">
        <v>1504</v>
      </c>
      <c r="B288" s="27" t="str">
        <f>VLOOKUP(A288,PlayerPosDB,3,FALSE)</f>
        <v>TE</v>
      </c>
      <c r="C288" s="28">
        <f t="shared" ref="C288:T288" si="313">IFNA(VLOOKUP($A288,INDIRECT("'W"&amp;C$1&amp;"'!$A$3:$T$1000"),3,False),0)</f>
        <v>0</v>
      </c>
      <c r="D288" s="28">
        <f t="shared" si="313"/>
        <v>0</v>
      </c>
      <c r="E288" s="28">
        <f t="shared" si="313"/>
        <v>2.5</v>
      </c>
      <c r="F288" s="28">
        <f t="shared" si="313"/>
        <v>2</v>
      </c>
      <c r="G288" s="28">
        <f t="shared" si="313"/>
        <v>0</v>
      </c>
      <c r="H288" s="28">
        <f t="shared" si="313"/>
        <v>1.7</v>
      </c>
      <c r="I288" s="28">
        <f t="shared" si="313"/>
        <v>0</v>
      </c>
      <c r="J288" s="28">
        <f t="shared" si="313"/>
        <v>2.9</v>
      </c>
      <c r="K288" s="28">
        <f t="shared" si="313"/>
        <v>0.9</v>
      </c>
      <c r="L288" s="28">
        <f t="shared" si="313"/>
        <v>2.7</v>
      </c>
      <c r="M288" s="28">
        <f t="shared" si="313"/>
        <v>1.1</v>
      </c>
      <c r="N288" s="28">
        <f t="shared" si="313"/>
        <v>0</v>
      </c>
      <c r="O288" s="28">
        <f t="shared" si="313"/>
        <v>0.8</v>
      </c>
      <c r="P288" s="28">
        <f t="shared" si="313"/>
        <v>0</v>
      </c>
      <c r="Q288" s="28">
        <f t="shared" si="313"/>
        <v>1.7</v>
      </c>
      <c r="R288" s="28">
        <f t="shared" si="313"/>
        <v>2.2</v>
      </c>
      <c r="S288" s="28">
        <f t="shared" si="313"/>
        <v>0</v>
      </c>
      <c r="T288" s="28">
        <f t="shared" si="313"/>
        <v>1</v>
      </c>
      <c r="U288" s="27">
        <f t="shared" si="244"/>
        <v>0</v>
      </c>
      <c r="V288" s="27">
        <f t="shared" si="4"/>
        <v>19.5</v>
      </c>
      <c r="W288" s="27"/>
    </row>
    <row r="289">
      <c r="A289" s="26" t="s">
        <v>1505</v>
      </c>
      <c r="B289" s="27" t="str">
        <f>VLOOKUP(A289,PlayerPosDB,3,FALSE)</f>
        <v>TE</v>
      </c>
      <c r="C289" s="28">
        <f t="shared" ref="C289:T289" si="314">IFNA(VLOOKUP($A289,INDIRECT("'W"&amp;C$1&amp;"'!$A$3:$T$1000"),3,False),0)</f>
        <v>0.8</v>
      </c>
      <c r="D289" s="28">
        <f t="shared" si="314"/>
        <v>0</v>
      </c>
      <c r="E289" s="28">
        <f t="shared" si="314"/>
        <v>2.2</v>
      </c>
      <c r="F289" s="28">
        <f t="shared" si="314"/>
        <v>0</v>
      </c>
      <c r="G289" s="28">
        <f t="shared" si="314"/>
        <v>0</v>
      </c>
      <c r="H289" s="28">
        <f t="shared" si="314"/>
        <v>0</v>
      </c>
      <c r="I289" s="28">
        <f t="shared" si="314"/>
        <v>1.6</v>
      </c>
      <c r="J289" s="28">
        <f t="shared" si="314"/>
        <v>0</v>
      </c>
      <c r="K289" s="28">
        <f t="shared" si="314"/>
        <v>0</v>
      </c>
      <c r="L289" s="28">
        <f t="shared" si="314"/>
        <v>0</v>
      </c>
      <c r="M289" s="28">
        <f t="shared" si="314"/>
        <v>0</v>
      </c>
      <c r="N289" s="28">
        <f t="shared" si="314"/>
        <v>0</v>
      </c>
      <c r="O289" s="28">
        <f t="shared" si="314"/>
        <v>0</v>
      </c>
      <c r="P289" s="28">
        <f t="shared" si="314"/>
        <v>7</v>
      </c>
      <c r="Q289" s="28">
        <f t="shared" si="314"/>
        <v>5</v>
      </c>
      <c r="R289" s="28">
        <f t="shared" si="314"/>
        <v>1</v>
      </c>
      <c r="S289" s="28">
        <f t="shared" si="314"/>
        <v>0</v>
      </c>
      <c r="T289" s="28">
        <f t="shared" si="314"/>
        <v>1.9</v>
      </c>
      <c r="U289" s="27">
        <f t="shared" si="244"/>
        <v>0</v>
      </c>
      <c r="V289" s="27">
        <f t="shared" si="4"/>
        <v>19.5</v>
      </c>
      <c r="W289" s="27"/>
    </row>
    <row r="290">
      <c r="A290" s="26" t="s">
        <v>1506</v>
      </c>
      <c r="B290" s="27" t="str">
        <f>VLOOKUP(A290,PlayerPosDB,3,FALSE)</f>
        <v>TE</v>
      </c>
      <c r="C290" s="28">
        <f t="shared" ref="C290:T290" si="315">IFNA(VLOOKUP($A290,INDIRECT("'W"&amp;C$1&amp;"'!$A$3:$T$1000"),3,False),0)</f>
        <v>1.1</v>
      </c>
      <c r="D290" s="28">
        <f t="shared" si="315"/>
        <v>0</v>
      </c>
      <c r="E290" s="28">
        <f t="shared" si="315"/>
        <v>3.4</v>
      </c>
      <c r="F290" s="28">
        <f t="shared" si="315"/>
        <v>0</v>
      </c>
      <c r="G290" s="28">
        <f t="shared" si="315"/>
        <v>0</v>
      </c>
      <c r="H290" s="28">
        <f t="shared" si="315"/>
        <v>0</v>
      </c>
      <c r="I290" s="28">
        <f t="shared" si="315"/>
        <v>0.9</v>
      </c>
      <c r="J290" s="28">
        <f t="shared" si="315"/>
        <v>2.6</v>
      </c>
      <c r="K290" s="28">
        <f t="shared" si="315"/>
        <v>0</v>
      </c>
      <c r="L290" s="28">
        <f t="shared" si="315"/>
        <v>0</v>
      </c>
      <c r="M290" s="28">
        <f t="shared" si="315"/>
        <v>3.8</v>
      </c>
      <c r="N290" s="28">
        <f t="shared" si="315"/>
        <v>1.3</v>
      </c>
      <c r="O290" s="28">
        <f t="shared" si="315"/>
        <v>1</v>
      </c>
      <c r="P290" s="28">
        <f t="shared" si="315"/>
        <v>1.9</v>
      </c>
      <c r="Q290" s="28">
        <f t="shared" si="315"/>
        <v>0</v>
      </c>
      <c r="R290" s="28">
        <f t="shared" si="315"/>
        <v>0</v>
      </c>
      <c r="S290" s="28">
        <f t="shared" si="315"/>
        <v>0</v>
      </c>
      <c r="T290" s="28">
        <f t="shared" si="315"/>
        <v>0</v>
      </c>
      <c r="U290" s="27">
        <f t="shared" si="244"/>
        <v>0</v>
      </c>
      <c r="V290" s="27">
        <f t="shared" si="4"/>
        <v>16</v>
      </c>
      <c r="W290" s="27"/>
    </row>
    <row r="291">
      <c r="A291" s="26" t="s">
        <v>1507</v>
      </c>
      <c r="B291" s="27" t="str">
        <f>VLOOKUP(A291,PlayerPosDB,3,FALSE)</f>
        <v>TE</v>
      </c>
      <c r="C291" s="28">
        <f t="shared" ref="C291:T291" si="316">IFNA(VLOOKUP($A291,INDIRECT("'W"&amp;C$1&amp;"'!$A$3:$T$1000"),3,False),0)</f>
        <v>0</v>
      </c>
      <c r="D291" s="28">
        <f t="shared" si="316"/>
        <v>0</v>
      </c>
      <c r="E291" s="28">
        <f t="shared" si="316"/>
        <v>0</v>
      </c>
      <c r="F291" s="28">
        <f t="shared" si="316"/>
        <v>8.8</v>
      </c>
      <c r="G291" s="28">
        <f t="shared" si="316"/>
        <v>0</v>
      </c>
      <c r="H291" s="28">
        <f t="shared" si="316"/>
        <v>0</v>
      </c>
      <c r="I291" s="28">
        <f t="shared" si="316"/>
        <v>0</v>
      </c>
      <c r="J291" s="28">
        <f t="shared" si="316"/>
        <v>0</v>
      </c>
      <c r="K291" s="28">
        <f t="shared" si="316"/>
        <v>0</v>
      </c>
      <c r="L291" s="28">
        <f t="shared" si="316"/>
        <v>0</v>
      </c>
      <c r="M291" s="28">
        <f t="shared" si="316"/>
        <v>0</v>
      </c>
      <c r="N291" s="28">
        <f t="shared" si="316"/>
        <v>3.4</v>
      </c>
      <c r="O291" s="28">
        <f t="shared" si="316"/>
        <v>0</v>
      </c>
      <c r="P291" s="28">
        <f t="shared" si="316"/>
        <v>0</v>
      </c>
      <c r="Q291" s="28">
        <f t="shared" si="316"/>
        <v>0</v>
      </c>
      <c r="R291" s="28">
        <f t="shared" si="316"/>
        <v>0</v>
      </c>
      <c r="S291" s="28">
        <f t="shared" si="316"/>
        <v>1.3</v>
      </c>
      <c r="T291" s="28">
        <f t="shared" si="316"/>
        <v>0.6</v>
      </c>
      <c r="U291" s="27">
        <f t="shared" si="244"/>
        <v>0</v>
      </c>
      <c r="V291" s="27">
        <f t="shared" si="4"/>
        <v>14.1</v>
      </c>
      <c r="W291" s="27"/>
    </row>
    <row r="292">
      <c r="A292" s="26" t="s">
        <v>1508</v>
      </c>
      <c r="B292" s="27" t="str">
        <f>VLOOKUP(A292,PlayerPosDB,3,FALSE)</f>
        <v>TE</v>
      </c>
      <c r="C292" s="28">
        <f t="shared" ref="C292:T292" si="317">IFNA(VLOOKUP($A292,INDIRECT("'W"&amp;C$1&amp;"'!$A$3:$T$1000"),3,False),0)</f>
        <v>0</v>
      </c>
      <c r="D292" s="28">
        <f t="shared" si="317"/>
        <v>0</v>
      </c>
      <c r="E292" s="28">
        <f t="shared" si="317"/>
        <v>0</v>
      </c>
      <c r="F292" s="28">
        <f t="shared" si="317"/>
        <v>0</v>
      </c>
      <c r="G292" s="28">
        <f t="shared" si="317"/>
        <v>3</v>
      </c>
      <c r="H292" s="28">
        <f t="shared" si="317"/>
        <v>0</v>
      </c>
      <c r="I292" s="28">
        <f t="shared" si="317"/>
        <v>0</v>
      </c>
      <c r="J292" s="28">
        <f t="shared" si="317"/>
        <v>0</v>
      </c>
      <c r="K292" s="28">
        <f t="shared" si="317"/>
        <v>0</v>
      </c>
      <c r="L292" s="28">
        <f t="shared" si="317"/>
        <v>0</v>
      </c>
      <c r="M292" s="28">
        <f t="shared" si="317"/>
        <v>6.2</v>
      </c>
      <c r="N292" s="28">
        <f t="shared" si="317"/>
        <v>3.4</v>
      </c>
      <c r="O292" s="28">
        <f t="shared" si="317"/>
        <v>0</v>
      </c>
      <c r="P292" s="28">
        <f t="shared" si="317"/>
        <v>0</v>
      </c>
      <c r="Q292" s="28">
        <f t="shared" si="317"/>
        <v>0.7</v>
      </c>
      <c r="R292" s="28">
        <f t="shared" si="317"/>
        <v>0</v>
      </c>
      <c r="S292" s="28">
        <f t="shared" si="317"/>
        <v>0</v>
      </c>
      <c r="T292" s="28">
        <f t="shared" si="317"/>
        <v>0</v>
      </c>
      <c r="U292" s="27">
        <f t="shared" si="244"/>
        <v>0</v>
      </c>
      <c r="V292" s="27">
        <f t="shared" si="4"/>
        <v>13.3</v>
      </c>
      <c r="W292" s="27"/>
    </row>
    <row r="293">
      <c r="A293" s="26" t="s">
        <v>1509</v>
      </c>
      <c r="B293" s="27" t="str">
        <f>VLOOKUP(A293,PlayerPosDB,3,FALSE)</f>
        <v>TE</v>
      </c>
      <c r="C293" s="28">
        <f t="shared" ref="C293:T293" si="318">IFNA(VLOOKUP($A293,INDIRECT("'W"&amp;C$1&amp;"'!$A$3:$T$1000"),3,False),0)</f>
        <v>0</v>
      </c>
      <c r="D293" s="28">
        <f t="shared" si="318"/>
        <v>0</v>
      </c>
      <c r="E293" s="28">
        <f t="shared" si="318"/>
        <v>0</v>
      </c>
      <c r="F293" s="28">
        <f t="shared" si="318"/>
        <v>0</v>
      </c>
      <c r="G293" s="28">
        <f t="shared" si="318"/>
        <v>0</v>
      </c>
      <c r="H293" s="28">
        <f t="shared" si="318"/>
        <v>0</v>
      </c>
      <c r="I293" s="28">
        <f t="shared" si="318"/>
        <v>0</v>
      </c>
      <c r="J293" s="28">
        <f t="shared" si="318"/>
        <v>0</v>
      </c>
      <c r="K293" s="28">
        <f t="shared" si="318"/>
        <v>1.7</v>
      </c>
      <c r="L293" s="28">
        <f t="shared" si="318"/>
        <v>0.9</v>
      </c>
      <c r="M293" s="28">
        <f t="shared" si="318"/>
        <v>7.6</v>
      </c>
      <c r="N293" s="28">
        <f t="shared" si="318"/>
        <v>0</v>
      </c>
      <c r="O293" s="28">
        <f t="shared" si="318"/>
        <v>0</v>
      </c>
      <c r="P293" s="28">
        <f t="shared" si="318"/>
        <v>0</v>
      </c>
      <c r="Q293" s="28">
        <f t="shared" si="318"/>
        <v>0</v>
      </c>
      <c r="R293" s="28">
        <f t="shared" si="318"/>
        <v>0</v>
      </c>
      <c r="S293" s="28">
        <f t="shared" si="318"/>
        <v>0</v>
      </c>
      <c r="T293" s="28">
        <f t="shared" si="318"/>
        <v>3</v>
      </c>
      <c r="U293" s="27">
        <f t="shared" si="244"/>
        <v>0</v>
      </c>
      <c r="V293" s="27">
        <f t="shared" si="4"/>
        <v>13.2</v>
      </c>
      <c r="W293" s="27"/>
    </row>
    <row r="294">
      <c r="A294" s="26" t="s">
        <v>1510</v>
      </c>
      <c r="B294" s="27" t="str">
        <f>VLOOKUP(A294,PlayerPosDB,3,FALSE)</f>
        <v>TE</v>
      </c>
      <c r="C294" s="28">
        <f t="shared" ref="C294:T294" si="319">IFNA(VLOOKUP($A294,INDIRECT("'W"&amp;C$1&amp;"'!$A$3:$T$1000"),3,False),0)</f>
        <v>0</v>
      </c>
      <c r="D294" s="28">
        <f t="shared" si="319"/>
        <v>0</v>
      </c>
      <c r="E294" s="28">
        <f t="shared" si="319"/>
        <v>0</v>
      </c>
      <c r="F294" s="28">
        <f t="shared" si="319"/>
        <v>3.1</v>
      </c>
      <c r="G294" s="28">
        <f t="shared" si="319"/>
        <v>0</v>
      </c>
      <c r="H294" s="28">
        <f t="shared" si="319"/>
        <v>3.9</v>
      </c>
      <c r="I294" s="28">
        <f t="shared" si="319"/>
        <v>2.9</v>
      </c>
      <c r="J294" s="28">
        <f t="shared" si="319"/>
        <v>0</v>
      </c>
      <c r="K294" s="28">
        <f t="shared" si="319"/>
        <v>3.2</v>
      </c>
      <c r="L294" s="28">
        <f t="shared" si="319"/>
        <v>0</v>
      </c>
      <c r="M294" s="28">
        <f t="shared" si="319"/>
        <v>0</v>
      </c>
      <c r="N294" s="28">
        <f t="shared" si="319"/>
        <v>0</v>
      </c>
      <c r="O294" s="28">
        <f t="shared" si="319"/>
        <v>0</v>
      </c>
      <c r="P294" s="28">
        <f t="shared" si="319"/>
        <v>0</v>
      </c>
      <c r="Q294" s="28">
        <f t="shared" si="319"/>
        <v>0</v>
      </c>
      <c r="R294" s="28">
        <f t="shared" si="319"/>
        <v>0</v>
      </c>
      <c r="S294" s="28">
        <f t="shared" si="319"/>
        <v>0</v>
      </c>
      <c r="T294" s="28">
        <f t="shared" si="319"/>
        <v>0</v>
      </c>
      <c r="U294" s="27">
        <f t="shared" si="244"/>
        <v>0</v>
      </c>
      <c r="V294" s="27">
        <f t="shared" si="4"/>
        <v>13.1</v>
      </c>
      <c r="W294" s="27"/>
    </row>
    <row r="295">
      <c r="A295" s="26" t="s">
        <v>1511</v>
      </c>
      <c r="B295" s="27" t="str">
        <f>VLOOKUP(A295,PlayerPosDB,3,FALSE)</f>
        <v>TE</v>
      </c>
      <c r="C295" s="28">
        <f t="shared" ref="C295:T295" si="320">IFNA(VLOOKUP($A295,INDIRECT("'W"&amp;C$1&amp;"'!$A$3:$T$1000"),3,False),0)</f>
        <v>1.4</v>
      </c>
      <c r="D295" s="28">
        <f t="shared" si="320"/>
        <v>0</v>
      </c>
      <c r="E295" s="28">
        <f t="shared" si="320"/>
        <v>0</v>
      </c>
      <c r="F295" s="28">
        <f t="shared" si="320"/>
        <v>0</v>
      </c>
      <c r="G295" s="28">
        <f t="shared" si="320"/>
        <v>0</v>
      </c>
      <c r="H295" s="28">
        <f t="shared" si="320"/>
        <v>0</v>
      </c>
      <c r="I295" s="28">
        <f t="shared" si="320"/>
        <v>0</v>
      </c>
      <c r="J295" s="28">
        <f t="shared" si="320"/>
        <v>1.5</v>
      </c>
      <c r="K295" s="28">
        <f t="shared" si="320"/>
        <v>0</v>
      </c>
      <c r="L295" s="28">
        <f t="shared" si="320"/>
        <v>0</v>
      </c>
      <c r="M295" s="28">
        <f t="shared" si="320"/>
        <v>0</v>
      </c>
      <c r="N295" s="28">
        <f t="shared" si="320"/>
        <v>0</v>
      </c>
      <c r="O295" s="28">
        <f t="shared" si="320"/>
        <v>3.1</v>
      </c>
      <c r="P295" s="28">
        <f t="shared" si="320"/>
        <v>0.4</v>
      </c>
      <c r="Q295" s="28">
        <f t="shared" si="320"/>
        <v>0</v>
      </c>
      <c r="R295" s="28">
        <f t="shared" si="320"/>
        <v>6.6</v>
      </c>
      <c r="S295" s="28">
        <f t="shared" si="320"/>
        <v>0</v>
      </c>
      <c r="T295" s="28">
        <f t="shared" si="320"/>
        <v>0</v>
      </c>
      <c r="U295" s="27">
        <f t="shared" si="244"/>
        <v>0</v>
      </c>
      <c r="V295" s="27">
        <f t="shared" si="4"/>
        <v>13</v>
      </c>
      <c r="W295" s="27"/>
    </row>
    <row r="296">
      <c r="A296" s="26" t="s">
        <v>1512</v>
      </c>
      <c r="B296" s="27" t="str">
        <f>VLOOKUP(A296,PlayerPosDB,3,FALSE)</f>
        <v>TE</v>
      </c>
      <c r="C296" s="28">
        <f t="shared" ref="C296:T296" si="321">IFNA(VLOOKUP($A296,INDIRECT("'W"&amp;C$1&amp;"'!$A$3:$T$1000"),3,False),0)</f>
        <v>0</v>
      </c>
      <c r="D296" s="28">
        <f t="shared" si="321"/>
        <v>2.3</v>
      </c>
      <c r="E296" s="28">
        <f t="shared" si="321"/>
        <v>0.6</v>
      </c>
      <c r="F296" s="28">
        <f t="shared" si="321"/>
        <v>0</v>
      </c>
      <c r="G296" s="28">
        <f t="shared" si="321"/>
        <v>2.7</v>
      </c>
      <c r="H296" s="28">
        <f t="shared" si="321"/>
        <v>0</v>
      </c>
      <c r="I296" s="28">
        <f t="shared" si="321"/>
        <v>0</v>
      </c>
      <c r="J296" s="28">
        <f t="shared" si="321"/>
        <v>0</v>
      </c>
      <c r="K296" s="28">
        <f t="shared" si="321"/>
        <v>1</v>
      </c>
      <c r="L296" s="28">
        <f t="shared" si="321"/>
        <v>2.6</v>
      </c>
      <c r="M296" s="28">
        <f t="shared" si="321"/>
        <v>0.8</v>
      </c>
      <c r="N296" s="28">
        <f t="shared" si="321"/>
        <v>0</v>
      </c>
      <c r="O296" s="28">
        <f t="shared" si="321"/>
        <v>0</v>
      </c>
      <c r="P296" s="28">
        <f t="shared" si="321"/>
        <v>0</v>
      </c>
      <c r="Q296" s="28">
        <f t="shared" si="321"/>
        <v>0</v>
      </c>
      <c r="R296" s="28">
        <f t="shared" si="321"/>
        <v>1.8</v>
      </c>
      <c r="S296" s="28">
        <f t="shared" si="321"/>
        <v>0</v>
      </c>
      <c r="T296" s="28">
        <f t="shared" si="321"/>
        <v>0.9</v>
      </c>
      <c r="U296" s="27">
        <f t="shared" si="244"/>
        <v>0</v>
      </c>
      <c r="V296" s="27">
        <f t="shared" si="4"/>
        <v>12.7</v>
      </c>
      <c r="W296" s="27"/>
    </row>
    <row r="297">
      <c r="A297" s="26" t="s">
        <v>1513</v>
      </c>
      <c r="B297" s="27" t="str">
        <f>VLOOKUP(A297,PlayerPosDB,3,FALSE)</f>
        <v>TE</v>
      </c>
      <c r="C297" s="28">
        <f t="shared" ref="C297:T297" si="322">IFNA(VLOOKUP($A297,INDIRECT("'W"&amp;C$1&amp;"'!$A$3:$T$1000"),3,False),0)</f>
        <v>0</v>
      </c>
      <c r="D297" s="28">
        <f t="shared" si="322"/>
        <v>0</v>
      </c>
      <c r="E297" s="28">
        <f t="shared" si="322"/>
        <v>0</v>
      </c>
      <c r="F297" s="28">
        <f t="shared" si="322"/>
        <v>0</v>
      </c>
      <c r="G297" s="28">
        <f t="shared" si="322"/>
        <v>0</v>
      </c>
      <c r="H297" s="28">
        <f t="shared" si="322"/>
        <v>0</v>
      </c>
      <c r="I297" s="28">
        <f t="shared" si="322"/>
        <v>0</v>
      </c>
      <c r="J297" s="28">
        <f t="shared" si="322"/>
        <v>0</v>
      </c>
      <c r="K297" s="28">
        <f t="shared" si="322"/>
        <v>6.7</v>
      </c>
      <c r="L297" s="28">
        <f t="shared" si="322"/>
        <v>0</v>
      </c>
      <c r="M297" s="28">
        <f t="shared" si="322"/>
        <v>0</v>
      </c>
      <c r="N297" s="28">
        <f t="shared" si="322"/>
        <v>0</v>
      </c>
      <c r="O297" s="28">
        <f t="shared" si="322"/>
        <v>1.9</v>
      </c>
      <c r="P297" s="28">
        <f t="shared" si="322"/>
        <v>0</v>
      </c>
      <c r="Q297" s="28">
        <f t="shared" si="322"/>
        <v>0</v>
      </c>
      <c r="R297" s="28">
        <f t="shared" si="322"/>
        <v>0</v>
      </c>
      <c r="S297" s="28">
        <f t="shared" si="322"/>
        <v>0</v>
      </c>
      <c r="T297" s="28">
        <f t="shared" si="322"/>
        <v>3.5</v>
      </c>
      <c r="U297" s="27">
        <f t="shared" si="244"/>
        <v>0</v>
      </c>
      <c r="V297" s="27">
        <f t="shared" si="4"/>
        <v>12.1</v>
      </c>
      <c r="W297" s="27"/>
    </row>
    <row r="298">
      <c r="A298" s="26" t="s">
        <v>1514</v>
      </c>
      <c r="B298" s="27" t="str">
        <f>VLOOKUP(A298,PlayerPosDB,3,FALSE)</f>
        <v>TE</v>
      </c>
      <c r="C298" s="28">
        <f t="shared" ref="C298:T298" si="323">IFNA(VLOOKUP($A298,INDIRECT("'W"&amp;C$1&amp;"'!$A$3:$T$1000"),3,False),0)</f>
        <v>0</v>
      </c>
      <c r="D298" s="28">
        <f t="shared" si="323"/>
        <v>0</v>
      </c>
      <c r="E298" s="28">
        <f t="shared" si="323"/>
        <v>0</v>
      </c>
      <c r="F298" s="28">
        <f t="shared" si="323"/>
        <v>0</v>
      </c>
      <c r="G298" s="28">
        <f t="shared" si="323"/>
        <v>0</v>
      </c>
      <c r="H298" s="28">
        <f t="shared" si="323"/>
        <v>0</v>
      </c>
      <c r="I298" s="28">
        <f t="shared" si="323"/>
        <v>0</v>
      </c>
      <c r="J298" s="28">
        <f t="shared" si="323"/>
        <v>0</v>
      </c>
      <c r="K298" s="28">
        <f t="shared" si="323"/>
        <v>0</v>
      </c>
      <c r="L298" s="28">
        <f t="shared" si="323"/>
        <v>0</v>
      </c>
      <c r="M298" s="28">
        <f t="shared" si="323"/>
        <v>0</v>
      </c>
      <c r="N298" s="28">
        <f t="shared" si="323"/>
        <v>0</v>
      </c>
      <c r="O298" s="28">
        <f t="shared" si="323"/>
        <v>0</v>
      </c>
      <c r="P298" s="28">
        <f t="shared" si="323"/>
        <v>0</v>
      </c>
      <c r="Q298" s="28">
        <f t="shared" si="323"/>
        <v>0</v>
      </c>
      <c r="R298" s="28">
        <f t="shared" si="323"/>
        <v>0</v>
      </c>
      <c r="S298" s="28">
        <f t="shared" si="323"/>
        <v>6.7</v>
      </c>
      <c r="T298" s="28">
        <f t="shared" si="323"/>
        <v>4.6</v>
      </c>
      <c r="U298" s="27">
        <f t="shared" si="244"/>
        <v>0</v>
      </c>
      <c r="V298" s="27">
        <f t="shared" si="4"/>
        <v>11.3</v>
      </c>
      <c r="W298" s="27"/>
    </row>
    <row r="299">
      <c r="A299" s="26" t="s">
        <v>1515</v>
      </c>
      <c r="B299" s="27" t="str">
        <f>VLOOKUP(A299,PlayerPosDB,3,FALSE)</f>
        <v>TE</v>
      </c>
      <c r="C299" s="28">
        <f t="shared" ref="C299:T299" si="324">IFNA(VLOOKUP($A299,INDIRECT("'W"&amp;C$1&amp;"'!$A$3:$T$1000"),3,False),0)</f>
        <v>0</v>
      </c>
      <c r="D299" s="28">
        <f t="shared" si="324"/>
        <v>0</v>
      </c>
      <c r="E299" s="28">
        <f t="shared" si="324"/>
        <v>0</v>
      </c>
      <c r="F299" s="28">
        <f t="shared" si="324"/>
        <v>0</v>
      </c>
      <c r="G299" s="28">
        <f t="shared" si="324"/>
        <v>0</v>
      </c>
      <c r="H299" s="28">
        <f t="shared" si="324"/>
        <v>0</v>
      </c>
      <c r="I299" s="28">
        <f t="shared" si="324"/>
        <v>7.6</v>
      </c>
      <c r="J299" s="28">
        <f t="shared" si="324"/>
        <v>0</v>
      </c>
      <c r="K299" s="28">
        <f t="shared" si="324"/>
        <v>1.7</v>
      </c>
      <c r="L299" s="28">
        <f t="shared" si="324"/>
        <v>0</v>
      </c>
      <c r="M299" s="28">
        <f t="shared" si="324"/>
        <v>0</v>
      </c>
      <c r="N299" s="28">
        <f t="shared" si="324"/>
        <v>0</v>
      </c>
      <c r="O299" s="28">
        <f t="shared" si="324"/>
        <v>0.8</v>
      </c>
      <c r="P299" s="28">
        <f t="shared" si="324"/>
        <v>0</v>
      </c>
      <c r="Q299" s="28">
        <f t="shared" si="324"/>
        <v>1.2</v>
      </c>
      <c r="R299" s="28">
        <f t="shared" si="324"/>
        <v>0</v>
      </c>
      <c r="S299" s="28">
        <f t="shared" si="324"/>
        <v>0</v>
      </c>
      <c r="T299" s="28">
        <f t="shared" si="324"/>
        <v>0</v>
      </c>
      <c r="U299" s="27">
        <f t="shared" si="244"/>
        <v>0</v>
      </c>
      <c r="V299" s="27">
        <f t="shared" si="4"/>
        <v>11.3</v>
      </c>
      <c r="W299" s="27"/>
    </row>
    <row r="300">
      <c r="A300" s="26" t="s">
        <v>1516</v>
      </c>
      <c r="B300" s="27" t="str">
        <f>VLOOKUP(A300,PlayerPosDB,3,FALSE)</f>
        <v>TE</v>
      </c>
      <c r="C300" s="28">
        <f t="shared" ref="C300:T300" si="325">IFNA(VLOOKUP($A300,INDIRECT("'W"&amp;C$1&amp;"'!$A$3:$T$1000"),3,False),0)</f>
        <v>4.3</v>
      </c>
      <c r="D300" s="28">
        <f t="shared" si="325"/>
        <v>1</v>
      </c>
      <c r="E300" s="28">
        <f t="shared" si="325"/>
        <v>2.5</v>
      </c>
      <c r="F300" s="28">
        <f t="shared" si="325"/>
        <v>1.1</v>
      </c>
      <c r="G300" s="28">
        <f t="shared" si="325"/>
        <v>0</v>
      </c>
      <c r="H300" s="28">
        <f t="shared" si="325"/>
        <v>0</v>
      </c>
      <c r="I300" s="28">
        <f t="shared" si="325"/>
        <v>0</v>
      </c>
      <c r="J300" s="28">
        <f t="shared" si="325"/>
        <v>0</v>
      </c>
      <c r="K300" s="28">
        <f t="shared" si="325"/>
        <v>1.1</v>
      </c>
      <c r="L300" s="28">
        <f t="shared" si="325"/>
        <v>0</v>
      </c>
      <c r="M300" s="28">
        <f t="shared" si="325"/>
        <v>0</v>
      </c>
      <c r="N300" s="28">
        <f t="shared" si="325"/>
        <v>0</v>
      </c>
      <c r="O300" s="28">
        <f t="shared" si="325"/>
        <v>0</v>
      </c>
      <c r="P300" s="28">
        <f t="shared" si="325"/>
        <v>0</v>
      </c>
      <c r="Q300" s="28">
        <f t="shared" si="325"/>
        <v>0</v>
      </c>
      <c r="R300" s="28">
        <f t="shared" si="325"/>
        <v>1.3</v>
      </c>
      <c r="S300" s="28">
        <f t="shared" si="325"/>
        <v>0</v>
      </c>
      <c r="T300" s="28">
        <f t="shared" si="325"/>
        <v>0</v>
      </c>
      <c r="U300" s="27">
        <f t="shared" si="244"/>
        <v>0</v>
      </c>
      <c r="V300" s="27">
        <f t="shared" si="4"/>
        <v>11.3</v>
      </c>
      <c r="W300" s="27"/>
    </row>
    <row r="301">
      <c r="A301" s="26" t="s">
        <v>1517</v>
      </c>
      <c r="B301" s="27" t="str">
        <f>VLOOKUP(A301,PlayerPosDB,3,FALSE)</f>
        <v>TE</v>
      </c>
      <c r="C301" s="28">
        <f t="shared" ref="C301:T301" si="326">IFNA(VLOOKUP($A301,INDIRECT("'W"&amp;C$1&amp;"'!$A$3:$T$1000"),3,False),0)</f>
        <v>0</v>
      </c>
      <c r="D301" s="28">
        <f t="shared" si="326"/>
        <v>0</v>
      </c>
      <c r="E301" s="28">
        <f t="shared" si="326"/>
        <v>0</v>
      </c>
      <c r="F301" s="28">
        <f t="shared" si="326"/>
        <v>0</v>
      </c>
      <c r="G301" s="28">
        <f t="shared" si="326"/>
        <v>0</v>
      </c>
      <c r="H301" s="28">
        <f t="shared" si="326"/>
        <v>0</v>
      </c>
      <c r="I301" s="28">
        <f t="shared" si="326"/>
        <v>0</v>
      </c>
      <c r="J301" s="28">
        <f t="shared" si="326"/>
        <v>0</v>
      </c>
      <c r="K301" s="28">
        <f t="shared" si="326"/>
        <v>6.7</v>
      </c>
      <c r="L301" s="28">
        <f t="shared" si="326"/>
        <v>0</v>
      </c>
      <c r="M301" s="28">
        <f t="shared" si="326"/>
        <v>0</v>
      </c>
      <c r="N301" s="28">
        <f t="shared" si="326"/>
        <v>0</v>
      </c>
      <c r="O301" s="28">
        <f t="shared" si="326"/>
        <v>0</v>
      </c>
      <c r="P301" s="28">
        <f t="shared" si="326"/>
        <v>0</v>
      </c>
      <c r="Q301" s="28">
        <f t="shared" si="326"/>
        <v>0</v>
      </c>
      <c r="R301" s="28">
        <f t="shared" si="326"/>
        <v>0</v>
      </c>
      <c r="S301" s="28">
        <f t="shared" si="326"/>
        <v>1.7</v>
      </c>
      <c r="T301" s="28">
        <f t="shared" si="326"/>
        <v>2.1</v>
      </c>
      <c r="U301" s="27">
        <f t="shared" si="244"/>
        <v>0</v>
      </c>
      <c r="V301" s="27">
        <f t="shared" si="4"/>
        <v>10.5</v>
      </c>
      <c r="W301" s="27"/>
    </row>
    <row r="302">
      <c r="A302" s="26" t="s">
        <v>1518</v>
      </c>
      <c r="B302" s="27" t="str">
        <f>VLOOKUP(A302,PlayerPosDB,3,FALSE)</f>
        <v>TE</v>
      </c>
      <c r="C302" s="28">
        <f t="shared" ref="C302:T302" si="327">IFNA(VLOOKUP($A302,INDIRECT("'W"&amp;C$1&amp;"'!$A$3:$T$1000"),3,False),0)</f>
        <v>0</v>
      </c>
      <c r="D302" s="28">
        <f t="shared" si="327"/>
        <v>1</v>
      </c>
      <c r="E302" s="28">
        <f t="shared" si="327"/>
        <v>0</v>
      </c>
      <c r="F302" s="28">
        <f t="shared" si="327"/>
        <v>1.4</v>
      </c>
      <c r="G302" s="28">
        <f t="shared" si="327"/>
        <v>0</v>
      </c>
      <c r="H302" s="28">
        <f t="shared" si="327"/>
        <v>0</v>
      </c>
      <c r="I302" s="28">
        <f t="shared" si="327"/>
        <v>0</v>
      </c>
      <c r="J302" s="28">
        <f t="shared" si="327"/>
        <v>2.5</v>
      </c>
      <c r="K302" s="28">
        <f t="shared" si="327"/>
        <v>0</v>
      </c>
      <c r="L302" s="28">
        <f t="shared" si="327"/>
        <v>0</v>
      </c>
      <c r="M302" s="28">
        <f t="shared" si="327"/>
        <v>2.7</v>
      </c>
      <c r="N302" s="28">
        <f t="shared" si="327"/>
        <v>-0.2</v>
      </c>
      <c r="O302" s="28">
        <f t="shared" si="327"/>
        <v>0</v>
      </c>
      <c r="P302" s="28">
        <f t="shared" si="327"/>
        <v>0</v>
      </c>
      <c r="Q302" s="28">
        <f t="shared" si="327"/>
        <v>1.1</v>
      </c>
      <c r="R302" s="28">
        <f t="shared" si="327"/>
        <v>0</v>
      </c>
      <c r="S302" s="28">
        <f t="shared" si="327"/>
        <v>1.9</v>
      </c>
      <c r="T302" s="28">
        <f t="shared" si="327"/>
        <v>0</v>
      </c>
      <c r="U302" s="27">
        <f t="shared" si="244"/>
        <v>0</v>
      </c>
      <c r="V302" s="27">
        <f t="shared" si="4"/>
        <v>10.4</v>
      </c>
      <c r="W302" s="27"/>
    </row>
    <row r="303">
      <c r="A303" s="26" t="s">
        <v>1519</v>
      </c>
      <c r="B303" s="27" t="str">
        <f>VLOOKUP(A303,PlayerPosDB,3,FALSE)</f>
        <v>TE</v>
      </c>
      <c r="C303" s="28">
        <f t="shared" ref="C303:T303" si="328">IFNA(VLOOKUP($A303,INDIRECT("'W"&amp;C$1&amp;"'!$A$3:$T$1000"),3,False),0)</f>
        <v>0</v>
      </c>
      <c r="D303" s="28">
        <f t="shared" si="328"/>
        <v>1.3</v>
      </c>
      <c r="E303" s="28">
        <f t="shared" si="328"/>
        <v>0.8</v>
      </c>
      <c r="F303" s="28">
        <f t="shared" si="328"/>
        <v>0</v>
      </c>
      <c r="G303" s="28">
        <f t="shared" si="328"/>
        <v>0</v>
      </c>
      <c r="H303" s="28">
        <f t="shared" si="328"/>
        <v>0</v>
      </c>
      <c r="I303" s="28">
        <f t="shared" si="328"/>
        <v>0</v>
      </c>
      <c r="J303" s="28">
        <f t="shared" si="328"/>
        <v>0</v>
      </c>
      <c r="K303" s="28">
        <f t="shared" si="328"/>
        <v>0.9</v>
      </c>
      <c r="L303" s="28">
        <f t="shared" si="328"/>
        <v>1.1</v>
      </c>
      <c r="M303" s="28">
        <f t="shared" si="328"/>
        <v>0.8</v>
      </c>
      <c r="N303" s="28">
        <f t="shared" si="328"/>
        <v>1.3</v>
      </c>
      <c r="O303" s="28">
        <f t="shared" si="328"/>
        <v>1.3</v>
      </c>
      <c r="P303" s="28">
        <f t="shared" si="328"/>
        <v>0</v>
      </c>
      <c r="Q303" s="28">
        <f t="shared" si="328"/>
        <v>1.3</v>
      </c>
      <c r="R303" s="28">
        <f t="shared" si="328"/>
        <v>1</v>
      </c>
      <c r="S303" s="28">
        <f t="shared" si="328"/>
        <v>0</v>
      </c>
      <c r="T303" s="28">
        <f t="shared" si="328"/>
        <v>0</v>
      </c>
      <c r="U303" s="27">
        <f t="shared" si="244"/>
        <v>0</v>
      </c>
      <c r="V303" s="27">
        <f t="shared" si="4"/>
        <v>9.8</v>
      </c>
      <c r="W303" s="27"/>
    </row>
    <row r="304">
      <c r="A304" s="26" t="s">
        <v>1520</v>
      </c>
      <c r="B304" s="27" t="str">
        <f>VLOOKUP(A304,PlayerPosDB,3,FALSE)</f>
        <v>TE</v>
      </c>
      <c r="C304" s="28">
        <f t="shared" ref="C304:T304" si="329">IFNA(VLOOKUP($A304,INDIRECT("'W"&amp;C$1&amp;"'!$A$3:$T$1000"),3,False),0)</f>
        <v>0</v>
      </c>
      <c r="D304" s="28">
        <f t="shared" si="329"/>
        <v>0</v>
      </c>
      <c r="E304" s="28">
        <f t="shared" si="329"/>
        <v>0</v>
      </c>
      <c r="F304" s="28">
        <f t="shared" si="329"/>
        <v>0</v>
      </c>
      <c r="G304" s="28">
        <f t="shared" si="329"/>
        <v>2.6</v>
      </c>
      <c r="H304" s="28">
        <f t="shared" si="329"/>
        <v>0</v>
      </c>
      <c r="I304" s="28">
        <f t="shared" si="329"/>
        <v>1</v>
      </c>
      <c r="J304" s="28">
        <f t="shared" si="329"/>
        <v>2.3</v>
      </c>
      <c r="K304" s="28">
        <f t="shared" si="329"/>
        <v>0.9</v>
      </c>
      <c r="L304" s="28">
        <f t="shared" si="329"/>
        <v>0</v>
      </c>
      <c r="M304" s="28">
        <f t="shared" si="329"/>
        <v>0</v>
      </c>
      <c r="N304" s="28">
        <f t="shared" si="329"/>
        <v>0</v>
      </c>
      <c r="O304" s="28">
        <f t="shared" si="329"/>
        <v>0</v>
      </c>
      <c r="P304" s="28">
        <f t="shared" si="329"/>
        <v>0</v>
      </c>
      <c r="Q304" s="28">
        <f t="shared" si="329"/>
        <v>2.7</v>
      </c>
      <c r="R304" s="28">
        <f t="shared" si="329"/>
        <v>0</v>
      </c>
      <c r="S304" s="28">
        <f t="shared" si="329"/>
        <v>0</v>
      </c>
      <c r="T304" s="28">
        <f t="shared" si="329"/>
        <v>0</v>
      </c>
      <c r="U304" s="27">
        <f t="shared" si="244"/>
        <v>0</v>
      </c>
      <c r="V304" s="27">
        <f t="shared" si="4"/>
        <v>9.5</v>
      </c>
      <c r="W304" s="27"/>
    </row>
    <row r="305">
      <c r="A305" s="26" t="s">
        <v>1521</v>
      </c>
      <c r="B305" s="27" t="str">
        <f>VLOOKUP(A305,PlayerPosDB,3,FALSE)</f>
        <v>TE</v>
      </c>
      <c r="C305" s="28">
        <f t="shared" ref="C305:T305" si="330">IFNA(VLOOKUP($A305,INDIRECT("'W"&amp;C$1&amp;"'!$A$3:$T$1000"),3,False),0)</f>
        <v>0</v>
      </c>
      <c r="D305" s="28">
        <f t="shared" si="330"/>
        <v>0</v>
      </c>
      <c r="E305" s="28">
        <f t="shared" si="330"/>
        <v>1.4</v>
      </c>
      <c r="F305" s="28">
        <f t="shared" si="330"/>
        <v>0.8</v>
      </c>
      <c r="G305" s="28">
        <f t="shared" si="330"/>
        <v>1.2</v>
      </c>
      <c r="H305" s="28">
        <f t="shared" si="330"/>
        <v>0</v>
      </c>
      <c r="I305" s="28">
        <f t="shared" si="330"/>
        <v>0</v>
      </c>
      <c r="J305" s="28">
        <f t="shared" si="330"/>
        <v>0</v>
      </c>
      <c r="K305" s="28">
        <f t="shared" si="330"/>
        <v>0</v>
      </c>
      <c r="L305" s="28">
        <f t="shared" si="330"/>
        <v>0</v>
      </c>
      <c r="M305" s="28">
        <f t="shared" si="330"/>
        <v>0</v>
      </c>
      <c r="N305" s="28">
        <f t="shared" si="330"/>
        <v>2.9</v>
      </c>
      <c r="O305" s="28">
        <f t="shared" si="330"/>
        <v>0</v>
      </c>
      <c r="P305" s="28">
        <f t="shared" si="330"/>
        <v>1.1</v>
      </c>
      <c r="Q305" s="28">
        <f t="shared" si="330"/>
        <v>0</v>
      </c>
      <c r="R305" s="28">
        <f t="shared" si="330"/>
        <v>2.2</v>
      </c>
      <c r="S305" s="28">
        <f t="shared" si="330"/>
        <v>-1.1</v>
      </c>
      <c r="T305" s="28">
        <f t="shared" si="330"/>
        <v>0</v>
      </c>
      <c r="U305" s="27">
        <f t="shared" si="244"/>
        <v>0</v>
      </c>
      <c r="V305" s="27">
        <f t="shared" si="4"/>
        <v>8.5</v>
      </c>
      <c r="W305" s="27"/>
    </row>
    <row r="306">
      <c r="A306" s="26" t="s">
        <v>1522</v>
      </c>
      <c r="B306" s="27" t="str">
        <f>VLOOKUP(A306,PlayerPosDB,3,FALSE)</f>
        <v>TE</v>
      </c>
      <c r="C306" s="28">
        <f t="shared" ref="C306:T306" si="331">IFNA(VLOOKUP($A306,INDIRECT("'W"&amp;C$1&amp;"'!$A$3:$T$1000"),3,False),0)</f>
        <v>0.9</v>
      </c>
      <c r="D306" s="28">
        <f t="shared" si="331"/>
        <v>0</v>
      </c>
      <c r="E306" s="28">
        <f t="shared" si="331"/>
        <v>0</v>
      </c>
      <c r="F306" s="28">
        <f t="shared" si="331"/>
        <v>0</v>
      </c>
      <c r="G306" s="28">
        <f t="shared" si="331"/>
        <v>0</v>
      </c>
      <c r="H306" s="28">
        <f t="shared" si="331"/>
        <v>0</v>
      </c>
      <c r="I306" s="28">
        <f t="shared" si="331"/>
        <v>0</v>
      </c>
      <c r="J306" s="28">
        <f t="shared" si="331"/>
        <v>1.8</v>
      </c>
      <c r="K306" s="28">
        <f t="shared" si="331"/>
        <v>0</v>
      </c>
      <c r="L306" s="28">
        <f t="shared" si="331"/>
        <v>0</v>
      </c>
      <c r="M306" s="28">
        <f t="shared" si="331"/>
        <v>0</v>
      </c>
      <c r="N306" s="28">
        <f t="shared" si="331"/>
        <v>0</v>
      </c>
      <c r="O306" s="28">
        <f t="shared" si="331"/>
        <v>1</v>
      </c>
      <c r="P306" s="28">
        <f t="shared" si="331"/>
        <v>1.6</v>
      </c>
      <c r="Q306" s="28">
        <f t="shared" si="331"/>
        <v>1.7</v>
      </c>
      <c r="R306" s="28">
        <f t="shared" si="331"/>
        <v>0</v>
      </c>
      <c r="S306" s="28">
        <f t="shared" si="331"/>
        <v>1.1</v>
      </c>
      <c r="T306" s="28">
        <f t="shared" si="331"/>
        <v>0</v>
      </c>
      <c r="U306" s="27">
        <f t="shared" si="244"/>
        <v>0</v>
      </c>
      <c r="V306" s="27">
        <f t="shared" si="4"/>
        <v>8.1</v>
      </c>
      <c r="W306" s="27"/>
    </row>
    <row r="307">
      <c r="A307" s="26" t="s">
        <v>1523</v>
      </c>
      <c r="B307" s="27" t="str">
        <f>VLOOKUP(A307,PlayerPosDB,3,FALSE)</f>
        <v>TE</v>
      </c>
      <c r="C307" s="28">
        <f t="shared" ref="C307:T307" si="332">IFNA(VLOOKUP($A307,INDIRECT("'W"&amp;C$1&amp;"'!$A$3:$T$1000"),3,False),0)</f>
        <v>0</v>
      </c>
      <c r="D307" s="28">
        <f t="shared" si="332"/>
        <v>1.1</v>
      </c>
      <c r="E307" s="28">
        <f t="shared" si="332"/>
        <v>0.8</v>
      </c>
      <c r="F307" s="28">
        <f t="shared" si="332"/>
        <v>2.8</v>
      </c>
      <c r="G307" s="28">
        <f t="shared" si="332"/>
        <v>0</v>
      </c>
      <c r="H307" s="28">
        <f t="shared" si="332"/>
        <v>0</v>
      </c>
      <c r="I307" s="28">
        <f t="shared" si="332"/>
        <v>0</v>
      </c>
      <c r="J307" s="28">
        <f t="shared" si="332"/>
        <v>0</v>
      </c>
      <c r="K307" s="28">
        <f t="shared" si="332"/>
        <v>0</v>
      </c>
      <c r="L307" s="28">
        <f t="shared" si="332"/>
        <v>0</v>
      </c>
      <c r="M307" s="28">
        <f t="shared" si="332"/>
        <v>0</v>
      </c>
      <c r="N307" s="28">
        <f t="shared" si="332"/>
        <v>0</v>
      </c>
      <c r="O307" s="28">
        <f t="shared" si="332"/>
        <v>0</v>
      </c>
      <c r="P307" s="28">
        <f t="shared" si="332"/>
        <v>0</v>
      </c>
      <c r="Q307" s="28">
        <f t="shared" si="332"/>
        <v>0</v>
      </c>
      <c r="R307" s="28">
        <f t="shared" si="332"/>
        <v>0</v>
      </c>
      <c r="S307" s="28">
        <f t="shared" si="332"/>
        <v>0.9</v>
      </c>
      <c r="T307" s="28">
        <f t="shared" si="332"/>
        <v>2.4</v>
      </c>
      <c r="U307" s="27">
        <f t="shared" si="244"/>
        <v>0</v>
      </c>
      <c r="V307" s="27">
        <f t="shared" si="4"/>
        <v>8</v>
      </c>
      <c r="W307" s="27"/>
    </row>
    <row r="308">
      <c r="A308" s="26" t="s">
        <v>1524</v>
      </c>
      <c r="B308" s="27" t="str">
        <f>VLOOKUP(A308,PlayerPosDB,3,FALSE)</f>
        <v>TE</v>
      </c>
      <c r="C308" s="28">
        <f t="shared" ref="C308:T308" si="333">IFNA(VLOOKUP($A308,INDIRECT("'W"&amp;C$1&amp;"'!$A$3:$T$1000"),3,False),0)</f>
        <v>0</v>
      </c>
      <c r="D308" s="28">
        <f t="shared" si="333"/>
        <v>0</v>
      </c>
      <c r="E308" s="28">
        <f t="shared" si="333"/>
        <v>0</v>
      </c>
      <c r="F308" s="28">
        <f t="shared" si="333"/>
        <v>0</v>
      </c>
      <c r="G308" s="28">
        <f t="shared" si="333"/>
        <v>0</v>
      </c>
      <c r="H308" s="28">
        <f t="shared" si="333"/>
        <v>0</v>
      </c>
      <c r="I308" s="28">
        <f t="shared" si="333"/>
        <v>0</v>
      </c>
      <c r="J308" s="28">
        <f t="shared" si="333"/>
        <v>0</v>
      </c>
      <c r="K308" s="28">
        <f t="shared" si="333"/>
        <v>1.4</v>
      </c>
      <c r="L308" s="28">
        <f t="shared" si="333"/>
        <v>1.1</v>
      </c>
      <c r="M308" s="28">
        <f t="shared" si="333"/>
        <v>1.6</v>
      </c>
      <c r="N308" s="28">
        <f t="shared" si="333"/>
        <v>0</v>
      </c>
      <c r="O308" s="28">
        <f t="shared" si="333"/>
        <v>0</v>
      </c>
      <c r="P308" s="28">
        <f t="shared" si="333"/>
        <v>0</v>
      </c>
      <c r="Q308" s="28">
        <f t="shared" si="333"/>
        <v>0</v>
      </c>
      <c r="R308" s="28">
        <f t="shared" si="333"/>
        <v>0</v>
      </c>
      <c r="S308" s="28">
        <f t="shared" si="333"/>
        <v>0</v>
      </c>
      <c r="T308" s="28">
        <f t="shared" si="333"/>
        <v>3.5</v>
      </c>
      <c r="U308" s="27">
        <f t="shared" si="244"/>
        <v>0</v>
      </c>
      <c r="V308" s="27">
        <f t="shared" si="4"/>
        <v>7.6</v>
      </c>
      <c r="W308" s="27"/>
    </row>
    <row r="309">
      <c r="A309" s="26" t="s">
        <v>1525</v>
      </c>
      <c r="B309" s="27" t="str">
        <f>VLOOKUP(A309,PlayerPosDB,3,FALSE)</f>
        <v>TE</v>
      </c>
      <c r="C309" s="28">
        <f t="shared" ref="C309:T309" si="334">IFNA(VLOOKUP($A309,INDIRECT("'W"&amp;C$1&amp;"'!$A$3:$T$1000"),3,False),0)</f>
        <v>0.4</v>
      </c>
      <c r="D309" s="28">
        <f t="shared" si="334"/>
        <v>1.1</v>
      </c>
      <c r="E309" s="28">
        <f t="shared" si="334"/>
        <v>0</v>
      </c>
      <c r="F309" s="28">
        <f t="shared" si="334"/>
        <v>0</v>
      </c>
      <c r="G309" s="28">
        <f t="shared" si="334"/>
        <v>3.2</v>
      </c>
      <c r="H309" s="28">
        <f t="shared" si="334"/>
        <v>0</v>
      </c>
      <c r="I309" s="28">
        <f t="shared" si="334"/>
        <v>0</v>
      </c>
      <c r="J309" s="28">
        <f t="shared" si="334"/>
        <v>0.8</v>
      </c>
      <c r="K309" s="28">
        <f t="shared" si="334"/>
        <v>1</v>
      </c>
      <c r="L309" s="28">
        <f t="shared" si="334"/>
        <v>0</v>
      </c>
      <c r="M309" s="28">
        <f t="shared" si="334"/>
        <v>0</v>
      </c>
      <c r="N309" s="28">
        <f t="shared" si="334"/>
        <v>0</v>
      </c>
      <c r="O309" s="28">
        <f t="shared" si="334"/>
        <v>0</v>
      </c>
      <c r="P309" s="28">
        <f t="shared" si="334"/>
        <v>0</v>
      </c>
      <c r="Q309" s="28">
        <f t="shared" si="334"/>
        <v>0</v>
      </c>
      <c r="R309" s="28">
        <f t="shared" si="334"/>
        <v>1.1</v>
      </c>
      <c r="S309" s="28">
        <f t="shared" si="334"/>
        <v>0</v>
      </c>
      <c r="T309" s="28">
        <f t="shared" si="334"/>
        <v>0</v>
      </c>
      <c r="U309" s="27">
        <f t="shared" si="244"/>
        <v>0</v>
      </c>
      <c r="V309" s="27">
        <f t="shared" si="4"/>
        <v>7.6</v>
      </c>
      <c r="W309" s="27"/>
    </row>
    <row r="310">
      <c r="A310" s="26" t="s">
        <v>1526</v>
      </c>
      <c r="B310" s="27" t="str">
        <f>VLOOKUP(A310,PlayerPosDB,3,FALSE)</f>
        <v>TE</v>
      </c>
      <c r="C310" s="28">
        <f t="shared" ref="C310:T310" si="335">IFNA(VLOOKUP($A310,INDIRECT("'W"&amp;C$1&amp;"'!$A$3:$T$1000"),3,False),0)</f>
        <v>0</v>
      </c>
      <c r="D310" s="28">
        <f t="shared" si="335"/>
        <v>0</v>
      </c>
      <c r="E310" s="28">
        <f t="shared" si="335"/>
        <v>0</v>
      </c>
      <c r="F310" s="28">
        <f t="shared" si="335"/>
        <v>0</v>
      </c>
      <c r="G310" s="28">
        <f t="shared" si="335"/>
        <v>0</v>
      </c>
      <c r="H310" s="28">
        <f t="shared" si="335"/>
        <v>0</v>
      </c>
      <c r="I310" s="28">
        <f t="shared" si="335"/>
        <v>0</v>
      </c>
      <c r="J310" s="28">
        <f t="shared" si="335"/>
        <v>0</v>
      </c>
      <c r="K310" s="28">
        <f t="shared" si="335"/>
        <v>0</v>
      </c>
      <c r="L310" s="28">
        <f t="shared" si="335"/>
        <v>0</v>
      </c>
      <c r="M310" s="28">
        <f t="shared" si="335"/>
        <v>1.1</v>
      </c>
      <c r="N310" s="28">
        <f t="shared" si="335"/>
        <v>1.2</v>
      </c>
      <c r="O310" s="28">
        <f t="shared" si="335"/>
        <v>0.6</v>
      </c>
      <c r="P310" s="28">
        <f t="shared" si="335"/>
        <v>0.5</v>
      </c>
      <c r="Q310" s="28">
        <f t="shared" si="335"/>
        <v>1.2</v>
      </c>
      <c r="R310" s="28">
        <f t="shared" si="335"/>
        <v>1.5</v>
      </c>
      <c r="S310" s="28">
        <f t="shared" si="335"/>
        <v>1.3</v>
      </c>
      <c r="T310" s="28">
        <f t="shared" si="335"/>
        <v>0</v>
      </c>
      <c r="U310" s="27">
        <f t="shared" si="244"/>
        <v>0</v>
      </c>
      <c r="V310" s="27">
        <f t="shared" si="4"/>
        <v>7.4</v>
      </c>
      <c r="W310" s="27"/>
    </row>
    <row r="311">
      <c r="A311" s="26" t="s">
        <v>1527</v>
      </c>
      <c r="B311" s="27" t="str">
        <f>VLOOKUP(A311,PlayerPosDB,3,FALSE)</f>
        <v>TE</v>
      </c>
      <c r="C311" s="28">
        <f t="shared" ref="C311:T311" si="336">IFNA(VLOOKUP($A311,INDIRECT("'W"&amp;C$1&amp;"'!$A$3:$T$1000"),3,False),0)</f>
        <v>0</v>
      </c>
      <c r="D311" s="28">
        <f t="shared" si="336"/>
        <v>0</v>
      </c>
      <c r="E311" s="28">
        <f t="shared" si="336"/>
        <v>0</v>
      </c>
      <c r="F311" s="28">
        <f t="shared" si="336"/>
        <v>0</v>
      </c>
      <c r="G311" s="28">
        <f t="shared" si="336"/>
        <v>0</v>
      </c>
      <c r="H311" s="28">
        <f t="shared" si="336"/>
        <v>0</v>
      </c>
      <c r="I311" s="28">
        <f t="shared" si="336"/>
        <v>0</v>
      </c>
      <c r="J311" s="28">
        <f t="shared" si="336"/>
        <v>0</v>
      </c>
      <c r="K311" s="28">
        <f t="shared" si="336"/>
        <v>0</v>
      </c>
      <c r="L311" s="28">
        <f t="shared" si="336"/>
        <v>0</v>
      </c>
      <c r="M311" s="28">
        <f t="shared" si="336"/>
        <v>0</v>
      </c>
      <c r="N311" s="28">
        <f t="shared" si="336"/>
        <v>0</v>
      </c>
      <c r="O311" s="28">
        <f t="shared" si="336"/>
        <v>0</v>
      </c>
      <c r="P311" s="28">
        <f t="shared" si="336"/>
        <v>0</v>
      </c>
      <c r="Q311" s="28">
        <f t="shared" si="336"/>
        <v>0</v>
      </c>
      <c r="R311" s="28">
        <f t="shared" si="336"/>
        <v>0</v>
      </c>
      <c r="S311" s="28">
        <f t="shared" si="336"/>
        <v>0</v>
      </c>
      <c r="T311" s="28">
        <f t="shared" si="336"/>
        <v>7.2</v>
      </c>
      <c r="U311" s="27">
        <f t="shared" si="244"/>
        <v>0</v>
      </c>
      <c r="V311" s="27">
        <f t="shared" si="4"/>
        <v>7.2</v>
      </c>
      <c r="W311" s="27"/>
    </row>
    <row r="312">
      <c r="A312" s="26" t="s">
        <v>1528</v>
      </c>
      <c r="B312" s="27" t="str">
        <f>VLOOKUP(A312,PlayerPosDB,3,FALSE)</f>
        <v>TE</v>
      </c>
      <c r="C312" s="28">
        <f t="shared" ref="C312:T312" si="337">IFNA(VLOOKUP($A312,INDIRECT("'W"&amp;C$1&amp;"'!$A$3:$T$1000"),3,False),0)</f>
        <v>0</v>
      </c>
      <c r="D312" s="28">
        <f t="shared" si="337"/>
        <v>0</v>
      </c>
      <c r="E312" s="28">
        <f t="shared" si="337"/>
        <v>0</v>
      </c>
      <c r="F312" s="28">
        <f t="shared" si="337"/>
        <v>0</v>
      </c>
      <c r="G312" s="28">
        <f t="shared" si="337"/>
        <v>0</v>
      </c>
      <c r="H312" s="28">
        <f t="shared" si="337"/>
        <v>0</v>
      </c>
      <c r="I312" s="28">
        <f t="shared" si="337"/>
        <v>0</v>
      </c>
      <c r="J312" s="28">
        <f t="shared" si="337"/>
        <v>0</v>
      </c>
      <c r="K312" s="28">
        <f t="shared" si="337"/>
        <v>1</v>
      </c>
      <c r="L312" s="28">
        <f t="shared" si="337"/>
        <v>5.9</v>
      </c>
      <c r="M312" s="28">
        <f t="shared" si="337"/>
        <v>0</v>
      </c>
      <c r="N312" s="28">
        <f t="shared" si="337"/>
        <v>0</v>
      </c>
      <c r="O312" s="28">
        <f t="shared" si="337"/>
        <v>0</v>
      </c>
      <c r="P312" s="28">
        <f t="shared" si="337"/>
        <v>0</v>
      </c>
      <c r="Q312" s="28">
        <f t="shared" si="337"/>
        <v>0</v>
      </c>
      <c r="R312" s="28">
        <f t="shared" si="337"/>
        <v>0</v>
      </c>
      <c r="S312" s="28">
        <f t="shared" si="337"/>
        <v>0</v>
      </c>
      <c r="T312" s="28">
        <f t="shared" si="337"/>
        <v>0</v>
      </c>
      <c r="U312" s="27">
        <f t="shared" si="244"/>
        <v>0</v>
      </c>
      <c r="V312" s="27">
        <f t="shared" si="4"/>
        <v>6.9</v>
      </c>
      <c r="W312" s="27"/>
    </row>
    <row r="313">
      <c r="A313" s="26" t="s">
        <v>1529</v>
      </c>
      <c r="B313" s="27" t="str">
        <f>VLOOKUP(A313,PlayerPosDB,3,FALSE)</f>
        <v>TE</v>
      </c>
      <c r="C313" s="28">
        <f t="shared" ref="C313:T313" si="338">IFNA(VLOOKUP($A313,INDIRECT("'W"&amp;C$1&amp;"'!$A$3:$T$1000"),3,False),0)</f>
        <v>0</v>
      </c>
      <c r="D313" s="28">
        <f t="shared" si="338"/>
        <v>0</v>
      </c>
      <c r="E313" s="28">
        <f t="shared" si="338"/>
        <v>0</v>
      </c>
      <c r="F313" s="28">
        <f t="shared" si="338"/>
        <v>0</v>
      </c>
      <c r="G313" s="28">
        <f t="shared" si="338"/>
        <v>1</v>
      </c>
      <c r="H313" s="28">
        <f t="shared" si="338"/>
        <v>0</v>
      </c>
      <c r="I313" s="28">
        <f t="shared" si="338"/>
        <v>0.6</v>
      </c>
      <c r="J313" s="28">
        <f t="shared" si="338"/>
        <v>0</v>
      </c>
      <c r="K313" s="28">
        <f t="shared" si="338"/>
        <v>0</v>
      </c>
      <c r="L313" s="28">
        <f t="shared" si="338"/>
        <v>0</v>
      </c>
      <c r="M313" s="28">
        <f t="shared" si="338"/>
        <v>0</v>
      </c>
      <c r="N313" s="28">
        <f t="shared" si="338"/>
        <v>0</v>
      </c>
      <c r="O313" s="28">
        <f t="shared" si="338"/>
        <v>1.4</v>
      </c>
      <c r="P313" s="28">
        <f t="shared" si="338"/>
        <v>1.9</v>
      </c>
      <c r="Q313" s="28">
        <f t="shared" si="338"/>
        <v>1.8</v>
      </c>
      <c r="R313" s="28">
        <f t="shared" si="338"/>
        <v>0</v>
      </c>
      <c r="S313" s="28">
        <f t="shared" si="338"/>
        <v>0</v>
      </c>
      <c r="T313" s="28">
        <f t="shared" si="338"/>
        <v>0</v>
      </c>
      <c r="U313" s="27">
        <f t="shared" si="244"/>
        <v>0</v>
      </c>
      <c r="V313" s="27">
        <f t="shared" si="4"/>
        <v>6.7</v>
      </c>
      <c r="W313" s="27"/>
    </row>
    <row r="314">
      <c r="A314" s="26" t="s">
        <v>1530</v>
      </c>
      <c r="B314" s="27" t="str">
        <f>VLOOKUP(A314,PlayerPosDB,3,FALSE)</f>
        <v>TE</v>
      </c>
      <c r="C314" s="28">
        <f t="shared" ref="C314:T314" si="339">IFNA(VLOOKUP($A314,INDIRECT("'W"&amp;C$1&amp;"'!$A$3:$T$1000"),3,False),0)</f>
        <v>0</v>
      </c>
      <c r="D314" s="28">
        <f t="shared" si="339"/>
        <v>0</v>
      </c>
      <c r="E314" s="28">
        <f t="shared" si="339"/>
        <v>0</v>
      </c>
      <c r="F314" s="28">
        <f t="shared" si="339"/>
        <v>0</v>
      </c>
      <c r="G314" s="28">
        <f t="shared" si="339"/>
        <v>0</v>
      </c>
      <c r="H314" s="28">
        <f t="shared" si="339"/>
        <v>4.8</v>
      </c>
      <c r="I314" s="28">
        <f t="shared" si="339"/>
        <v>0.7</v>
      </c>
      <c r="J314" s="28">
        <f t="shared" si="339"/>
        <v>0</v>
      </c>
      <c r="K314" s="28">
        <f t="shared" si="339"/>
        <v>0</v>
      </c>
      <c r="L314" s="28">
        <f t="shared" si="339"/>
        <v>0</v>
      </c>
      <c r="M314" s="28">
        <f t="shared" si="339"/>
        <v>0</v>
      </c>
      <c r="N314" s="28">
        <f t="shared" si="339"/>
        <v>0</v>
      </c>
      <c r="O314" s="28">
        <f t="shared" si="339"/>
        <v>0</v>
      </c>
      <c r="P314" s="28">
        <f t="shared" si="339"/>
        <v>0.7</v>
      </c>
      <c r="Q314" s="28">
        <f t="shared" si="339"/>
        <v>0</v>
      </c>
      <c r="R314" s="28">
        <f t="shared" si="339"/>
        <v>0</v>
      </c>
      <c r="S314" s="28">
        <f t="shared" si="339"/>
        <v>0</v>
      </c>
      <c r="T314" s="28">
        <f t="shared" si="339"/>
        <v>0</v>
      </c>
      <c r="U314" s="27">
        <f t="shared" si="244"/>
        <v>0</v>
      </c>
      <c r="V314" s="27">
        <f t="shared" si="4"/>
        <v>6.2</v>
      </c>
      <c r="W314" s="27"/>
    </row>
    <row r="315">
      <c r="A315" s="26" t="s">
        <v>1531</v>
      </c>
      <c r="B315" s="27" t="str">
        <f>VLOOKUP(A315,PlayerPosDB,3,FALSE)</f>
        <v>TE</v>
      </c>
      <c r="C315" s="28">
        <f t="shared" ref="C315:T315" si="340">IFNA(VLOOKUP($A315,INDIRECT("'W"&amp;C$1&amp;"'!$A$3:$T$1000"),3,False),0)</f>
        <v>2.2</v>
      </c>
      <c r="D315" s="28">
        <f t="shared" si="340"/>
        <v>3.1</v>
      </c>
      <c r="E315" s="28">
        <f t="shared" si="340"/>
        <v>0</v>
      </c>
      <c r="F315" s="28">
        <f t="shared" si="340"/>
        <v>0</v>
      </c>
      <c r="G315" s="28">
        <f t="shared" si="340"/>
        <v>0</v>
      </c>
      <c r="H315" s="28">
        <f t="shared" si="340"/>
        <v>0</v>
      </c>
      <c r="I315" s="28">
        <f t="shared" si="340"/>
        <v>0</v>
      </c>
      <c r="J315" s="28">
        <f t="shared" si="340"/>
        <v>0</v>
      </c>
      <c r="K315" s="28">
        <f t="shared" si="340"/>
        <v>0</v>
      </c>
      <c r="L315" s="28">
        <f t="shared" si="340"/>
        <v>0</v>
      </c>
      <c r="M315" s="28">
        <f t="shared" si="340"/>
        <v>0</v>
      </c>
      <c r="N315" s="28">
        <f t="shared" si="340"/>
        <v>0</v>
      </c>
      <c r="O315" s="28">
        <f t="shared" si="340"/>
        <v>0</v>
      </c>
      <c r="P315" s="28">
        <f t="shared" si="340"/>
        <v>0</v>
      </c>
      <c r="Q315" s="28">
        <f t="shared" si="340"/>
        <v>0</v>
      </c>
      <c r="R315" s="28">
        <f t="shared" si="340"/>
        <v>0</v>
      </c>
      <c r="S315" s="28">
        <f t="shared" si="340"/>
        <v>0</v>
      </c>
      <c r="T315" s="28">
        <f t="shared" si="340"/>
        <v>0</v>
      </c>
      <c r="U315" s="27">
        <f t="shared" si="244"/>
        <v>0</v>
      </c>
      <c r="V315" s="27">
        <f t="shared" si="4"/>
        <v>5.3</v>
      </c>
      <c r="W315" s="27"/>
    </row>
    <row r="316">
      <c r="A316" s="26" t="s">
        <v>1532</v>
      </c>
      <c r="B316" s="27" t="str">
        <f>VLOOKUP(A316,PlayerPosDB,3,FALSE)</f>
        <v>TE</v>
      </c>
      <c r="C316" s="28">
        <f t="shared" ref="C316:T316" si="341">IFNA(VLOOKUP($A316,INDIRECT("'W"&amp;C$1&amp;"'!$A$3:$T$1000"),3,False),0)</f>
        <v>0</v>
      </c>
      <c r="D316" s="28">
        <f t="shared" si="341"/>
        <v>0</v>
      </c>
      <c r="E316" s="28">
        <f t="shared" si="341"/>
        <v>0</v>
      </c>
      <c r="F316" s="28">
        <f t="shared" si="341"/>
        <v>0</v>
      </c>
      <c r="G316" s="28">
        <f t="shared" si="341"/>
        <v>0</v>
      </c>
      <c r="H316" s="28">
        <f t="shared" si="341"/>
        <v>0</v>
      </c>
      <c r="I316" s="28">
        <f t="shared" si="341"/>
        <v>0</v>
      </c>
      <c r="J316" s="28">
        <f t="shared" si="341"/>
        <v>0</v>
      </c>
      <c r="K316" s="28">
        <f t="shared" si="341"/>
        <v>0</v>
      </c>
      <c r="L316" s="28">
        <f t="shared" si="341"/>
        <v>0.5</v>
      </c>
      <c r="M316" s="28">
        <f t="shared" si="341"/>
        <v>0</v>
      </c>
      <c r="N316" s="28">
        <f t="shared" si="341"/>
        <v>0</v>
      </c>
      <c r="O316" s="28">
        <f t="shared" si="341"/>
        <v>0</v>
      </c>
      <c r="P316" s="28">
        <f t="shared" si="341"/>
        <v>0</v>
      </c>
      <c r="Q316" s="28">
        <f t="shared" si="341"/>
        <v>2.2</v>
      </c>
      <c r="R316" s="28">
        <f t="shared" si="341"/>
        <v>0</v>
      </c>
      <c r="S316" s="28">
        <f t="shared" si="341"/>
        <v>1.2</v>
      </c>
      <c r="T316" s="28">
        <f t="shared" si="341"/>
        <v>1.4</v>
      </c>
      <c r="U316" s="27">
        <f t="shared" si="244"/>
        <v>0</v>
      </c>
      <c r="V316" s="27">
        <f t="shared" si="4"/>
        <v>5.3</v>
      </c>
      <c r="W316" s="27"/>
    </row>
    <row r="317">
      <c r="A317" s="26" t="s">
        <v>1533</v>
      </c>
      <c r="B317" s="27" t="str">
        <f>VLOOKUP(A317,PlayerPosDB,3,FALSE)</f>
        <v>TE</v>
      </c>
      <c r="C317" s="28">
        <f t="shared" ref="C317:T317" si="342">IFNA(VLOOKUP($A317,INDIRECT("'W"&amp;C$1&amp;"'!$A$3:$T$1000"),3,False),0)</f>
        <v>0</v>
      </c>
      <c r="D317" s="28">
        <f t="shared" si="342"/>
        <v>0</v>
      </c>
      <c r="E317" s="28">
        <f t="shared" si="342"/>
        <v>0</v>
      </c>
      <c r="F317" s="28">
        <f t="shared" si="342"/>
        <v>0</v>
      </c>
      <c r="G317" s="28">
        <f t="shared" si="342"/>
        <v>1.2</v>
      </c>
      <c r="H317" s="28">
        <f t="shared" si="342"/>
        <v>0</v>
      </c>
      <c r="I317" s="28">
        <f t="shared" si="342"/>
        <v>1</v>
      </c>
      <c r="J317" s="28">
        <f t="shared" si="342"/>
        <v>0</v>
      </c>
      <c r="K317" s="28">
        <f t="shared" si="342"/>
        <v>0</v>
      </c>
      <c r="L317" s="28">
        <f t="shared" si="342"/>
        <v>1.5</v>
      </c>
      <c r="M317" s="28">
        <f t="shared" si="342"/>
        <v>0</v>
      </c>
      <c r="N317" s="28">
        <f t="shared" si="342"/>
        <v>0</v>
      </c>
      <c r="O317" s="28">
        <f t="shared" si="342"/>
        <v>1.2</v>
      </c>
      <c r="P317" s="28">
        <f t="shared" si="342"/>
        <v>0</v>
      </c>
      <c r="Q317" s="28">
        <f t="shared" si="342"/>
        <v>0</v>
      </c>
      <c r="R317" s="28">
        <f t="shared" si="342"/>
        <v>0</v>
      </c>
      <c r="S317" s="28">
        <f t="shared" si="342"/>
        <v>0</v>
      </c>
      <c r="T317" s="28">
        <f t="shared" si="342"/>
        <v>0</v>
      </c>
      <c r="U317" s="27">
        <f t="shared" si="244"/>
        <v>0</v>
      </c>
      <c r="V317" s="27">
        <f t="shared" si="4"/>
        <v>4.9</v>
      </c>
      <c r="W317" s="27"/>
    </row>
    <row r="318">
      <c r="A318" s="26" t="s">
        <v>1534</v>
      </c>
      <c r="B318" s="27" t="str">
        <f>VLOOKUP(A318,PlayerPosDB,3,FALSE)</f>
        <v>TE</v>
      </c>
      <c r="C318" s="28">
        <f t="shared" ref="C318:T318" si="343">IFNA(VLOOKUP($A318,INDIRECT("'W"&amp;C$1&amp;"'!$A$3:$T$1000"),3,False),0)</f>
        <v>0</v>
      </c>
      <c r="D318" s="28">
        <f t="shared" si="343"/>
        <v>0</v>
      </c>
      <c r="E318" s="28">
        <f t="shared" si="343"/>
        <v>0</v>
      </c>
      <c r="F318" s="28">
        <f t="shared" si="343"/>
        <v>0</v>
      </c>
      <c r="G318" s="28">
        <f t="shared" si="343"/>
        <v>0</v>
      </c>
      <c r="H318" s="28">
        <f t="shared" si="343"/>
        <v>0</v>
      </c>
      <c r="I318" s="28">
        <f t="shared" si="343"/>
        <v>0</v>
      </c>
      <c r="J318" s="28">
        <f t="shared" si="343"/>
        <v>0</v>
      </c>
      <c r="K318" s="28">
        <f t="shared" si="343"/>
        <v>0</v>
      </c>
      <c r="L318" s="28">
        <f t="shared" si="343"/>
        <v>0</v>
      </c>
      <c r="M318" s="28">
        <f t="shared" si="343"/>
        <v>0</v>
      </c>
      <c r="N318" s="28">
        <f t="shared" si="343"/>
        <v>0</v>
      </c>
      <c r="O318" s="28">
        <f t="shared" si="343"/>
        <v>0</v>
      </c>
      <c r="P318" s="28">
        <f t="shared" si="343"/>
        <v>1.5</v>
      </c>
      <c r="Q318" s="28">
        <f t="shared" si="343"/>
        <v>0</v>
      </c>
      <c r="R318" s="28">
        <f t="shared" si="343"/>
        <v>0</v>
      </c>
      <c r="S318" s="28">
        <f t="shared" si="343"/>
        <v>0</v>
      </c>
      <c r="T318" s="28">
        <f t="shared" si="343"/>
        <v>2.1</v>
      </c>
      <c r="U318" s="27">
        <f t="shared" si="244"/>
        <v>0</v>
      </c>
      <c r="V318" s="27">
        <f t="shared" si="4"/>
        <v>3.6</v>
      </c>
      <c r="W318" s="27"/>
    </row>
    <row r="319">
      <c r="A319" s="26" t="s">
        <v>1535</v>
      </c>
      <c r="B319" s="27" t="str">
        <f>VLOOKUP(A319,PlayerPosDB,3,FALSE)</f>
        <v>TE</v>
      </c>
      <c r="C319" s="28">
        <f t="shared" ref="C319:T319" si="344">IFNA(VLOOKUP($A319,INDIRECT("'W"&amp;C$1&amp;"'!$A$3:$T$1000"),3,False),0)</f>
        <v>0</v>
      </c>
      <c r="D319" s="28">
        <f t="shared" si="344"/>
        <v>0</v>
      </c>
      <c r="E319" s="28">
        <f t="shared" si="344"/>
        <v>0.6</v>
      </c>
      <c r="F319" s="28">
        <f t="shared" si="344"/>
        <v>2.5</v>
      </c>
      <c r="G319" s="28">
        <f t="shared" si="344"/>
        <v>0</v>
      </c>
      <c r="H319" s="28">
        <f t="shared" si="344"/>
        <v>0</v>
      </c>
      <c r="I319" s="28">
        <f t="shared" si="344"/>
        <v>0</v>
      </c>
      <c r="J319" s="28">
        <f t="shared" si="344"/>
        <v>0</v>
      </c>
      <c r="K319" s="28">
        <f t="shared" si="344"/>
        <v>0</v>
      </c>
      <c r="L319" s="28">
        <f t="shared" si="344"/>
        <v>0</v>
      </c>
      <c r="M319" s="28">
        <f t="shared" si="344"/>
        <v>0</v>
      </c>
      <c r="N319" s="28">
        <f t="shared" si="344"/>
        <v>0</v>
      </c>
      <c r="O319" s="28">
        <f t="shared" si="344"/>
        <v>0</v>
      </c>
      <c r="P319" s="28">
        <f t="shared" si="344"/>
        <v>0</v>
      </c>
      <c r="Q319" s="28">
        <f t="shared" si="344"/>
        <v>0</v>
      </c>
      <c r="R319" s="28">
        <f t="shared" si="344"/>
        <v>0</v>
      </c>
      <c r="S319" s="28">
        <f t="shared" si="344"/>
        <v>0</v>
      </c>
      <c r="T319" s="28">
        <f t="shared" si="344"/>
        <v>0</v>
      </c>
      <c r="U319" s="27">
        <f t="shared" si="244"/>
        <v>0</v>
      </c>
      <c r="V319" s="27">
        <f t="shared" si="4"/>
        <v>3.1</v>
      </c>
      <c r="W319" s="27"/>
    </row>
    <row r="320">
      <c r="A320" s="26" t="s">
        <v>1536</v>
      </c>
      <c r="B320" s="27" t="str">
        <f>VLOOKUP(A320,PlayerPosDB,3,FALSE)</f>
        <v>TE</v>
      </c>
      <c r="C320" s="28">
        <f t="shared" ref="C320:T320" si="345">IFNA(VLOOKUP($A320,INDIRECT("'W"&amp;C$1&amp;"'!$A$3:$T$1000"),3,False),0)</f>
        <v>0</v>
      </c>
      <c r="D320" s="28">
        <f t="shared" si="345"/>
        <v>0</v>
      </c>
      <c r="E320" s="28">
        <f t="shared" si="345"/>
        <v>0</v>
      </c>
      <c r="F320" s="28">
        <f t="shared" si="345"/>
        <v>0</v>
      </c>
      <c r="G320" s="28">
        <f t="shared" si="345"/>
        <v>0</v>
      </c>
      <c r="H320" s="28">
        <f t="shared" si="345"/>
        <v>0</v>
      </c>
      <c r="I320" s="28">
        <f t="shared" si="345"/>
        <v>0</v>
      </c>
      <c r="J320" s="28">
        <f t="shared" si="345"/>
        <v>0</v>
      </c>
      <c r="K320" s="28">
        <f t="shared" si="345"/>
        <v>0.6</v>
      </c>
      <c r="L320" s="28">
        <f t="shared" si="345"/>
        <v>0</v>
      </c>
      <c r="M320" s="28">
        <f t="shared" si="345"/>
        <v>0</v>
      </c>
      <c r="N320" s="28">
        <f t="shared" si="345"/>
        <v>0</v>
      </c>
      <c r="O320" s="28">
        <f t="shared" si="345"/>
        <v>0</v>
      </c>
      <c r="P320" s="28">
        <f t="shared" si="345"/>
        <v>0</v>
      </c>
      <c r="Q320" s="28">
        <f t="shared" si="345"/>
        <v>0</v>
      </c>
      <c r="R320" s="28">
        <f t="shared" si="345"/>
        <v>0</v>
      </c>
      <c r="S320" s="28">
        <f t="shared" si="345"/>
        <v>0</v>
      </c>
      <c r="T320" s="28">
        <f t="shared" si="345"/>
        <v>2.4</v>
      </c>
      <c r="U320" s="27">
        <f t="shared" si="244"/>
        <v>0</v>
      </c>
      <c r="V320" s="27">
        <f t="shared" si="4"/>
        <v>3</v>
      </c>
      <c r="W320" s="27"/>
    </row>
    <row r="321">
      <c r="A321" s="26" t="s">
        <v>1537</v>
      </c>
      <c r="B321" s="27" t="str">
        <f>VLOOKUP(A321,PlayerPosDB,3,FALSE)</f>
        <v>TE</v>
      </c>
      <c r="C321" s="28">
        <f t="shared" ref="C321:T321" si="346">IFNA(VLOOKUP($A321,INDIRECT("'W"&amp;C$1&amp;"'!$A$3:$T$1000"),3,False),0)</f>
        <v>0</v>
      </c>
      <c r="D321" s="28">
        <f t="shared" si="346"/>
        <v>0</v>
      </c>
      <c r="E321" s="28">
        <f t="shared" si="346"/>
        <v>1.3</v>
      </c>
      <c r="F321" s="28">
        <f t="shared" si="346"/>
        <v>0</v>
      </c>
      <c r="G321" s="28">
        <f t="shared" si="346"/>
        <v>0.7</v>
      </c>
      <c r="H321" s="28">
        <f t="shared" si="346"/>
        <v>0</v>
      </c>
      <c r="I321" s="28">
        <f t="shared" si="346"/>
        <v>0</v>
      </c>
      <c r="J321" s="28">
        <f t="shared" si="346"/>
        <v>0</v>
      </c>
      <c r="K321" s="28">
        <f t="shared" si="346"/>
        <v>0</v>
      </c>
      <c r="L321" s="28">
        <f t="shared" si="346"/>
        <v>0</v>
      </c>
      <c r="M321" s="28">
        <f t="shared" si="346"/>
        <v>0</v>
      </c>
      <c r="N321" s="28">
        <f t="shared" si="346"/>
        <v>0</v>
      </c>
      <c r="O321" s="28">
        <f t="shared" si="346"/>
        <v>0</v>
      </c>
      <c r="P321" s="28">
        <f t="shared" si="346"/>
        <v>0</v>
      </c>
      <c r="Q321" s="28">
        <f t="shared" si="346"/>
        <v>0</v>
      </c>
      <c r="R321" s="28">
        <f t="shared" si="346"/>
        <v>0.9</v>
      </c>
      <c r="S321" s="28">
        <f t="shared" si="346"/>
        <v>0</v>
      </c>
      <c r="T321" s="28">
        <f t="shared" si="346"/>
        <v>0</v>
      </c>
      <c r="U321" s="27">
        <f t="shared" si="244"/>
        <v>0</v>
      </c>
      <c r="V321" s="27">
        <f t="shared" si="4"/>
        <v>2.9</v>
      </c>
      <c r="W321" s="27"/>
    </row>
    <row r="322">
      <c r="A322" s="26" t="s">
        <v>1538</v>
      </c>
      <c r="B322" s="27" t="str">
        <f>VLOOKUP(A322,PlayerPosDB,3,FALSE)</f>
        <v>TE</v>
      </c>
      <c r="C322" s="28">
        <f t="shared" ref="C322:T322" si="347">IFNA(VLOOKUP($A322,INDIRECT("'W"&amp;C$1&amp;"'!$A$3:$T$1000"),3,False),0)</f>
        <v>0</v>
      </c>
      <c r="D322" s="28">
        <f t="shared" si="347"/>
        <v>0</v>
      </c>
      <c r="E322" s="28">
        <f t="shared" si="347"/>
        <v>0</v>
      </c>
      <c r="F322" s="28">
        <f t="shared" si="347"/>
        <v>0</v>
      </c>
      <c r="G322" s="28">
        <f t="shared" si="347"/>
        <v>0</v>
      </c>
      <c r="H322" s="28">
        <f t="shared" si="347"/>
        <v>0</v>
      </c>
      <c r="I322" s="28">
        <f t="shared" si="347"/>
        <v>0</v>
      </c>
      <c r="J322" s="28">
        <f t="shared" si="347"/>
        <v>0</v>
      </c>
      <c r="K322" s="28">
        <f t="shared" si="347"/>
        <v>0</v>
      </c>
      <c r="L322" s="28">
        <f t="shared" si="347"/>
        <v>0</v>
      </c>
      <c r="M322" s="28">
        <f t="shared" si="347"/>
        <v>2.7</v>
      </c>
      <c r="N322" s="28">
        <f t="shared" si="347"/>
        <v>0</v>
      </c>
      <c r="O322" s="28">
        <f t="shared" si="347"/>
        <v>0</v>
      </c>
      <c r="P322" s="28">
        <f t="shared" si="347"/>
        <v>0</v>
      </c>
      <c r="Q322" s="28">
        <f t="shared" si="347"/>
        <v>0</v>
      </c>
      <c r="R322" s="28">
        <f t="shared" si="347"/>
        <v>0</v>
      </c>
      <c r="S322" s="28">
        <f t="shared" si="347"/>
        <v>0</v>
      </c>
      <c r="T322" s="28">
        <f t="shared" si="347"/>
        <v>0</v>
      </c>
      <c r="U322" s="27">
        <f t="shared" si="244"/>
        <v>0</v>
      </c>
      <c r="V322" s="27">
        <f t="shared" si="4"/>
        <v>2.7</v>
      </c>
      <c r="W322" s="27"/>
    </row>
    <row r="323">
      <c r="A323" s="26" t="s">
        <v>1539</v>
      </c>
      <c r="B323" s="27" t="str">
        <f>VLOOKUP(A323,PlayerPosDB,3,FALSE)</f>
        <v>TE</v>
      </c>
      <c r="C323" s="28">
        <f t="shared" ref="C323:T323" si="348">IFNA(VLOOKUP($A323,INDIRECT("'W"&amp;C$1&amp;"'!$A$3:$T$1000"),3,False),0)</f>
        <v>0</v>
      </c>
      <c r="D323" s="28">
        <f t="shared" si="348"/>
        <v>0</v>
      </c>
      <c r="E323" s="28">
        <f t="shared" si="348"/>
        <v>0</v>
      </c>
      <c r="F323" s="28">
        <f t="shared" si="348"/>
        <v>0</v>
      </c>
      <c r="G323" s="28">
        <f t="shared" si="348"/>
        <v>0</v>
      </c>
      <c r="H323" s="28">
        <f t="shared" si="348"/>
        <v>0</v>
      </c>
      <c r="I323" s="28">
        <f t="shared" si="348"/>
        <v>1.4</v>
      </c>
      <c r="J323" s="28">
        <f t="shared" si="348"/>
        <v>0</v>
      </c>
      <c r="K323" s="28">
        <f t="shared" si="348"/>
        <v>0</v>
      </c>
      <c r="L323" s="28">
        <f t="shared" si="348"/>
        <v>0.8</v>
      </c>
      <c r="M323" s="28">
        <f t="shared" si="348"/>
        <v>0</v>
      </c>
      <c r="N323" s="28">
        <f t="shared" si="348"/>
        <v>0</v>
      </c>
      <c r="O323" s="28">
        <f t="shared" si="348"/>
        <v>0</v>
      </c>
      <c r="P323" s="28">
        <f t="shared" si="348"/>
        <v>0</v>
      </c>
      <c r="Q323" s="28">
        <f t="shared" si="348"/>
        <v>0</v>
      </c>
      <c r="R323" s="28">
        <f t="shared" si="348"/>
        <v>0</v>
      </c>
      <c r="S323" s="28">
        <f t="shared" si="348"/>
        <v>0</v>
      </c>
      <c r="T323" s="28">
        <f t="shared" si="348"/>
        <v>0</v>
      </c>
      <c r="U323" s="27">
        <f t="shared" si="244"/>
        <v>0</v>
      </c>
      <c r="V323" s="27">
        <f t="shared" si="4"/>
        <v>2.2</v>
      </c>
      <c r="W323" s="27"/>
    </row>
    <row r="324">
      <c r="A324" s="26" t="s">
        <v>1540</v>
      </c>
      <c r="B324" s="27" t="str">
        <f>VLOOKUP(A324,PlayerPosDB,3,FALSE)</f>
        <v>TE</v>
      </c>
      <c r="C324" s="28">
        <f t="shared" ref="C324:T324" si="349">IFNA(VLOOKUP($A324,INDIRECT("'W"&amp;C$1&amp;"'!$A$3:$T$1000"),3,False),0)</f>
        <v>0</v>
      </c>
      <c r="D324" s="28">
        <f t="shared" si="349"/>
        <v>0</v>
      </c>
      <c r="E324" s="28">
        <f t="shared" si="349"/>
        <v>0</v>
      </c>
      <c r="F324" s="28">
        <f t="shared" si="349"/>
        <v>0.9</v>
      </c>
      <c r="G324" s="28">
        <f t="shared" si="349"/>
        <v>0</v>
      </c>
      <c r="H324" s="28">
        <f t="shared" si="349"/>
        <v>0</v>
      </c>
      <c r="I324" s="28">
        <f t="shared" si="349"/>
        <v>0</v>
      </c>
      <c r="J324" s="28">
        <f t="shared" si="349"/>
        <v>1.1</v>
      </c>
      <c r="K324" s="28">
        <f t="shared" si="349"/>
        <v>0</v>
      </c>
      <c r="L324" s="28">
        <f t="shared" si="349"/>
        <v>0</v>
      </c>
      <c r="M324" s="28">
        <f t="shared" si="349"/>
        <v>0</v>
      </c>
      <c r="N324" s="28">
        <f t="shared" si="349"/>
        <v>0</v>
      </c>
      <c r="O324" s="28">
        <f t="shared" si="349"/>
        <v>0</v>
      </c>
      <c r="P324" s="28">
        <f t="shared" si="349"/>
        <v>0</v>
      </c>
      <c r="Q324" s="28">
        <f t="shared" si="349"/>
        <v>0</v>
      </c>
      <c r="R324" s="28">
        <f t="shared" si="349"/>
        <v>0</v>
      </c>
      <c r="S324" s="28">
        <f t="shared" si="349"/>
        <v>0</v>
      </c>
      <c r="T324" s="28">
        <f t="shared" si="349"/>
        <v>0</v>
      </c>
      <c r="U324" s="27">
        <f t="shared" si="244"/>
        <v>0</v>
      </c>
      <c r="V324" s="27">
        <f t="shared" si="4"/>
        <v>2</v>
      </c>
      <c r="W324" s="27"/>
    </row>
    <row r="325">
      <c r="A325" s="26" t="s">
        <v>1541</v>
      </c>
      <c r="B325" s="27" t="str">
        <f>VLOOKUP(A325,PlayerPosDB,3,FALSE)</f>
        <v>TE</v>
      </c>
      <c r="C325" s="28">
        <f t="shared" ref="C325:T325" si="350">IFNA(VLOOKUP($A325,INDIRECT("'W"&amp;C$1&amp;"'!$A$3:$T$1000"),3,False),0)</f>
        <v>0</v>
      </c>
      <c r="D325" s="28">
        <f t="shared" si="350"/>
        <v>0</v>
      </c>
      <c r="E325" s="28">
        <f t="shared" si="350"/>
        <v>0</v>
      </c>
      <c r="F325" s="28">
        <f t="shared" si="350"/>
        <v>0</v>
      </c>
      <c r="G325" s="28">
        <f t="shared" si="350"/>
        <v>0</v>
      </c>
      <c r="H325" s="28">
        <f t="shared" si="350"/>
        <v>0</v>
      </c>
      <c r="I325" s="28">
        <f t="shared" si="350"/>
        <v>1.2</v>
      </c>
      <c r="J325" s="28">
        <f t="shared" si="350"/>
        <v>0</v>
      </c>
      <c r="K325" s="28">
        <f t="shared" si="350"/>
        <v>0.7</v>
      </c>
      <c r="L325" s="28">
        <f t="shared" si="350"/>
        <v>0</v>
      </c>
      <c r="M325" s="28">
        <f t="shared" si="350"/>
        <v>0</v>
      </c>
      <c r="N325" s="28">
        <f t="shared" si="350"/>
        <v>0</v>
      </c>
      <c r="O325" s="28">
        <f t="shared" si="350"/>
        <v>0</v>
      </c>
      <c r="P325" s="28">
        <f t="shared" si="350"/>
        <v>0</v>
      </c>
      <c r="Q325" s="28">
        <f t="shared" si="350"/>
        <v>0</v>
      </c>
      <c r="R325" s="28">
        <f t="shared" si="350"/>
        <v>0</v>
      </c>
      <c r="S325" s="28">
        <f t="shared" si="350"/>
        <v>0</v>
      </c>
      <c r="T325" s="28">
        <f t="shared" si="350"/>
        <v>0</v>
      </c>
      <c r="U325" s="27">
        <f t="shared" si="244"/>
        <v>0</v>
      </c>
      <c r="V325" s="27">
        <f t="shared" si="4"/>
        <v>1.9</v>
      </c>
      <c r="W325" s="27"/>
    </row>
    <row r="326">
      <c r="A326" s="26" t="s">
        <v>1542</v>
      </c>
      <c r="B326" s="27" t="str">
        <f>VLOOKUP(A326,PlayerPosDB,3,FALSE)</f>
        <v>TE</v>
      </c>
      <c r="C326" s="28">
        <f t="shared" ref="C326:T326" si="351">IFNA(VLOOKUP($A326,INDIRECT("'W"&amp;C$1&amp;"'!$A$3:$T$1000"),3,False),0)</f>
        <v>0</v>
      </c>
      <c r="D326" s="28">
        <f t="shared" si="351"/>
        <v>0</v>
      </c>
      <c r="E326" s="28">
        <f t="shared" si="351"/>
        <v>0</v>
      </c>
      <c r="F326" s="28">
        <f t="shared" si="351"/>
        <v>0</v>
      </c>
      <c r="G326" s="28">
        <f t="shared" si="351"/>
        <v>0</v>
      </c>
      <c r="H326" s="28">
        <f t="shared" si="351"/>
        <v>0</v>
      </c>
      <c r="I326" s="28">
        <f t="shared" si="351"/>
        <v>0</v>
      </c>
      <c r="J326" s="28">
        <f t="shared" si="351"/>
        <v>0</v>
      </c>
      <c r="K326" s="28">
        <f t="shared" si="351"/>
        <v>0</v>
      </c>
      <c r="L326" s="28">
        <f t="shared" si="351"/>
        <v>0</v>
      </c>
      <c r="M326" s="28">
        <f t="shared" si="351"/>
        <v>0</v>
      </c>
      <c r="N326" s="28">
        <f t="shared" si="351"/>
        <v>0</v>
      </c>
      <c r="O326" s="28">
        <f t="shared" si="351"/>
        <v>0</v>
      </c>
      <c r="P326" s="28">
        <f t="shared" si="351"/>
        <v>0</v>
      </c>
      <c r="Q326" s="28">
        <f t="shared" si="351"/>
        <v>0</v>
      </c>
      <c r="R326" s="28">
        <f t="shared" si="351"/>
        <v>0</v>
      </c>
      <c r="S326" s="28">
        <f t="shared" si="351"/>
        <v>0</v>
      </c>
      <c r="T326" s="28">
        <f t="shared" si="351"/>
        <v>1.7</v>
      </c>
      <c r="U326" s="27">
        <f t="shared" si="244"/>
        <v>0</v>
      </c>
      <c r="V326" s="27">
        <f t="shared" si="4"/>
        <v>1.7</v>
      </c>
      <c r="W326" s="27"/>
    </row>
    <row r="327">
      <c r="A327" s="26" t="s">
        <v>1543</v>
      </c>
      <c r="B327" s="27" t="str">
        <f>VLOOKUP(A327,PlayerPosDB,3,FALSE)</f>
        <v>TE</v>
      </c>
      <c r="C327" s="28">
        <f t="shared" ref="C327:T327" si="352">IFNA(VLOOKUP($A327,INDIRECT("'W"&amp;C$1&amp;"'!$A$3:$T$1000"),3,False),0)</f>
        <v>0.8</v>
      </c>
      <c r="D327" s="28">
        <f t="shared" si="352"/>
        <v>0.9</v>
      </c>
      <c r="E327" s="28">
        <f t="shared" si="352"/>
        <v>0</v>
      </c>
      <c r="F327" s="28">
        <f t="shared" si="352"/>
        <v>0</v>
      </c>
      <c r="G327" s="28">
        <f t="shared" si="352"/>
        <v>0</v>
      </c>
      <c r="H327" s="28">
        <f t="shared" si="352"/>
        <v>0</v>
      </c>
      <c r="I327" s="28">
        <f t="shared" si="352"/>
        <v>0</v>
      </c>
      <c r="J327" s="28">
        <f t="shared" si="352"/>
        <v>0</v>
      </c>
      <c r="K327" s="28">
        <f t="shared" si="352"/>
        <v>0</v>
      </c>
      <c r="L327" s="28">
        <f t="shared" si="352"/>
        <v>0</v>
      </c>
      <c r="M327" s="28">
        <f t="shared" si="352"/>
        <v>0</v>
      </c>
      <c r="N327" s="28">
        <f t="shared" si="352"/>
        <v>0</v>
      </c>
      <c r="O327" s="28">
        <f t="shared" si="352"/>
        <v>0</v>
      </c>
      <c r="P327" s="28">
        <f t="shared" si="352"/>
        <v>0</v>
      </c>
      <c r="Q327" s="28">
        <f t="shared" si="352"/>
        <v>0</v>
      </c>
      <c r="R327" s="28">
        <f t="shared" si="352"/>
        <v>0</v>
      </c>
      <c r="S327" s="28">
        <f t="shared" si="352"/>
        <v>0</v>
      </c>
      <c r="T327" s="28">
        <f t="shared" si="352"/>
        <v>0</v>
      </c>
      <c r="U327" s="27">
        <f t="shared" si="244"/>
        <v>0</v>
      </c>
      <c r="V327" s="27">
        <f t="shared" si="4"/>
        <v>1.7</v>
      </c>
      <c r="W327" s="27"/>
    </row>
    <row r="328">
      <c r="A328" s="26" t="s">
        <v>1544</v>
      </c>
      <c r="B328" s="27" t="str">
        <f>VLOOKUP(A328,PlayerPosDB,3,FALSE)</f>
        <v>TE</v>
      </c>
      <c r="C328" s="28">
        <f t="shared" ref="C328:T328" si="353">IFNA(VLOOKUP($A328,INDIRECT("'W"&amp;C$1&amp;"'!$A$3:$T$1000"),3,False),0)</f>
        <v>0</v>
      </c>
      <c r="D328" s="28">
        <f t="shared" si="353"/>
        <v>0</v>
      </c>
      <c r="E328" s="28">
        <f t="shared" si="353"/>
        <v>0</v>
      </c>
      <c r="F328" s="28">
        <f t="shared" si="353"/>
        <v>0</v>
      </c>
      <c r="G328" s="28">
        <f t="shared" si="353"/>
        <v>0</v>
      </c>
      <c r="H328" s="28">
        <f t="shared" si="353"/>
        <v>0</v>
      </c>
      <c r="I328" s="28">
        <f t="shared" si="353"/>
        <v>0</v>
      </c>
      <c r="J328" s="28">
        <f t="shared" si="353"/>
        <v>1.2</v>
      </c>
      <c r="K328" s="28">
        <f t="shared" si="353"/>
        <v>0</v>
      </c>
      <c r="L328" s="28">
        <f t="shared" si="353"/>
        <v>0</v>
      </c>
      <c r="M328" s="28">
        <f t="shared" si="353"/>
        <v>0</v>
      </c>
      <c r="N328" s="28">
        <f t="shared" si="353"/>
        <v>0</v>
      </c>
      <c r="O328" s="28">
        <f t="shared" si="353"/>
        <v>0</v>
      </c>
      <c r="P328" s="28">
        <f t="shared" si="353"/>
        <v>0</v>
      </c>
      <c r="Q328" s="28">
        <f t="shared" si="353"/>
        <v>0</v>
      </c>
      <c r="R328" s="28">
        <f t="shared" si="353"/>
        <v>0</v>
      </c>
      <c r="S328" s="28">
        <f t="shared" si="353"/>
        <v>0</v>
      </c>
      <c r="T328" s="28">
        <f t="shared" si="353"/>
        <v>0</v>
      </c>
      <c r="U328" s="27">
        <f t="shared" si="244"/>
        <v>0</v>
      </c>
      <c r="V328" s="27">
        <f t="shared" si="4"/>
        <v>1.2</v>
      </c>
      <c r="W328" s="27"/>
    </row>
    <row r="329">
      <c r="A329" s="26" t="s">
        <v>1545</v>
      </c>
      <c r="B329" s="27" t="str">
        <f>VLOOKUP(A329,PlayerPosDB,3,FALSE)</f>
        <v>TE</v>
      </c>
      <c r="C329" s="28">
        <f t="shared" ref="C329:T329" si="354">IFNA(VLOOKUP($A329,INDIRECT("'W"&amp;C$1&amp;"'!$A$3:$T$1000"),3,False),0)</f>
        <v>0</v>
      </c>
      <c r="D329" s="28">
        <f t="shared" si="354"/>
        <v>0</v>
      </c>
      <c r="E329" s="28">
        <f t="shared" si="354"/>
        <v>0</v>
      </c>
      <c r="F329" s="28">
        <f t="shared" si="354"/>
        <v>0</v>
      </c>
      <c r="G329" s="28">
        <f t="shared" si="354"/>
        <v>0</v>
      </c>
      <c r="H329" s="28">
        <f t="shared" si="354"/>
        <v>0</v>
      </c>
      <c r="I329" s="28">
        <f t="shared" si="354"/>
        <v>0</v>
      </c>
      <c r="J329" s="28">
        <f t="shared" si="354"/>
        <v>1.2</v>
      </c>
      <c r="K329" s="28">
        <f t="shared" si="354"/>
        <v>0</v>
      </c>
      <c r="L329" s="28">
        <f t="shared" si="354"/>
        <v>0</v>
      </c>
      <c r="M329" s="28">
        <f t="shared" si="354"/>
        <v>0</v>
      </c>
      <c r="N329" s="28">
        <f t="shared" si="354"/>
        <v>0</v>
      </c>
      <c r="O329" s="28">
        <f t="shared" si="354"/>
        <v>0</v>
      </c>
      <c r="P329" s="28">
        <f t="shared" si="354"/>
        <v>0</v>
      </c>
      <c r="Q329" s="28">
        <f t="shared" si="354"/>
        <v>0</v>
      </c>
      <c r="R329" s="28">
        <f t="shared" si="354"/>
        <v>0</v>
      </c>
      <c r="S329" s="28">
        <f t="shared" si="354"/>
        <v>0</v>
      </c>
      <c r="T329" s="28">
        <f t="shared" si="354"/>
        <v>0</v>
      </c>
      <c r="U329" s="27">
        <f t="shared" si="244"/>
        <v>0</v>
      </c>
      <c r="V329" s="27">
        <f t="shared" si="4"/>
        <v>1.2</v>
      </c>
      <c r="W329" s="27"/>
    </row>
    <row r="330">
      <c r="A330" s="26" t="s">
        <v>1546</v>
      </c>
      <c r="B330" s="27" t="str">
        <f>VLOOKUP(A330,PlayerPosDB,3,FALSE)</f>
        <v>TE</v>
      </c>
      <c r="C330" s="28">
        <f t="shared" ref="C330:T330" si="355">IFNA(VLOOKUP($A330,INDIRECT("'W"&amp;C$1&amp;"'!$A$3:$T$1000"),3,False),0)</f>
        <v>0</v>
      </c>
      <c r="D330" s="28">
        <f t="shared" si="355"/>
        <v>1.2</v>
      </c>
      <c r="E330" s="28">
        <f t="shared" si="355"/>
        <v>0</v>
      </c>
      <c r="F330" s="28">
        <f t="shared" si="355"/>
        <v>0</v>
      </c>
      <c r="G330" s="28">
        <f t="shared" si="355"/>
        <v>0</v>
      </c>
      <c r="H330" s="28">
        <f t="shared" si="355"/>
        <v>0</v>
      </c>
      <c r="I330" s="28">
        <f t="shared" si="355"/>
        <v>0</v>
      </c>
      <c r="J330" s="28">
        <f t="shared" si="355"/>
        <v>0</v>
      </c>
      <c r="K330" s="28">
        <f t="shared" si="355"/>
        <v>0</v>
      </c>
      <c r="L330" s="28">
        <f t="shared" si="355"/>
        <v>0</v>
      </c>
      <c r="M330" s="28">
        <f t="shared" si="355"/>
        <v>0</v>
      </c>
      <c r="N330" s="28">
        <f t="shared" si="355"/>
        <v>0</v>
      </c>
      <c r="O330" s="28">
        <f t="shared" si="355"/>
        <v>0</v>
      </c>
      <c r="P330" s="28">
        <f t="shared" si="355"/>
        <v>0</v>
      </c>
      <c r="Q330" s="28">
        <f t="shared" si="355"/>
        <v>0</v>
      </c>
      <c r="R330" s="28">
        <f t="shared" si="355"/>
        <v>0</v>
      </c>
      <c r="S330" s="28">
        <f t="shared" si="355"/>
        <v>0</v>
      </c>
      <c r="T330" s="28">
        <f t="shared" si="355"/>
        <v>0</v>
      </c>
      <c r="U330" s="27">
        <f t="shared" si="244"/>
        <v>0</v>
      </c>
      <c r="V330" s="27">
        <f t="shared" si="4"/>
        <v>1.2</v>
      </c>
      <c r="W330" s="27"/>
    </row>
    <row r="331">
      <c r="A331" s="26" t="s">
        <v>1547</v>
      </c>
      <c r="B331" s="27" t="str">
        <f>VLOOKUP(A331,PlayerPosDB,3,FALSE)</f>
        <v>TE</v>
      </c>
      <c r="C331" s="28">
        <f t="shared" ref="C331:T331" si="356">IFNA(VLOOKUP($A331,INDIRECT("'W"&amp;C$1&amp;"'!$A$3:$T$1000"),3,False),0)</f>
        <v>0</v>
      </c>
      <c r="D331" s="28">
        <f t="shared" si="356"/>
        <v>0</v>
      </c>
      <c r="E331" s="28">
        <f t="shared" si="356"/>
        <v>0</v>
      </c>
      <c r="F331" s="28">
        <f t="shared" si="356"/>
        <v>0</v>
      </c>
      <c r="G331" s="28">
        <f t="shared" si="356"/>
        <v>0</v>
      </c>
      <c r="H331" s="28">
        <f t="shared" si="356"/>
        <v>0</v>
      </c>
      <c r="I331" s="28">
        <f t="shared" si="356"/>
        <v>0</v>
      </c>
      <c r="J331" s="28">
        <f t="shared" si="356"/>
        <v>0</v>
      </c>
      <c r="K331" s="28">
        <f t="shared" si="356"/>
        <v>0</v>
      </c>
      <c r="L331" s="28">
        <f t="shared" si="356"/>
        <v>0</v>
      </c>
      <c r="M331" s="28">
        <f t="shared" si="356"/>
        <v>0</v>
      </c>
      <c r="N331" s="28">
        <f t="shared" si="356"/>
        <v>0</v>
      </c>
      <c r="O331" s="28">
        <f t="shared" si="356"/>
        <v>0</v>
      </c>
      <c r="P331" s="28">
        <f t="shared" si="356"/>
        <v>0</v>
      </c>
      <c r="Q331" s="28">
        <f t="shared" si="356"/>
        <v>0</v>
      </c>
      <c r="R331" s="28">
        <f t="shared" si="356"/>
        <v>1.1</v>
      </c>
      <c r="S331" s="28">
        <f t="shared" si="356"/>
        <v>0</v>
      </c>
      <c r="T331" s="28">
        <f t="shared" si="356"/>
        <v>0</v>
      </c>
      <c r="U331" s="27">
        <f t="shared" si="244"/>
        <v>0</v>
      </c>
      <c r="V331" s="27">
        <f t="shared" si="4"/>
        <v>1.1</v>
      </c>
      <c r="W331" s="27"/>
    </row>
    <row r="332">
      <c r="A332" s="26" t="s">
        <v>1548</v>
      </c>
      <c r="B332" s="27" t="str">
        <f>VLOOKUP(A332,PlayerPosDB,3,FALSE)</f>
        <v>TE</v>
      </c>
      <c r="C332" s="28">
        <f t="shared" ref="C332:T332" si="357">IFNA(VLOOKUP($A332,INDIRECT("'W"&amp;C$1&amp;"'!$A$3:$T$1000"),3,False),0)</f>
        <v>0</v>
      </c>
      <c r="D332" s="28">
        <f t="shared" si="357"/>
        <v>0</v>
      </c>
      <c r="E332" s="28">
        <f t="shared" si="357"/>
        <v>0</v>
      </c>
      <c r="F332" s="28">
        <f t="shared" si="357"/>
        <v>0</v>
      </c>
      <c r="G332" s="28">
        <f t="shared" si="357"/>
        <v>0</v>
      </c>
      <c r="H332" s="28">
        <f t="shared" si="357"/>
        <v>0</v>
      </c>
      <c r="I332" s="28">
        <f t="shared" si="357"/>
        <v>0</v>
      </c>
      <c r="J332" s="28">
        <f t="shared" si="357"/>
        <v>0</v>
      </c>
      <c r="K332" s="28">
        <f t="shared" si="357"/>
        <v>0</v>
      </c>
      <c r="L332" s="28">
        <f t="shared" si="357"/>
        <v>0</v>
      </c>
      <c r="M332" s="28">
        <f t="shared" si="357"/>
        <v>1</v>
      </c>
      <c r="N332" s="28">
        <f t="shared" si="357"/>
        <v>0</v>
      </c>
      <c r="O332" s="28">
        <f t="shared" si="357"/>
        <v>0</v>
      </c>
      <c r="P332" s="28">
        <f t="shared" si="357"/>
        <v>0</v>
      </c>
      <c r="Q332" s="28">
        <f t="shared" si="357"/>
        <v>0</v>
      </c>
      <c r="R332" s="28">
        <f t="shared" si="357"/>
        <v>0</v>
      </c>
      <c r="S332" s="28">
        <f t="shared" si="357"/>
        <v>0</v>
      </c>
      <c r="T332" s="28">
        <f t="shared" si="357"/>
        <v>0</v>
      </c>
      <c r="U332" s="27">
        <f t="shared" si="244"/>
        <v>0</v>
      </c>
      <c r="V332" s="27">
        <f t="shared" si="4"/>
        <v>1</v>
      </c>
      <c r="W332" s="27"/>
    </row>
    <row r="333">
      <c r="A333" s="26" t="s">
        <v>1549</v>
      </c>
      <c r="B333" s="27" t="str">
        <f>VLOOKUP(A333,PlayerPosDB,3,FALSE)</f>
        <v>TE</v>
      </c>
      <c r="C333" s="28">
        <f t="shared" ref="C333:T333" si="358">IFNA(VLOOKUP($A333,INDIRECT("'W"&amp;C$1&amp;"'!$A$3:$T$1000"),3,False),0)</f>
        <v>0</v>
      </c>
      <c r="D333" s="28">
        <f t="shared" si="358"/>
        <v>0</v>
      </c>
      <c r="E333" s="28">
        <f t="shared" si="358"/>
        <v>0</v>
      </c>
      <c r="F333" s="28">
        <f t="shared" si="358"/>
        <v>0</v>
      </c>
      <c r="G333" s="28">
        <f t="shared" si="358"/>
        <v>0</v>
      </c>
      <c r="H333" s="28">
        <f t="shared" si="358"/>
        <v>0</v>
      </c>
      <c r="I333" s="28">
        <f t="shared" si="358"/>
        <v>0</v>
      </c>
      <c r="J333" s="28">
        <f t="shared" si="358"/>
        <v>0</v>
      </c>
      <c r="K333" s="28">
        <f t="shared" si="358"/>
        <v>0</v>
      </c>
      <c r="L333" s="28">
        <f t="shared" si="358"/>
        <v>0</v>
      </c>
      <c r="M333" s="28">
        <f t="shared" si="358"/>
        <v>1</v>
      </c>
      <c r="N333" s="28">
        <f t="shared" si="358"/>
        <v>0</v>
      </c>
      <c r="O333" s="28">
        <f t="shared" si="358"/>
        <v>0</v>
      </c>
      <c r="P333" s="28">
        <f t="shared" si="358"/>
        <v>0</v>
      </c>
      <c r="Q333" s="28">
        <f t="shared" si="358"/>
        <v>0</v>
      </c>
      <c r="R333" s="28">
        <f t="shared" si="358"/>
        <v>0</v>
      </c>
      <c r="S333" s="28">
        <f t="shared" si="358"/>
        <v>0</v>
      </c>
      <c r="T333" s="28">
        <f t="shared" si="358"/>
        <v>0</v>
      </c>
      <c r="U333" s="27">
        <f t="shared" si="244"/>
        <v>0</v>
      </c>
      <c r="V333" s="27">
        <f t="shared" si="4"/>
        <v>1</v>
      </c>
      <c r="W333" s="27"/>
    </row>
    <row r="334">
      <c r="A334" s="26" t="s">
        <v>1550</v>
      </c>
      <c r="B334" s="27" t="str">
        <f>VLOOKUP(A334,PlayerPosDB,3,FALSE)</f>
        <v>TE</v>
      </c>
      <c r="C334" s="28">
        <f t="shared" ref="C334:T334" si="359">IFNA(VLOOKUP($A334,INDIRECT("'W"&amp;C$1&amp;"'!$A$3:$T$1000"),3,False),0)</f>
        <v>0</v>
      </c>
      <c r="D334" s="28">
        <f t="shared" si="359"/>
        <v>0</v>
      </c>
      <c r="E334" s="28">
        <f t="shared" si="359"/>
        <v>0</v>
      </c>
      <c r="F334" s="28">
        <f t="shared" si="359"/>
        <v>0</v>
      </c>
      <c r="G334" s="28">
        <f t="shared" si="359"/>
        <v>1</v>
      </c>
      <c r="H334" s="28">
        <f t="shared" si="359"/>
        <v>0</v>
      </c>
      <c r="I334" s="28">
        <f t="shared" si="359"/>
        <v>0</v>
      </c>
      <c r="J334" s="28">
        <f t="shared" si="359"/>
        <v>0</v>
      </c>
      <c r="K334" s="28">
        <f t="shared" si="359"/>
        <v>0</v>
      </c>
      <c r="L334" s="28">
        <f t="shared" si="359"/>
        <v>0</v>
      </c>
      <c r="M334" s="28">
        <f t="shared" si="359"/>
        <v>0</v>
      </c>
      <c r="N334" s="28">
        <f t="shared" si="359"/>
        <v>0</v>
      </c>
      <c r="O334" s="28">
        <f t="shared" si="359"/>
        <v>0</v>
      </c>
      <c r="P334" s="28">
        <f t="shared" si="359"/>
        <v>0</v>
      </c>
      <c r="Q334" s="28">
        <f t="shared" si="359"/>
        <v>0</v>
      </c>
      <c r="R334" s="28">
        <f t="shared" si="359"/>
        <v>0</v>
      </c>
      <c r="S334" s="28">
        <f t="shared" si="359"/>
        <v>0</v>
      </c>
      <c r="T334" s="28">
        <f t="shared" si="359"/>
        <v>0</v>
      </c>
      <c r="U334" s="27">
        <f t="shared" si="244"/>
        <v>0</v>
      </c>
      <c r="V334" s="27">
        <f t="shared" si="4"/>
        <v>1</v>
      </c>
      <c r="W334" s="27"/>
    </row>
    <row r="335">
      <c r="A335" s="26" t="s">
        <v>1551</v>
      </c>
      <c r="B335" s="27" t="str">
        <f>VLOOKUP(A335,PlayerPosDB,3,FALSE)</f>
        <v>TE</v>
      </c>
      <c r="C335" s="28">
        <f t="shared" ref="C335:T335" si="360">IFNA(VLOOKUP($A335,INDIRECT("'W"&amp;C$1&amp;"'!$A$3:$T$1000"),3,False),0)</f>
        <v>0</v>
      </c>
      <c r="D335" s="28">
        <f t="shared" si="360"/>
        <v>0</v>
      </c>
      <c r="E335" s="28">
        <f t="shared" si="360"/>
        <v>0</v>
      </c>
      <c r="F335" s="28">
        <f t="shared" si="360"/>
        <v>0</v>
      </c>
      <c r="G335" s="28">
        <f t="shared" si="360"/>
        <v>0</v>
      </c>
      <c r="H335" s="28">
        <f t="shared" si="360"/>
        <v>0</v>
      </c>
      <c r="I335" s="28">
        <f t="shared" si="360"/>
        <v>0</v>
      </c>
      <c r="J335" s="28">
        <f t="shared" si="360"/>
        <v>0</v>
      </c>
      <c r="K335" s="28">
        <f t="shared" si="360"/>
        <v>0</v>
      </c>
      <c r="L335" s="28">
        <f t="shared" si="360"/>
        <v>0</v>
      </c>
      <c r="M335" s="28">
        <f t="shared" si="360"/>
        <v>0</v>
      </c>
      <c r="N335" s="28">
        <f t="shared" si="360"/>
        <v>0.7</v>
      </c>
      <c r="O335" s="28">
        <f t="shared" si="360"/>
        <v>0</v>
      </c>
      <c r="P335" s="28">
        <f t="shared" si="360"/>
        <v>0</v>
      </c>
      <c r="Q335" s="28">
        <f t="shared" si="360"/>
        <v>0</v>
      </c>
      <c r="R335" s="28">
        <f t="shared" si="360"/>
        <v>0</v>
      </c>
      <c r="S335" s="28">
        <f t="shared" si="360"/>
        <v>0</v>
      </c>
      <c r="T335" s="28">
        <f t="shared" si="360"/>
        <v>0</v>
      </c>
      <c r="U335" s="27">
        <f t="shared" si="244"/>
        <v>0</v>
      </c>
      <c r="V335" s="27">
        <f t="shared" si="4"/>
        <v>0.7</v>
      </c>
      <c r="W335" s="27"/>
    </row>
    <row r="336">
      <c r="A336" s="26" t="s">
        <v>1552</v>
      </c>
      <c r="B336" s="27" t="str">
        <f>VLOOKUP(A336,PlayerPosDB,3,FALSE)</f>
        <v>TE</v>
      </c>
      <c r="C336" s="28">
        <f t="shared" ref="C336:T336" si="361">IFNA(VLOOKUP($A336,INDIRECT("'W"&amp;C$1&amp;"'!$A$3:$T$1000"),3,False),0)</f>
        <v>0</v>
      </c>
      <c r="D336" s="28">
        <f t="shared" si="361"/>
        <v>0</v>
      </c>
      <c r="E336" s="28">
        <f t="shared" si="361"/>
        <v>0</v>
      </c>
      <c r="F336" s="28">
        <f t="shared" si="361"/>
        <v>0</v>
      </c>
      <c r="G336" s="28">
        <f t="shared" si="361"/>
        <v>0</v>
      </c>
      <c r="H336" s="28">
        <f t="shared" si="361"/>
        <v>0.7</v>
      </c>
      <c r="I336" s="28">
        <f t="shared" si="361"/>
        <v>0</v>
      </c>
      <c r="J336" s="28">
        <f t="shared" si="361"/>
        <v>0</v>
      </c>
      <c r="K336" s="28">
        <f t="shared" si="361"/>
        <v>0</v>
      </c>
      <c r="L336" s="28">
        <f t="shared" si="361"/>
        <v>0</v>
      </c>
      <c r="M336" s="28">
        <f t="shared" si="361"/>
        <v>0</v>
      </c>
      <c r="N336" s="28">
        <f t="shared" si="361"/>
        <v>0</v>
      </c>
      <c r="O336" s="28">
        <f t="shared" si="361"/>
        <v>0</v>
      </c>
      <c r="P336" s="28">
        <f t="shared" si="361"/>
        <v>0</v>
      </c>
      <c r="Q336" s="28">
        <f t="shared" si="361"/>
        <v>0</v>
      </c>
      <c r="R336" s="28">
        <f t="shared" si="361"/>
        <v>0</v>
      </c>
      <c r="S336" s="28">
        <f t="shared" si="361"/>
        <v>0</v>
      </c>
      <c r="T336" s="28">
        <f t="shared" si="361"/>
        <v>0</v>
      </c>
      <c r="U336" s="27">
        <f t="shared" si="244"/>
        <v>0</v>
      </c>
      <c r="V336" s="27">
        <f t="shared" si="4"/>
        <v>0.7</v>
      </c>
      <c r="W336" s="27"/>
    </row>
    <row r="337">
      <c r="A337" s="26" t="s">
        <v>1553</v>
      </c>
      <c r="B337" s="27" t="str">
        <f>VLOOKUP(A337,PlayerPosDB,3,FALSE)</f>
        <v>WR</v>
      </c>
      <c r="C337" s="28">
        <f t="shared" ref="C337:T337" si="362">IFNA(VLOOKUP($A337,INDIRECT("'W"&amp;C$1&amp;"'!$A$3:$T$1000"),3,False),0)</f>
        <v>12.7</v>
      </c>
      <c r="D337" s="28">
        <f t="shared" si="362"/>
        <v>10.4</v>
      </c>
      <c r="E337" s="28">
        <f t="shared" si="362"/>
        <v>7.3</v>
      </c>
      <c r="F337" s="28">
        <f t="shared" si="362"/>
        <v>18.9</v>
      </c>
      <c r="G337" s="28">
        <f t="shared" si="362"/>
        <v>20.7</v>
      </c>
      <c r="H337" s="28">
        <f t="shared" si="362"/>
        <v>4.2</v>
      </c>
      <c r="I337" s="28">
        <f t="shared" si="362"/>
        <v>19.6</v>
      </c>
      <c r="J337" s="28">
        <f t="shared" si="362"/>
        <v>13.5</v>
      </c>
      <c r="K337" s="28">
        <f t="shared" si="362"/>
        <v>5.2</v>
      </c>
      <c r="L337" s="28">
        <f t="shared" si="362"/>
        <v>2.2</v>
      </c>
      <c r="M337" s="28">
        <f t="shared" si="362"/>
        <v>11.1</v>
      </c>
      <c r="N337" s="28">
        <f t="shared" si="362"/>
        <v>0</v>
      </c>
      <c r="O337" s="28">
        <f t="shared" si="362"/>
        <v>16.7</v>
      </c>
      <c r="P337" s="28">
        <f t="shared" si="362"/>
        <v>12.6</v>
      </c>
      <c r="Q337" s="28">
        <f t="shared" si="362"/>
        <v>27.5</v>
      </c>
      <c r="R337" s="28">
        <f t="shared" si="362"/>
        <v>23.7</v>
      </c>
      <c r="S337" s="28">
        <f t="shared" si="362"/>
        <v>20.4</v>
      </c>
      <c r="T337" s="28">
        <f t="shared" si="362"/>
        <v>13.8</v>
      </c>
      <c r="U337" s="27">
        <f t="shared" ref="U337:U339" si="364">COUNTIF(C337:T337,"&gt; 9")</f>
        <v>13</v>
      </c>
      <c r="V337" s="27">
        <f t="shared" si="4"/>
        <v>240.5</v>
      </c>
      <c r="W337" s="27"/>
    </row>
    <row r="338">
      <c r="A338" s="26" t="s">
        <v>1554</v>
      </c>
      <c r="B338" s="27" t="str">
        <f>VLOOKUP(A338,PlayerPosDB,3,FALSE)</f>
        <v>WR</v>
      </c>
      <c r="C338" s="28">
        <f t="shared" ref="C338:T338" si="363">IFNA(VLOOKUP($A338,INDIRECT("'W"&amp;C$1&amp;"'!$A$3:$T$1000"),3,False),0)</f>
        <v>2.7</v>
      </c>
      <c r="D338" s="28">
        <f t="shared" si="363"/>
        <v>5.2</v>
      </c>
      <c r="E338" s="28">
        <f t="shared" si="363"/>
        <v>18</v>
      </c>
      <c r="F338" s="28">
        <f t="shared" si="363"/>
        <v>14.7</v>
      </c>
      <c r="G338" s="28">
        <f t="shared" si="363"/>
        <v>11.4</v>
      </c>
      <c r="H338" s="28">
        <f t="shared" si="363"/>
        <v>20.3</v>
      </c>
      <c r="I338" s="28">
        <f t="shared" si="363"/>
        <v>12.8</v>
      </c>
      <c r="J338" s="28">
        <f t="shared" si="363"/>
        <v>15</v>
      </c>
      <c r="K338" s="28">
        <f t="shared" si="363"/>
        <v>14.9</v>
      </c>
      <c r="L338" s="28">
        <f t="shared" si="363"/>
        <v>13.8</v>
      </c>
      <c r="M338" s="28">
        <f t="shared" si="363"/>
        <v>1.5</v>
      </c>
      <c r="N338" s="28">
        <f t="shared" si="363"/>
        <v>18.7</v>
      </c>
      <c r="O338" s="28">
        <f t="shared" si="363"/>
        <v>23.3</v>
      </c>
      <c r="P338" s="28">
        <f t="shared" si="363"/>
        <v>0</v>
      </c>
      <c r="Q338" s="28">
        <f t="shared" si="363"/>
        <v>22.8</v>
      </c>
      <c r="R338" s="28">
        <f t="shared" si="363"/>
        <v>14.5</v>
      </c>
      <c r="S338" s="28">
        <f t="shared" si="363"/>
        <v>1</v>
      </c>
      <c r="T338" s="28">
        <f t="shared" si="363"/>
        <v>16.2</v>
      </c>
      <c r="U338" s="27">
        <f t="shared" si="364"/>
        <v>13</v>
      </c>
      <c r="V338" s="27">
        <f t="shared" si="4"/>
        <v>226.8</v>
      </c>
      <c r="W338" s="27"/>
    </row>
    <row r="339">
      <c r="A339" s="26" t="s">
        <v>1555</v>
      </c>
      <c r="B339" s="27" t="str">
        <f>VLOOKUP(A339,PlayerPosDB,3,FALSE)</f>
        <v>WR</v>
      </c>
      <c r="C339" s="28">
        <f t="shared" ref="C339:T339" si="365">IFNA(VLOOKUP($A339,INDIRECT("'W"&amp;C$1&amp;"'!$A$3:$T$1000"),3,False),0)</f>
        <v>9.1</v>
      </c>
      <c r="D339" s="28">
        <f t="shared" si="365"/>
        <v>23.7</v>
      </c>
      <c r="E339" s="28">
        <f t="shared" si="365"/>
        <v>24.2</v>
      </c>
      <c r="F339" s="28">
        <f t="shared" si="365"/>
        <v>17.1</v>
      </c>
      <c r="G339" s="28">
        <f t="shared" si="365"/>
        <v>0</v>
      </c>
      <c r="H339" s="28">
        <f t="shared" si="365"/>
        <v>0</v>
      </c>
      <c r="I339" s="28">
        <f t="shared" si="365"/>
        <v>6.1</v>
      </c>
      <c r="J339" s="28">
        <f t="shared" si="365"/>
        <v>10.6</v>
      </c>
      <c r="K339" s="28">
        <f t="shared" si="365"/>
        <v>10.4</v>
      </c>
      <c r="L339" s="28">
        <f t="shared" si="365"/>
        <v>7.8</v>
      </c>
      <c r="M339" s="28">
        <f t="shared" si="365"/>
        <v>0</v>
      </c>
      <c r="N339" s="28">
        <f t="shared" si="365"/>
        <v>9.4</v>
      </c>
      <c r="O339" s="28">
        <f t="shared" si="365"/>
        <v>11.3</v>
      </c>
      <c r="P339" s="28">
        <f t="shared" si="365"/>
        <v>12.4</v>
      </c>
      <c r="Q339" s="28">
        <f t="shared" si="365"/>
        <v>19.2</v>
      </c>
      <c r="R339" s="28">
        <f t="shared" si="365"/>
        <v>10.3</v>
      </c>
      <c r="S339" s="28">
        <f t="shared" si="365"/>
        <v>32.6</v>
      </c>
      <c r="T339" s="28">
        <f t="shared" si="365"/>
        <v>14.9</v>
      </c>
      <c r="U339" s="27">
        <f t="shared" si="364"/>
        <v>13</v>
      </c>
      <c r="V339" s="27">
        <f t="shared" si="4"/>
        <v>219.1</v>
      </c>
      <c r="W339" s="27"/>
    </row>
    <row r="340">
      <c r="A340" s="26" t="s">
        <v>1556</v>
      </c>
      <c r="B340" s="27" t="str">
        <f>VLOOKUP(A340,PlayerPosDB,3,FALSE)</f>
        <v>WR</v>
      </c>
      <c r="C340" s="28">
        <f t="shared" ref="C340:T340" si="366">IFNA(VLOOKUP($A340,INDIRECT("'W"&amp;C$1&amp;"'!$A$3:$T$1000"),3,False),0)</f>
        <v>9.2</v>
      </c>
      <c r="D340" s="28">
        <f t="shared" si="366"/>
        <v>5.5</v>
      </c>
      <c r="E340" s="28">
        <f t="shared" si="366"/>
        <v>26.8</v>
      </c>
      <c r="F340" s="28">
        <f t="shared" si="366"/>
        <v>16</v>
      </c>
      <c r="G340" s="28">
        <f t="shared" si="366"/>
        <v>36.3</v>
      </c>
      <c r="H340" s="28">
        <f t="shared" si="366"/>
        <v>9.7</v>
      </c>
      <c r="I340" s="28">
        <f t="shared" si="366"/>
        <v>15.1</v>
      </c>
      <c r="J340" s="28">
        <f t="shared" si="366"/>
        <v>15.9</v>
      </c>
      <c r="K340" s="28">
        <f t="shared" si="366"/>
        <v>7.8</v>
      </c>
      <c r="L340" s="28">
        <f t="shared" si="366"/>
        <v>49.9</v>
      </c>
      <c r="M340" s="28">
        <f t="shared" si="366"/>
        <v>23</v>
      </c>
      <c r="N340" s="28">
        <f t="shared" si="366"/>
        <v>0</v>
      </c>
      <c r="O340" s="28">
        <f t="shared" si="366"/>
        <v>17.6</v>
      </c>
      <c r="P340" s="28">
        <f t="shared" si="366"/>
        <v>38.1</v>
      </c>
      <c r="Q340" s="28">
        <f t="shared" si="366"/>
        <v>13.9</v>
      </c>
      <c r="R340" s="28">
        <f t="shared" si="366"/>
        <v>19.4</v>
      </c>
      <c r="S340" s="28">
        <f t="shared" si="366"/>
        <v>14.7</v>
      </c>
      <c r="T340" s="28">
        <f t="shared" si="366"/>
        <v>20.6</v>
      </c>
      <c r="U340" s="27">
        <f>COUNTIF(C340:T340,"&gt; 15")</f>
        <v>11</v>
      </c>
      <c r="V340" s="27">
        <f t="shared" si="4"/>
        <v>339.5</v>
      </c>
      <c r="W340" s="27"/>
    </row>
    <row r="341">
      <c r="A341" s="26" t="s">
        <v>1557</v>
      </c>
      <c r="B341" s="27" t="str">
        <f>VLOOKUP(A341,PlayerPosDB,3,FALSE)</f>
        <v>WR</v>
      </c>
      <c r="C341" s="28">
        <f t="shared" ref="C341:T341" si="367">IFNA(VLOOKUP($A341,INDIRECT("'W"&amp;C$1&amp;"'!$A$3:$T$1000"),3,False),0)</f>
        <v>7.5</v>
      </c>
      <c r="D341" s="28">
        <f t="shared" si="367"/>
        <v>8.3</v>
      </c>
      <c r="E341" s="28">
        <f t="shared" si="367"/>
        <v>11.2</v>
      </c>
      <c r="F341" s="28">
        <f t="shared" si="367"/>
        <v>9.7</v>
      </c>
      <c r="G341" s="28">
        <f t="shared" si="367"/>
        <v>25</v>
      </c>
      <c r="H341" s="28">
        <f t="shared" si="367"/>
        <v>4</v>
      </c>
      <c r="I341" s="28">
        <f t="shared" si="367"/>
        <v>0</v>
      </c>
      <c r="J341" s="28">
        <f t="shared" si="367"/>
        <v>4.4</v>
      </c>
      <c r="K341" s="28">
        <f t="shared" si="367"/>
        <v>5.3</v>
      </c>
      <c r="L341" s="28">
        <f t="shared" si="367"/>
        <v>4.2</v>
      </c>
      <c r="M341" s="28">
        <f t="shared" si="367"/>
        <v>10.2</v>
      </c>
      <c r="N341" s="28">
        <f t="shared" si="367"/>
        <v>23.4</v>
      </c>
      <c r="O341" s="28">
        <f t="shared" si="367"/>
        <v>19.7</v>
      </c>
      <c r="P341" s="28">
        <f t="shared" si="367"/>
        <v>7.9</v>
      </c>
      <c r="Q341" s="28">
        <f t="shared" si="367"/>
        <v>11</v>
      </c>
      <c r="R341" s="28">
        <f t="shared" si="367"/>
        <v>10.5</v>
      </c>
      <c r="S341" s="28">
        <f t="shared" si="367"/>
        <v>9.2</v>
      </c>
      <c r="T341" s="28">
        <f t="shared" si="367"/>
        <v>17.6</v>
      </c>
      <c r="U341" s="27">
        <f t="shared" ref="U341:U342" si="369">COUNTIF(C341:T341,"&gt; 9")</f>
        <v>10</v>
      </c>
      <c r="V341" s="27">
        <f t="shared" si="4"/>
        <v>189.1</v>
      </c>
      <c r="W341" s="27"/>
    </row>
    <row r="342">
      <c r="A342" s="26" t="s">
        <v>1558</v>
      </c>
      <c r="B342" s="27" t="str">
        <f>VLOOKUP(A342,PlayerPosDB,3,FALSE)</f>
        <v>WR</v>
      </c>
      <c r="C342" s="28">
        <f t="shared" ref="C342:T342" si="368">IFNA(VLOOKUP($A342,INDIRECT("'W"&amp;C$1&amp;"'!$A$3:$T$1000"),3,False),0)</f>
        <v>20.4</v>
      </c>
      <c r="D342" s="28">
        <f t="shared" si="368"/>
        <v>0</v>
      </c>
      <c r="E342" s="28">
        <f t="shared" si="368"/>
        <v>0</v>
      </c>
      <c r="F342" s="28">
        <f t="shared" si="368"/>
        <v>0</v>
      </c>
      <c r="G342" s="28">
        <f t="shared" si="368"/>
        <v>0</v>
      </c>
      <c r="H342" s="28">
        <f t="shared" si="368"/>
        <v>20.6</v>
      </c>
      <c r="I342" s="28">
        <f t="shared" si="368"/>
        <v>17.4</v>
      </c>
      <c r="J342" s="28">
        <f t="shared" si="368"/>
        <v>10.9</v>
      </c>
      <c r="K342" s="28">
        <f t="shared" si="368"/>
        <v>4.6</v>
      </c>
      <c r="L342" s="28">
        <f t="shared" si="368"/>
        <v>13.4</v>
      </c>
      <c r="M342" s="28">
        <f t="shared" si="368"/>
        <v>9</v>
      </c>
      <c r="N342" s="28">
        <f t="shared" si="368"/>
        <v>19.9</v>
      </c>
      <c r="O342" s="28">
        <f t="shared" si="368"/>
        <v>9.1</v>
      </c>
      <c r="P342" s="28">
        <f t="shared" si="368"/>
        <v>6.3</v>
      </c>
      <c r="Q342" s="28">
        <f t="shared" si="368"/>
        <v>21</v>
      </c>
      <c r="R342" s="28">
        <f t="shared" si="368"/>
        <v>19.7</v>
      </c>
      <c r="S342" s="28">
        <f t="shared" si="368"/>
        <v>11.1</v>
      </c>
      <c r="T342" s="28">
        <f t="shared" si="368"/>
        <v>0</v>
      </c>
      <c r="U342" s="27">
        <f t="shared" si="369"/>
        <v>10</v>
      </c>
      <c r="V342" s="27">
        <f t="shared" si="4"/>
        <v>183.4</v>
      </c>
      <c r="W342" s="27"/>
    </row>
    <row r="343">
      <c r="A343" s="26" t="s">
        <v>1559</v>
      </c>
      <c r="B343" s="27" t="str">
        <f>VLOOKUP(A343,PlayerPosDB,3,FALSE)</f>
        <v>WR</v>
      </c>
      <c r="C343" s="28">
        <f t="shared" ref="C343:T343" si="370">IFNA(VLOOKUP($A343,INDIRECT("'W"&amp;C$1&amp;"'!$A$3:$T$1000"),3,False),0)</f>
        <v>13.9</v>
      </c>
      <c r="D343" s="28">
        <f t="shared" si="370"/>
        <v>21.3</v>
      </c>
      <c r="E343" s="28">
        <f t="shared" si="370"/>
        <v>17.1</v>
      </c>
      <c r="F343" s="28">
        <f t="shared" si="370"/>
        <v>17.5</v>
      </c>
      <c r="G343" s="28">
        <f t="shared" si="370"/>
        <v>12.2</v>
      </c>
      <c r="H343" s="28">
        <f t="shared" si="370"/>
        <v>0</v>
      </c>
      <c r="I343" s="28">
        <f t="shared" si="370"/>
        <v>17.9</v>
      </c>
      <c r="J343" s="28">
        <f t="shared" si="370"/>
        <v>15.5</v>
      </c>
      <c r="K343" s="28">
        <f t="shared" si="370"/>
        <v>18.08</v>
      </c>
      <c r="L343" s="28">
        <f t="shared" si="370"/>
        <v>7.3</v>
      </c>
      <c r="M343" s="28">
        <f t="shared" si="370"/>
        <v>11.1</v>
      </c>
      <c r="N343" s="28">
        <f t="shared" si="370"/>
        <v>3.7</v>
      </c>
      <c r="O343" s="28">
        <f t="shared" si="370"/>
        <v>13.4</v>
      </c>
      <c r="P343" s="28">
        <f t="shared" si="370"/>
        <v>28.7</v>
      </c>
      <c r="Q343" s="28">
        <f t="shared" si="370"/>
        <v>16.8</v>
      </c>
      <c r="R343" s="28">
        <f t="shared" si="370"/>
        <v>31.4</v>
      </c>
      <c r="S343" s="28">
        <f t="shared" si="370"/>
        <v>13.2</v>
      </c>
      <c r="T343" s="28">
        <f t="shared" si="370"/>
        <v>6.9</v>
      </c>
      <c r="U343" s="27">
        <f t="shared" ref="U343:U344" si="372">COUNTIF(C343:T343,"&gt; 15")</f>
        <v>9</v>
      </c>
      <c r="V343" s="27">
        <f t="shared" si="4"/>
        <v>265.98</v>
      </c>
      <c r="W343" s="27"/>
    </row>
    <row r="344">
      <c r="A344" s="26" t="s">
        <v>1560</v>
      </c>
      <c r="B344" s="27" t="str">
        <f>VLOOKUP(A344,PlayerPosDB,3,FALSE)</f>
        <v>WR</v>
      </c>
      <c r="C344" s="28">
        <f t="shared" ref="C344:T344" si="371">IFNA(VLOOKUP($A344,INDIRECT("'W"&amp;C$1&amp;"'!$A$3:$T$1000"),3,False),0)</f>
        <v>2.8</v>
      </c>
      <c r="D344" s="28">
        <f t="shared" si="371"/>
        <v>17.4</v>
      </c>
      <c r="E344" s="28">
        <f t="shared" si="371"/>
        <v>17</v>
      </c>
      <c r="F344" s="28">
        <f t="shared" si="371"/>
        <v>17.78</v>
      </c>
      <c r="G344" s="28">
        <f t="shared" si="371"/>
        <v>0</v>
      </c>
      <c r="H344" s="28">
        <f t="shared" si="371"/>
        <v>11.7</v>
      </c>
      <c r="I344" s="28">
        <f t="shared" si="371"/>
        <v>21.2</v>
      </c>
      <c r="J344" s="28">
        <f t="shared" si="371"/>
        <v>7.7</v>
      </c>
      <c r="K344" s="28">
        <f t="shared" si="371"/>
        <v>15.1</v>
      </c>
      <c r="L344" s="28">
        <f t="shared" si="371"/>
        <v>15</v>
      </c>
      <c r="M344" s="28">
        <f t="shared" si="371"/>
        <v>33.2</v>
      </c>
      <c r="N344" s="28">
        <f t="shared" si="371"/>
        <v>9.2</v>
      </c>
      <c r="O344" s="28">
        <f t="shared" si="371"/>
        <v>9.8</v>
      </c>
      <c r="P344" s="28">
        <f t="shared" si="371"/>
        <v>7.8</v>
      </c>
      <c r="Q344" s="28">
        <f t="shared" si="371"/>
        <v>30.3</v>
      </c>
      <c r="R344" s="28">
        <f t="shared" si="371"/>
        <v>16</v>
      </c>
      <c r="S344" s="28">
        <f t="shared" si="371"/>
        <v>16</v>
      </c>
      <c r="T344" s="28">
        <f t="shared" si="371"/>
        <v>10.7</v>
      </c>
      <c r="U344" s="27">
        <f t="shared" si="372"/>
        <v>9</v>
      </c>
      <c r="V344" s="27">
        <f t="shared" si="4"/>
        <v>258.68</v>
      </c>
      <c r="W344" s="27"/>
    </row>
    <row r="345">
      <c r="A345" s="26" t="s">
        <v>1561</v>
      </c>
      <c r="B345" s="27" t="str">
        <f>VLOOKUP(A345,PlayerPosDB,3,FALSE)</f>
        <v>WR</v>
      </c>
      <c r="C345" s="28">
        <f t="shared" ref="C345:T345" si="373">IFNA(VLOOKUP($A345,INDIRECT("'W"&amp;C$1&amp;"'!$A$3:$T$1000"),3,False),0)</f>
        <v>11.9</v>
      </c>
      <c r="D345" s="28">
        <f t="shared" si="373"/>
        <v>17.1</v>
      </c>
      <c r="E345" s="28">
        <f t="shared" si="373"/>
        <v>11.4</v>
      </c>
      <c r="F345" s="28">
        <f t="shared" si="373"/>
        <v>0</v>
      </c>
      <c r="G345" s="28">
        <f t="shared" si="373"/>
        <v>0</v>
      </c>
      <c r="H345" s="28">
        <f t="shared" si="373"/>
        <v>13.9</v>
      </c>
      <c r="I345" s="28">
        <f t="shared" si="373"/>
        <v>0.3</v>
      </c>
      <c r="J345" s="28">
        <f t="shared" si="373"/>
        <v>17.5</v>
      </c>
      <c r="K345" s="28">
        <f t="shared" si="373"/>
        <v>16.7</v>
      </c>
      <c r="L345" s="28">
        <f t="shared" si="373"/>
        <v>2.4</v>
      </c>
      <c r="M345" s="28">
        <f t="shared" si="373"/>
        <v>4.9</v>
      </c>
      <c r="N345" s="28">
        <f t="shared" si="373"/>
        <v>0</v>
      </c>
      <c r="O345" s="28">
        <f t="shared" si="373"/>
        <v>0</v>
      </c>
      <c r="P345" s="28">
        <f t="shared" si="373"/>
        <v>11.7</v>
      </c>
      <c r="Q345" s="28">
        <f t="shared" si="373"/>
        <v>22.5</v>
      </c>
      <c r="R345" s="28">
        <f t="shared" si="373"/>
        <v>8.1</v>
      </c>
      <c r="S345" s="28">
        <f t="shared" si="373"/>
        <v>27</v>
      </c>
      <c r="T345" s="28">
        <f t="shared" si="373"/>
        <v>0</v>
      </c>
      <c r="U345" s="27">
        <f t="shared" ref="U345:U347" si="375">COUNTIF(C345:T345,"&gt; 9")</f>
        <v>9</v>
      </c>
      <c r="V345" s="27">
        <f t="shared" si="4"/>
        <v>165.4</v>
      </c>
      <c r="W345" s="27"/>
    </row>
    <row r="346">
      <c r="A346" s="26" t="s">
        <v>1562</v>
      </c>
      <c r="B346" s="27" t="str">
        <f>VLOOKUP(A346,PlayerPosDB,3,FALSE)</f>
        <v>WR</v>
      </c>
      <c r="C346" s="28">
        <f t="shared" ref="C346:T346" si="374">IFNA(VLOOKUP($A346,INDIRECT("'W"&amp;C$1&amp;"'!$A$3:$T$1000"),3,False),0)</f>
        <v>8.4</v>
      </c>
      <c r="D346" s="28">
        <f t="shared" si="374"/>
        <v>21.5</v>
      </c>
      <c r="E346" s="28">
        <f t="shared" si="374"/>
        <v>6</v>
      </c>
      <c r="F346" s="28">
        <f t="shared" si="374"/>
        <v>0</v>
      </c>
      <c r="G346" s="28">
        <f t="shared" si="374"/>
        <v>0</v>
      </c>
      <c r="H346" s="28">
        <f t="shared" si="374"/>
        <v>0</v>
      </c>
      <c r="I346" s="28">
        <f t="shared" si="374"/>
        <v>4.5</v>
      </c>
      <c r="J346" s="28">
        <f t="shared" si="374"/>
        <v>7.4</v>
      </c>
      <c r="K346" s="28">
        <f t="shared" si="374"/>
        <v>18.6</v>
      </c>
      <c r="L346" s="28">
        <f t="shared" si="374"/>
        <v>6.1</v>
      </c>
      <c r="M346" s="28">
        <f t="shared" si="374"/>
        <v>10.2</v>
      </c>
      <c r="N346" s="28">
        <f t="shared" si="374"/>
        <v>0</v>
      </c>
      <c r="O346" s="28">
        <f t="shared" si="374"/>
        <v>15.1</v>
      </c>
      <c r="P346" s="28">
        <f t="shared" si="374"/>
        <v>21.4</v>
      </c>
      <c r="Q346" s="28">
        <f t="shared" si="374"/>
        <v>38.3</v>
      </c>
      <c r="R346" s="28">
        <f t="shared" si="374"/>
        <v>16.3</v>
      </c>
      <c r="S346" s="28">
        <f t="shared" si="374"/>
        <v>7.2</v>
      </c>
      <c r="T346" s="28">
        <f t="shared" si="374"/>
        <v>17.8</v>
      </c>
      <c r="U346" s="27">
        <f t="shared" si="375"/>
        <v>8</v>
      </c>
      <c r="V346" s="27">
        <f t="shared" si="4"/>
        <v>198.8</v>
      </c>
      <c r="W346" s="27"/>
    </row>
    <row r="347">
      <c r="A347" s="26" t="s">
        <v>1563</v>
      </c>
      <c r="B347" s="27" t="str">
        <f>VLOOKUP(A347,PlayerPosDB,3,FALSE)</f>
        <v>WR</v>
      </c>
      <c r="C347" s="28">
        <f t="shared" ref="C347:T347" si="376">IFNA(VLOOKUP($A347,INDIRECT("'W"&amp;C$1&amp;"'!$A$3:$T$1000"),3,False),0)</f>
        <v>6.5</v>
      </c>
      <c r="D347" s="28">
        <f t="shared" si="376"/>
        <v>22.7</v>
      </c>
      <c r="E347" s="28">
        <f t="shared" si="376"/>
        <v>1.4</v>
      </c>
      <c r="F347" s="28">
        <f t="shared" si="376"/>
        <v>2</v>
      </c>
      <c r="G347" s="28">
        <f t="shared" si="376"/>
        <v>0</v>
      </c>
      <c r="H347" s="28">
        <f t="shared" si="376"/>
        <v>0.9</v>
      </c>
      <c r="I347" s="28">
        <f t="shared" si="376"/>
        <v>5.7</v>
      </c>
      <c r="J347" s="28">
        <f t="shared" si="376"/>
        <v>17.6</v>
      </c>
      <c r="K347" s="28">
        <f t="shared" si="376"/>
        <v>9.8</v>
      </c>
      <c r="L347" s="28">
        <f t="shared" si="376"/>
        <v>22.9</v>
      </c>
      <c r="M347" s="28">
        <f t="shared" si="376"/>
        <v>7.8</v>
      </c>
      <c r="N347" s="28">
        <f t="shared" si="376"/>
        <v>11.8</v>
      </c>
      <c r="O347" s="28">
        <f t="shared" si="376"/>
        <v>5.5</v>
      </c>
      <c r="P347" s="28">
        <f t="shared" si="376"/>
        <v>9.4</v>
      </c>
      <c r="Q347" s="28">
        <f t="shared" si="376"/>
        <v>7.5</v>
      </c>
      <c r="R347" s="28">
        <f t="shared" si="376"/>
        <v>15.3</v>
      </c>
      <c r="S347" s="28">
        <f t="shared" si="376"/>
        <v>11.6</v>
      </c>
      <c r="T347" s="28">
        <f t="shared" si="376"/>
        <v>8.8</v>
      </c>
      <c r="U347" s="27">
        <f t="shared" si="375"/>
        <v>8</v>
      </c>
      <c r="V347" s="27">
        <f t="shared" si="4"/>
        <v>167.2</v>
      </c>
      <c r="W347" s="27"/>
    </row>
    <row r="348">
      <c r="A348" s="26" t="s">
        <v>1564</v>
      </c>
      <c r="B348" s="27" t="str">
        <f>VLOOKUP(A348,PlayerPosDB,3,FALSE)</f>
        <v>WR</v>
      </c>
      <c r="C348" s="28">
        <f t="shared" ref="C348:T348" si="377">IFNA(VLOOKUP($A348,INDIRECT("'W"&amp;C$1&amp;"'!$A$3:$T$1000"),3,False),0)</f>
        <v>0</v>
      </c>
      <c r="D348" s="28">
        <f t="shared" si="377"/>
        <v>0</v>
      </c>
      <c r="E348" s="28">
        <f t="shared" si="377"/>
        <v>5.4</v>
      </c>
      <c r="F348" s="28">
        <f t="shared" si="377"/>
        <v>9</v>
      </c>
      <c r="G348" s="28">
        <f t="shared" si="377"/>
        <v>24.8</v>
      </c>
      <c r="H348" s="28">
        <f t="shared" si="377"/>
        <v>11.2</v>
      </c>
      <c r="I348" s="28">
        <f t="shared" si="377"/>
        <v>16.2</v>
      </c>
      <c r="J348" s="28">
        <f t="shared" si="377"/>
        <v>0</v>
      </c>
      <c r="K348" s="28">
        <f t="shared" si="377"/>
        <v>0</v>
      </c>
      <c r="L348" s="28">
        <f t="shared" si="377"/>
        <v>0</v>
      </c>
      <c r="M348" s="28">
        <f t="shared" si="377"/>
        <v>25.3</v>
      </c>
      <c r="N348" s="28">
        <f t="shared" si="377"/>
        <v>0</v>
      </c>
      <c r="O348" s="28">
        <f t="shared" si="377"/>
        <v>15.4</v>
      </c>
      <c r="P348" s="28">
        <f t="shared" si="377"/>
        <v>3.3</v>
      </c>
      <c r="Q348" s="28">
        <f t="shared" si="377"/>
        <v>17.3</v>
      </c>
      <c r="R348" s="28">
        <f t="shared" si="377"/>
        <v>15.8</v>
      </c>
      <c r="S348" s="28">
        <f t="shared" si="377"/>
        <v>34.6</v>
      </c>
      <c r="T348" s="28">
        <f t="shared" si="377"/>
        <v>7.3</v>
      </c>
      <c r="U348" s="27">
        <f t="shared" ref="U348:U356" si="379">COUNTIF(C348:T348,"&gt; 15")</f>
        <v>7</v>
      </c>
      <c r="V348" s="27">
        <f t="shared" si="4"/>
        <v>185.6</v>
      </c>
      <c r="W348" s="27"/>
    </row>
    <row r="349">
      <c r="A349" s="26" t="s">
        <v>1565</v>
      </c>
      <c r="B349" s="27" t="str">
        <f>VLOOKUP(A349,PlayerPosDB,3,FALSE)</f>
        <v>WR</v>
      </c>
      <c r="C349" s="28">
        <f t="shared" ref="C349:T349" si="378">IFNA(VLOOKUP($A349,INDIRECT("'W"&amp;C$1&amp;"'!$A$3:$T$1000"),3,False),0)</f>
        <v>20.6</v>
      </c>
      <c r="D349" s="28">
        <f t="shared" si="378"/>
        <v>5.7</v>
      </c>
      <c r="E349" s="28">
        <f t="shared" si="378"/>
        <v>2.7</v>
      </c>
      <c r="F349" s="28">
        <f t="shared" si="378"/>
        <v>19.4</v>
      </c>
      <c r="G349" s="28">
        <f t="shared" si="378"/>
        <v>20.7</v>
      </c>
      <c r="H349" s="28">
        <f t="shared" si="378"/>
        <v>4.4</v>
      </c>
      <c r="I349" s="28">
        <f t="shared" si="378"/>
        <v>9</v>
      </c>
      <c r="J349" s="28">
        <f t="shared" si="378"/>
        <v>0</v>
      </c>
      <c r="K349" s="28">
        <f t="shared" si="378"/>
        <v>0</v>
      </c>
      <c r="L349" s="28">
        <f t="shared" si="378"/>
        <v>0</v>
      </c>
      <c r="M349" s="28">
        <f t="shared" si="378"/>
        <v>0</v>
      </c>
      <c r="N349" s="28">
        <f t="shared" si="378"/>
        <v>9.3</v>
      </c>
      <c r="O349" s="28">
        <f t="shared" si="378"/>
        <v>21.8</v>
      </c>
      <c r="P349" s="28">
        <f t="shared" si="378"/>
        <v>8.9</v>
      </c>
      <c r="Q349" s="28">
        <f t="shared" si="378"/>
        <v>32.4</v>
      </c>
      <c r="R349" s="28">
        <f t="shared" si="378"/>
        <v>9.4</v>
      </c>
      <c r="S349" s="28">
        <f t="shared" si="378"/>
        <v>25.7</v>
      </c>
      <c r="T349" s="28">
        <f t="shared" si="378"/>
        <v>13.4</v>
      </c>
      <c r="U349" s="27">
        <f t="shared" si="379"/>
        <v>6</v>
      </c>
      <c r="V349" s="27">
        <f t="shared" si="4"/>
        <v>203.4</v>
      </c>
      <c r="W349" s="27"/>
    </row>
    <row r="350">
      <c r="A350" s="26" t="s">
        <v>1566</v>
      </c>
      <c r="B350" s="27" t="str">
        <f>VLOOKUP(A350,PlayerPosDB,3,FALSE)</f>
        <v>WR</v>
      </c>
      <c r="C350" s="28">
        <f t="shared" ref="C350:T350" si="380">IFNA(VLOOKUP($A350,INDIRECT("'W"&amp;C$1&amp;"'!$A$3:$T$1000"),3,False),0)</f>
        <v>2.9</v>
      </c>
      <c r="D350" s="28">
        <f t="shared" si="380"/>
        <v>17.7</v>
      </c>
      <c r="E350" s="28">
        <f t="shared" si="380"/>
        <v>5.4</v>
      </c>
      <c r="F350" s="28">
        <f t="shared" si="380"/>
        <v>9.1</v>
      </c>
      <c r="G350" s="28">
        <f t="shared" si="380"/>
        <v>11.1</v>
      </c>
      <c r="H350" s="28">
        <f t="shared" si="380"/>
        <v>7.8</v>
      </c>
      <c r="I350" s="28">
        <f t="shared" si="380"/>
        <v>3.8</v>
      </c>
      <c r="J350" s="28">
        <f t="shared" si="380"/>
        <v>9.9</v>
      </c>
      <c r="K350" s="28">
        <f t="shared" si="380"/>
        <v>33.5</v>
      </c>
      <c r="L350" s="28">
        <f t="shared" si="380"/>
        <v>0</v>
      </c>
      <c r="M350" s="28">
        <f t="shared" si="380"/>
        <v>16.8</v>
      </c>
      <c r="N350" s="28">
        <f t="shared" si="380"/>
        <v>16.7</v>
      </c>
      <c r="O350" s="28">
        <f t="shared" si="380"/>
        <v>9.9</v>
      </c>
      <c r="P350" s="28">
        <f t="shared" si="380"/>
        <v>17.1</v>
      </c>
      <c r="Q350" s="28">
        <f t="shared" si="380"/>
        <v>13.3</v>
      </c>
      <c r="R350" s="28">
        <f t="shared" si="380"/>
        <v>20</v>
      </c>
      <c r="S350" s="28">
        <f t="shared" si="380"/>
        <v>4.7</v>
      </c>
      <c r="T350" s="28">
        <f t="shared" si="380"/>
        <v>3.3</v>
      </c>
      <c r="U350" s="27">
        <f t="shared" si="379"/>
        <v>6</v>
      </c>
      <c r="V350" s="27">
        <f t="shared" si="4"/>
        <v>203</v>
      </c>
      <c r="W350" s="27"/>
    </row>
    <row r="351">
      <c r="A351" s="26" t="s">
        <v>1567</v>
      </c>
      <c r="B351" s="27" t="str">
        <f>VLOOKUP(A351,PlayerPosDB,3,FALSE)</f>
        <v>WR</v>
      </c>
      <c r="C351" s="28">
        <f t="shared" ref="C351:T351" si="381">IFNA(VLOOKUP($A351,INDIRECT("'W"&amp;C$1&amp;"'!$A$3:$T$1000"),3,False),0)</f>
        <v>2.5</v>
      </c>
      <c r="D351" s="28">
        <f t="shared" si="381"/>
        <v>14.4</v>
      </c>
      <c r="E351" s="28">
        <f t="shared" si="381"/>
        <v>15.7</v>
      </c>
      <c r="F351" s="28">
        <f t="shared" si="381"/>
        <v>9.4</v>
      </c>
      <c r="G351" s="28">
        <f t="shared" si="381"/>
        <v>27.4</v>
      </c>
      <c r="H351" s="28">
        <f t="shared" si="381"/>
        <v>16.4</v>
      </c>
      <c r="I351" s="28">
        <f t="shared" si="381"/>
        <v>15.3</v>
      </c>
      <c r="J351" s="28">
        <f t="shared" si="381"/>
        <v>5.4</v>
      </c>
      <c r="K351" s="28">
        <f t="shared" si="381"/>
        <v>9.7</v>
      </c>
      <c r="L351" s="28">
        <f t="shared" si="381"/>
        <v>13.7</v>
      </c>
      <c r="M351" s="28">
        <f t="shared" si="381"/>
        <v>7.6</v>
      </c>
      <c r="N351" s="28">
        <f t="shared" si="381"/>
        <v>0</v>
      </c>
      <c r="O351" s="28">
        <f t="shared" si="381"/>
        <v>12.8</v>
      </c>
      <c r="P351" s="28">
        <f t="shared" si="381"/>
        <v>9.5</v>
      </c>
      <c r="Q351" s="28">
        <f t="shared" si="381"/>
        <v>12.8</v>
      </c>
      <c r="R351" s="28">
        <f t="shared" si="381"/>
        <v>8.4</v>
      </c>
      <c r="S351" s="28">
        <f t="shared" si="381"/>
        <v>14.1</v>
      </c>
      <c r="T351" s="28">
        <f t="shared" si="381"/>
        <v>35.7</v>
      </c>
      <c r="U351" s="27">
        <f t="shared" si="379"/>
        <v>5</v>
      </c>
      <c r="V351" s="27">
        <f t="shared" si="4"/>
        <v>230.8</v>
      </c>
      <c r="W351" s="27"/>
    </row>
    <row r="352">
      <c r="A352" s="26" t="s">
        <v>1568</v>
      </c>
      <c r="B352" s="27" t="str">
        <f>VLOOKUP(A352,PlayerPosDB,3,FALSE)</f>
        <v>WR</v>
      </c>
      <c r="C352" s="28">
        <f t="shared" ref="C352:T352" si="382">IFNA(VLOOKUP($A352,INDIRECT("'W"&amp;C$1&amp;"'!$A$3:$T$1000"),3,False),0)</f>
        <v>11.1</v>
      </c>
      <c r="D352" s="28">
        <f t="shared" si="382"/>
        <v>17</v>
      </c>
      <c r="E352" s="28">
        <f t="shared" si="382"/>
        <v>6.7</v>
      </c>
      <c r="F352" s="28">
        <f t="shared" si="382"/>
        <v>20.1</v>
      </c>
      <c r="G352" s="28">
        <f t="shared" si="382"/>
        <v>8.9</v>
      </c>
      <c r="H352" s="28">
        <f t="shared" si="382"/>
        <v>12.6</v>
      </c>
      <c r="I352" s="28">
        <f t="shared" si="382"/>
        <v>0</v>
      </c>
      <c r="J352" s="28">
        <f t="shared" si="382"/>
        <v>33.1</v>
      </c>
      <c r="K352" s="28">
        <f t="shared" si="382"/>
        <v>12.2</v>
      </c>
      <c r="L352" s="28">
        <f t="shared" si="382"/>
        <v>5.4</v>
      </c>
      <c r="M352" s="28">
        <f t="shared" si="382"/>
        <v>14.6</v>
      </c>
      <c r="N352" s="28">
        <f t="shared" si="382"/>
        <v>11.8</v>
      </c>
      <c r="O352" s="28">
        <f t="shared" si="382"/>
        <v>4.9</v>
      </c>
      <c r="P352" s="28">
        <f t="shared" si="382"/>
        <v>18.4</v>
      </c>
      <c r="Q352" s="28">
        <f t="shared" si="382"/>
        <v>22.1</v>
      </c>
      <c r="R352" s="28">
        <f t="shared" si="382"/>
        <v>14</v>
      </c>
      <c r="S352" s="28">
        <f t="shared" si="382"/>
        <v>0</v>
      </c>
      <c r="T352" s="28">
        <f t="shared" si="382"/>
        <v>0</v>
      </c>
      <c r="U352" s="27">
        <f t="shared" si="379"/>
        <v>5</v>
      </c>
      <c r="V352" s="27">
        <f t="shared" si="4"/>
        <v>212.9</v>
      </c>
      <c r="W352" s="27"/>
    </row>
    <row r="353">
      <c r="A353" s="26" t="s">
        <v>1569</v>
      </c>
      <c r="B353" s="27" t="str">
        <f>VLOOKUP(A353,PlayerPosDB,3,FALSE)</f>
        <v>WR</v>
      </c>
      <c r="C353" s="28">
        <f t="shared" ref="C353:T353" si="383">IFNA(VLOOKUP($A353,INDIRECT("'W"&amp;C$1&amp;"'!$A$3:$T$1000"),3,False),0)</f>
        <v>12.4</v>
      </c>
      <c r="D353" s="28">
        <f t="shared" si="383"/>
        <v>3.6</v>
      </c>
      <c r="E353" s="28">
        <f t="shared" si="383"/>
        <v>5.9</v>
      </c>
      <c r="F353" s="28">
        <f t="shared" si="383"/>
        <v>15.2</v>
      </c>
      <c r="G353" s="28">
        <f t="shared" si="383"/>
        <v>0</v>
      </c>
      <c r="H353" s="28">
        <f t="shared" si="383"/>
        <v>6.3</v>
      </c>
      <c r="I353" s="28">
        <f t="shared" si="383"/>
        <v>7.1</v>
      </c>
      <c r="J353" s="28">
        <f t="shared" si="383"/>
        <v>26.1</v>
      </c>
      <c r="K353" s="28">
        <f t="shared" si="383"/>
        <v>8.9</v>
      </c>
      <c r="L353" s="28">
        <f t="shared" si="383"/>
        <v>6.2</v>
      </c>
      <c r="M353" s="28">
        <f t="shared" si="383"/>
        <v>15.3</v>
      </c>
      <c r="N353" s="28">
        <f t="shared" si="383"/>
        <v>11.3</v>
      </c>
      <c r="O353" s="28">
        <f t="shared" si="383"/>
        <v>16.2</v>
      </c>
      <c r="P353" s="28">
        <f t="shared" si="383"/>
        <v>0</v>
      </c>
      <c r="Q353" s="28">
        <f t="shared" si="383"/>
        <v>14.3</v>
      </c>
      <c r="R353" s="28">
        <f t="shared" si="383"/>
        <v>11.7</v>
      </c>
      <c r="S353" s="28">
        <f t="shared" si="383"/>
        <v>25.4</v>
      </c>
      <c r="T353" s="28">
        <f t="shared" si="383"/>
        <v>14</v>
      </c>
      <c r="U353" s="27">
        <f t="shared" si="379"/>
        <v>5</v>
      </c>
      <c r="V353" s="27">
        <f t="shared" si="4"/>
        <v>199.9</v>
      </c>
      <c r="W353" s="27"/>
    </row>
    <row r="354">
      <c r="A354" s="26" t="s">
        <v>1570</v>
      </c>
      <c r="B354" s="27" t="str">
        <f>VLOOKUP(A354,PlayerPosDB,3,FALSE)</f>
        <v>WR</v>
      </c>
      <c r="C354" s="28">
        <f t="shared" ref="C354:T354" si="384">IFNA(VLOOKUP($A354,INDIRECT("'W"&amp;C$1&amp;"'!$A$3:$T$1000"),3,False),0)</f>
        <v>21.9</v>
      </c>
      <c r="D354" s="28">
        <f t="shared" si="384"/>
        <v>11.9</v>
      </c>
      <c r="E354" s="28">
        <f t="shared" si="384"/>
        <v>0.7</v>
      </c>
      <c r="F354" s="28">
        <f t="shared" si="384"/>
        <v>15</v>
      </c>
      <c r="G354" s="28">
        <f t="shared" si="384"/>
        <v>0</v>
      </c>
      <c r="H354" s="28">
        <f t="shared" si="384"/>
        <v>16.2</v>
      </c>
      <c r="I354" s="28">
        <f t="shared" si="384"/>
        <v>0.1</v>
      </c>
      <c r="J354" s="28">
        <f t="shared" si="384"/>
        <v>0</v>
      </c>
      <c r="K354" s="28">
        <f t="shared" si="384"/>
        <v>0</v>
      </c>
      <c r="L354" s="28">
        <f t="shared" si="384"/>
        <v>6.8</v>
      </c>
      <c r="M354" s="28">
        <f t="shared" si="384"/>
        <v>20.6</v>
      </c>
      <c r="N354" s="28">
        <f t="shared" si="384"/>
        <v>9.3</v>
      </c>
      <c r="O354" s="28">
        <f t="shared" si="384"/>
        <v>7.1</v>
      </c>
      <c r="P354" s="28">
        <f t="shared" si="384"/>
        <v>10.5</v>
      </c>
      <c r="Q354" s="28">
        <f t="shared" si="384"/>
        <v>11.2</v>
      </c>
      <c r="R354" s="28">
        <f t="shared" si="384"/>
        <v>23.5</v>
      </c>
      <c r="S354" s="28">
        <f t="shared" si="384"/>
        <v>22</v>
      </c>
      <c r="T354" s="28">
        <f t="shared" si="384"/>
        <v>6.4</v>
      </c>
      <c r="U354" s="27">
        <f t="shared" si="379"/>
        <v>5</v>
      </c>
      <c r="V354" s="27">
        <f t="shared" si="4"/>
        <v>183.2</v>
      </c>
      <c r="W354" s="27"/>
    </row>
    <row r="355">
      <c r="A355" s="26" t="s">
        <v>1571</v>
      </c>
      <c r="B355" s="27" t="str">
        <f>VLOOKUP(A355,PlayerPosDB,3,FALSE)</f>
        <v>WR</v>
      </c>
      <c r="C355" s="28">
        <f t="shared" ref="C355:T355" si="385">IFNA(VLOOKUP($A355,INDIRECT("'W"&amp;C$1&amp;"'!$A$3:$T$1000"),3,False),0)</f>
        <v>14.7</v>
      </c>
      <c r="D355" s="28">
        <f t="shared" si="385"/>
        <v>23.5</v>
      </c>
      <c r="E355" s="28">
        <f t="shared" si="385"/>
        <v>10.6</v>
      </c>
      <c r="F355" s="28">
        <f t="shared" si="385"/>
        <v>27.1</v>
      </c>
      <c r="G355" s="28">
        <f t="shared" si="385"/>
        <v>14.8</v>
      </c>
      <c r="H355" s="28">
        <f t="shared" si="385"/>
        <v>0</v>
      </c>
      <c r="I355" s="28">
        <f t="shared" si="385"/>
        <v>0</v>
      </c>
      <c r="J355" s="28">
        <f t="shared" si="385"/>
        <v>0</v>
      </c>
      <c r="K355" s="28">
        <f t="shared" si="385"/>
        <v>0</v>
      </c>
      <c r="L355" s="28">
        <f t="shared" si="385"/>
        <v>0</v>
      </c>
      <c r="M355" s="28">
        <f t="shared" si="385"/>
        <v>7.4</v>
      </c>
      <c r="N355" s="28">
        <f t="shared" si="385"/>
        <v>17.7</v>
      </c>
      <c r="O355" s="28">
        <f t="shared" si="385"/>
        <v>15.9</v>
      </c>
      <c r="P355" s="28">
        <f t="shared" si="385"/>
        <v>0</v>
      </c>
      <c r="Q355" s="28">
        <f t="shared" si="385"/>
        <v>15.7</v>
      </c>
      <c r="R355" s="28">
        <f t="shared" si="385"/>
        <v>9.5</v>
      </c>
      <c r="S355" s="28">
        <f t="shared" si="385"/>
        <v>7.4</v>
      </c>
      <c r="T355" s="28">
        <f t="shared" si="385"/>
        <v>12.3</v>
      </c>
      <c r="U355" s="27">
        <f t="shared" si="379"/>
        <v>5</v>
      </c>
      <c r="V355" s="27">
        <f t="shared" si="4"/>
        <v>176.6</v>
      </c>
      <c r="W355" s="27"/>
    </row>
    <row r="356">
      <c r="A356" s="26" t="s">
        <v>1572</v>
      </c>
      <c r="B356" s="27" t="str">
        <f>VLOOKUP(A356,PlayerPosDB,3,FALSE)</f>
        <v>WR</v>
      </c>
      <c r="C356" s="28">
        <f t="shared" ref="C356:T356" si="386">IFNA(VLOOKUP($A356,INDIRECT("'W"&amp;C$1&amp;"'!$A$3:$T$1000"),3,False),0)</f>
        <v>2</v>
      </c>
      <c r="D356" s="28">
        <f t="shared" si="386"/>
        <v>16.3</v>
      </c>
      <c r="E356" s="28">
        <f t="shared" si="386"/>
        <v>10.6</v>
      </c>
      <c r="F356" s="28">
        <f t="shared" si="386"/>
        <v>7.1</v>
      </c>
      <c r="G356" s="28">
        <f t="shared" si="386"/>
        <v>27</v>
      </c>
      <c r="H356" s="28">
        <f t="shared" si="386"/>
        <v>5.3</v>
      </c>
      <c r="I356" s="28">
        <f t="shared" si="386"/>
        <v>7.1</v>
      </c>
      <c r="J356" s="28">
        <f t="shared" si="386"/>
        <v>16.6</v>
      </c>
      <c r="K356" s="28">
        <f t="shared" si="386"/>
        <v>17.3</v>
      </c>
      <c r="L356" s="28">
        <f t="shared" si="386"/>
        <v>12.1</v>
      </c>
      <c r="M356" s="28">
        <f t="shared" si="386"/>
        <v>3.7</v>
      </c>
      <c r="N356" s="28">
        <f t="shared" si="386"/>
        <v>0</v>
      </c>
      <c r="O356" s="28">
        <f t="shared" si="386"/>
        <v>3.5</v>
      </c>
      <c r="P356" s="28">
        <f t="shared" si="386"/>
        <v>17.2</v>
      </c>
      <c r="Q356" s="28">
        <f t="shared" si="386"/>
        <v>0</v>
      </c>
      <c r="R356" s="28">
        <f t="shared" si="386"/>
        <v>10.7</v>
      </c>
      <c r="S356" s="28">
        <f t="shared" si="386"/>
        <v>4.7</v>
      </c>
      <c r="T356" s="28">
        <f t="shared" si="386"/>
        <v>0</v>
      </c>
      <c r="U356" s="27">
        <f t="shared" si="379"/>
        <v>5</v>
      </c>
      <c r="V356" s="27">
        <f t="shared" si="4"/>
        <v>161.2</v>
      </c>
      <c r="W356" s="27"/>
    </row>
    <row r="357">
      <c r="A357" s="26" t="s">
        <v>1573</v>
      </c>
      <c r="B357" s="27" t="str">
        <f>VLOOKUP(A357,PlayerPosDB,3,FALSE)</f>
        <v>WR</v>
      </c>
      <c r="C357" s="28">
        <f t="shared" ref="C357:T357" si="387">IFNA(VLOOKUP($A357,INDIRECT("'W"&amp;C$1&amp;"'!$A$3:$T$1000"),3,False),0)</f>
        <v>4.9</v>
      </c>
      <c r="D357" s="28">
        <f t="shared" si="387"/>
        <v>0</v>
      </c>
      <c r="E357" s="28">
        <f t="shared" si="387"/>
        <v>0</v>
      </c>
      <c r="F357" s="28">
        <f t="shared" si="387"/>
        <v>3.4</v>
      </c>
      <c r="G357" s="28">
        <f t="shared" si="387"/>
        <v>4.8</v>
      </c>
      <c r="H357" s="28">
        <f t="shared" si="387"/>
        <v>18.6</v>
      </c>
      <c r="I357" s="28">
        <f t="shared" si="387"/>
        <v>0</v>
      </c>
      <c r="J357" s="28">
        <f t="shared" si="387"/>
        <v>4.9</v>
      </c>
      <c r="K357" s="28">
        <f t="shared" si="387"/>
        <v>5.6</v>
      </c>
      <c r="L357" s="28">
        <f t="shared" si="387"/>
        <v>6.9</v>
      </c>
      <c r="M357" s="28">
        <f t="shared" si="387"/>
        <v>6.1</v>
      </c>
      <c r="N357" s="28">
        <f t="shared" si="387"/>
        <v>19.1</v>
      </c>
      <c r="O357" s="28">
        <f t="shared" si="387"/>
        <v>21.8</v>
      </c>
      <c r="P357" s="28">
        <f t="shared" si="387"/>
        <v>4.5</v>
      </c>
      <c r="Q357" s="28">
        <f t="shared" si="387"/>
        <v>17.2</v>
      </c>
      <c r="R357" s="28">
        <f t="shared" si="387"/>
        <v>24.6</v>
      </c>
      <c r="S357" s="28">
        <f t="shared" si="387"/>
        <v>5</v>
      </c>
      <c r="T357" s="28">
        <f t="shared" si="387"/>
        <v>2</v>
      </c>
      <c r="U357" s="27">
        <f>COUNTIF(C357:T357,"&gt; 9")</f>
        <v>5</v>
      </c>
      <c r="V357" s="27">
        <f t="shared" si="4"/>
        <v>149.4</v>
      </c>
      <c r="W357" s="27"/>
    </row>
    <row r="358">
      <c r="A358" s="26" t="s">
        <v>1574</v>
      </c>
      <c r="B358" s="27" t="str">
        <f>VLOOKUP(A358,PlayerPosDB,3,FALSE)</f>
        <v>WR</v>
      </c>
      <c r="C358" s="28">
        <f t="shared" ref="C358:T358" si="388">IFNA(VLOOKUP($A358,INDIRECT("'W"&amp;C$1&amp;"'!$A$3:$T$1000"),3,False),0)</f>
        <v>25</v>
      </c>
      <c r="D358" s="28">
        <f t="shared" si="388"/>
        <v>5.7</v>
      </c>
      <c r="E358" s="28">
        <f t="shared" si="388"/>
        <v>0</v>
      </c>
      <c r="F358" s="28">
        <f t="shared" si="388"/>
        <v>0</v>
      </c>
      <c r="G358" s="28">
        <f t="shared" si="388"/>
        <v>0</v>
      </c>
      <c r="H358" s="28">
        <f t="shared" si="388"/>
        <v>0</v>
      </c>
      <c r="I358" s="28">
        <f t="shared" si="388"/>
        <v>0</v>
      </c>
      <c r="J358" s="28">
        <f t="shared" si="388"/>
        <v>13.6</v>
      </c>
      <c r="K358" s="28">
        <f t="shared" si="388"/>
        <v>15.9</v>
      </c>
      <c r="L358" s="28">
        <f t="shared" si="388"/>
        <v>11.5</v>
      </c>
      <c r="M358" s="28">
        <f t="shared" si="388"/>
        <v>25.6</v>
      </c>
      <c r="N358" s="28">
        <f t="shared" si="388"/>
        <v>16</v>
      </c>
      <c r="O358" s="28">
        <f t="shared" si="388"/>
        <v>3.2</v>
      </c>
      <c r="P358" s="28">
        <f t="shared" si="388"/>
        <v>17.7</v>
      </c>
      <c r="Q358" s="28">
        <f t="shared" si="388"/>
        <v>0</v>
      </c>
      <c r="R358" s="28">
        <f t="shared" si="388"/>
        <v>3.9</v>
      </c>
      <c r="S358" s="28">
        <f t="shared" si="388"/>
        <v>3.4</v>
      </c>
      <c r="T358" s="28">
        <f t="shared" si="388"/>
        <v>0</v>
      </c>
      <c r="U358" s="27">
        <f t="shared" ref="U358:U401" si="390">COUNTIF(C358:T358,"&gt; 15")</f>
        <v>5</v>
      </c>
      <c r="V358" s="27">
        <f t="shared" si="4"/>
        <v>141.5</v>
      </c>
      <c r="W358" s="27"/>
    </row>
    <row r="359">
      <c r="A359" s="26" t="s">
        <v>1575</v>
      </c>
      <c r="B359" s="27" t="str">
        <f>VLOOKUP(A359,PlayerPosDB,3,FALSE)</f>
        <v>WR</v>
      </c>
      <c r="C359" s="28">
        <f t="shared" ref="C359:T359" si="389">IFNA(VLOOKUP($A359,INDIRECT("'W"&amp;C$1&amp;"'!$A$3:$T$1000"),3,False),0)</f>
        <v>5.8</v>
      </c>
      <c r="D359" s="28">
        <f t="shared" si="389"/>
        <v>3.1</v>
      </c>
      <c r="E359" s="28">
        <f t="shared" si="389"/>
        <v>10.3</v>
      </c>
      <c r="F359" s="28">
        <f t="shared" si="389"/>
        <v>13.5</v>
      </c>
      <c r="G359" s="28">
        <f t="shared" si="389"/>
        <v>4.2</v>
      </c>
      <c r="H359" s="28">
        <f t="shared" si="389"/>
        <v>13.3</v>
      </c>
      <c r="I359" s="28">
        <f t="shared" si="389"/>
        <v>0</v>
      </c>
      <c r="J359" s="28">
        <f t="shared" si="389"/>
        <v>13.12</v>
      </c>
      <c r="K359" s="28">
        <f t="shared" si="389"/>
        <v>19.78</v>
      </c>
      <c r="L359" s="28">
        <f t="shared" si="389"/>
        <v>16</v>
      </c>
      <c r="M359" s="28">
        <f t="shared" si="389"/>
        <v>11.3</v>
      </c>
      <c r="N359" s="28">
        <f t="shared" si="389"/>
        <v>25.7</v>
      </c>
      <c r="O359" s="28">
        <f t="shared" si="389"/>
        <v>13.2</v>
      </c>
      <c r="P359" s="28">
        <f t="shared" si="389"/>
        <v>0</v>
      </c>
      <c r="Q359" s="28">
        <f t="shared" si="389"/>
        <v>10.7</v>
      </c>
      <c r="R359" s="28">
        <f t="shared" si="389"/>
        <v>7.5</v>
      </c>
      <c r="S359" s="28">
        <f t="shared" si="389"/>
        <v>14</v>
      </c>
      <c r="T359" s="28">
        <f t="shared" si="389"/>
        <v>18.3</v>
      </c>
      <c r="U359" s="27">
        <f t="shared" si="390"/>
        <v>4</v>
      </c>
      <c r="V359" s="27">
        <f t="shared" si="4"/>
        <v>199.8</v>
      </c>
      <c r="W359" s="27"/>
    </row>
    <row r="360">
      <c r="A360" s="26" t="s">
        <v>1576</v>
      </c>
      <c r="B360" s="27" t="str">
        <f>VLOOKUP(A360,PlayerPosDB,3,FALSE)</f>
        <v>WR</v>
      </c>
      <c r="C360" s="28">
        <f t="shared" ref="C360:T360" si="391">IFNA(VLOOKUP($A360,INDIRECT("'W"&amp;C$1&amp;"'!$A$3:$T$1000"),3,False),0)</f>
        <v>10</v>
      </c>
      <c r="D360" s="28">
        <f t="shared" si="391"/>
        <v>9.8</v>
      </c>
      <c r="E360" s="28">
        <f t="shared" si="391"/>
        <v>6.7</v>
      </c>
      <c r="F360" s="28">
        <f t="shared" si="391"/>
        <v>10.2</v>
      </c>
      <c r="G360" s="28">
        <f t="shared" si="391"/>
        <v>2.1</v>
      </c>
      <c r="H360" s="28">
        <f t="shared" si="391"/>
        <v>4</v>
      </c>
      <c r="I360" s="28">
        <f t="shared" si="391"/>
        <v>2.3</v>
      </c>
      <c r="J360" s="28">
        <f t="shared" si="391"/>
        <v>10.4</v>
      </c>
      <c r="K360" s="28">
        <f t="shared" si="391"/>
        <v>10.8</v>
      </c>
      <c r="L360" s="28">
        <f t="shared" si="391"/>
        <v>0</v>
      </c>
      <c r="M360" s="28">
        <f t="shared" si="391"/>
        <v>23.2</v>
      </c>
      <c r="N360" s="28">
        <f t="shared" si="391"/>
        <v>11.5</v>
      </c>
      <c r="O360" s="28">
        <f t="shared" si="391"/>
        <v>36</v>
      </c>
      <c r="P360" s="28">
        <f t="shared" si="391"/>
        <v>14.9</v>
      </c>
      <c r="Q360" s="28">
        <f t="shared" si="391"/>
        <v>16.3</v>
      </c>
      <c r="R360" s="28">
        <f t="shared" si="391"/>
        <v>3</v>
      </c>
      <c r="S360" s="28">
        <f t="shared" si="391"/>
        <v>15.4</v>
      </c>
      <c r="T360" s="28">
        <f t="shared" si="391"/>
        <v>9.3</v>
      </c>
      <c r="U360" s="27">
        <f t="shared" si="390"/>
        <v>4</v>
      </c>
      <c r="V360" s="27">
        <f t="shared" si="4"/>
        <v>195.9</v>
      </c>
      <c r="W360" s="27"/>
    </row>
    <row r="361">
      <c r="A361" s="26" t="s">
        <v>1577</v>
      </c>
      <c r="B361" s="27" t="str">
        <f>VLOOKUP(A361,PlayerPosDB,3,FALSE)</f>
        <v>WR</v>
      </c>
      <c r="C361" s="28">
        <f t="shared" ref="C361:T361" si="392">IFNA(VLOOKUP($A361,INDIRECT("'W"&amp;C$1&amp;"'!$A$3:$T$1000"),3,False),0)</f>
        <v>5</v>
      </c>
      <c r="D361" s="28">
        <f t="shared" si="392"/>
        <v>0</v>
      </c>
      <c r="E361" s="28">
        <f t="shared" si="392"/>
        <v>0</v>
      </c>
      <c r="F361" s="28">
        <f t="shared" si="392"/>
        <v>21.4</v>
      </c>
      <c r="G361" s="28">
        <f t="shared" si="392"/>
        <v>5.1</v>
      </c>
      <c r="H361" s="28">
        <f t="shared" si="392"/>
        <v>0</v>
      </c>
      <c r="I361" s="28">
        <f t="shared" si="392"/>
        <v>8.1</v>
      </c>
      <c r="J361" s="28">
        <f t="shared" si="392"/>
        <v>3.2</v>
      </c>
      <c r="K361" s="28">
        <f t="shared" si="392"/>
        <v>13.6</v>
      </c>
      <c r="L361" s="28">
        <f t="shared" si="392"/>
        <v>3.9</v>
      </c>
      <c r="M361" s="28">
        <f t="shared" si="392"/>
        <v>13.6</v>
      </c>
      <c r="N361" s="28">
        <f t="shared" si="392"/>
        <v>26.2</v>
      </c>
      <c r="O361" s="28">
        <f t="shared" si="392"/>
        <v>7.4</v>
      </c>
      <c r="P361" s="28">
        <f t="shared" si="392"/>
        <v>35.3</v>
      </c>
      <c r="Q361" s="28">
        <f t="shared" si="392"/>
        <v>9.8</v>
      </c>
      <c r="R361" s="28">
        <f t="shared" si="392"/>
        <v>12</v>
      </c>
      <c r="S361" s="28">
        <f t="shared" si="392"/>
        <v>15.9</v>
      </c>
      <c r="T361" s="28">
        <f t="shared" si="392"/>
        <v>0.5</v>
      </c>
      <c r="U361" s="27">
        <f t="shared" si="390"/>
        <v>4</v>
      </c>
      <c r="V361" s="27">
        <f t="shared" si="4"/>
        <v>181</v>
      </c>
      <c r="W361" s="27"/>
    </row>
    <row r="362">
      <c r="A362" s="26" t="s">
        <v>1578</v>
      </c>
      <c r="B362" s="27" t="str">
        <f>VLOOKUP(A362,PlayerPosDB,3,FALSE)</f>
        <v>WR</v>
      </c>
      <c r="C362" s="28">
        <f t="shared" ref="C362:T362" si="393">IFNA(VLOOKUP($A362,INDIRECT("'W"&amp;C$1&amp;"'!$A$3:$T$1000"),3,False),0)</f>
        <v>22.5</v>
      </c>
      <c r="D362" s="28">
        <f t="shared" si="393"/>
        <v>5.1</v>
      </c>
      <c r="E362" s="28">
        <f t="shared" si="393"/>
        <v>5.5</v>
      </c>
      <c r="F362" s="28">
        <f t="shared" si="393"/>
        <v>6.2</v>
      </c>
      <c r="G362" s="28">
        <f t="shared" si="393"/>
        <v>9.9</v>
      </c>
      <c r="H362" s="28">
        <f t="shared" si="393"/>
        <v>0</v>
      </c>
      <c r="I362" s="28">
        <f t="shared" si="393"/>
        <v>1.8</v>
      </c>
      <c r="J362" s="28">
        <f t="shared" si="393"/>
        <v>10.2</v>
      </c>
      <c r="K362" s="28">
        <f t="shared" si="393"/>
        <v>10</v>
      </c>
      <c r="L362" s="28">
        <f t="shared" si="393"/>
        <v>10.2</v>
      </c>
      <c r="M362" s="28">
        <f t="shared" si="393"/>
        <v>15.6</v>
      </c>
      <c r="N362" s="28">
        <f t="shared" si="393"/>
        <v>7.3</v>
      </c>
      <c r="O362" s="28">
        <f t="shared" si="393"/>
        <v>17.3</v>
      </c>
      <c r="P362" s="28">
        <f t="shared" si="393"/>
        <v>23.1</v>
      </c>
      <c r="Q362" s="28">
        <f t="shared" si="393"/>
        <v>4.6</v>
      </c>
      <c r="R362" s="28">
        <f t="shared" si="393"/>
        <v>10.4</v>
      </c>
      <c r="S362" s="28">
        <f t="shared" si="393"/>
        <v>15</v>
      </c>
      <c r="T362" s="28">
        <f t="shared" si="393"/>
        <v>3</v>
      </c>
      <c r="U362" s="27">
        <f t="shared" si="390"/>
        <v>4</v>
      </c>
      <c r="V362" s="27">
        <f t="shared" si="4"/>
        <v>177.7</v>
      </c>
      <c r="W362" s="27"/>
    </row>
    <row r="363">
      <c r="A363" s="26" t="s">
        <v>1579</v>
      </c>
      <c r="B363" s="27" t="str">
        <f>VLOOKUP(A363,PlayerPosDB,3,FALSE)</f>
        <v>WR</v>
      </c>
      <c r="C363" s="28">
        <f t="shared" ref="C363:T363" si="394">IFNA(VLOOKUP($A363,INDIRECT("'W"&amp;C$1&amp;"'!$A$3:$T$1000"),3,False),0)</f>
        <v>8.1</v>
      </c>
      <c r="D363" s="28">
        <f t="shared" si="394"/>
        <v>18.6</v>
      </c>
      <c r="E363" s="28">
        <f t="shared" si="394"/>
        <v>3.8</v>
      </c>
      <c r="F363" s="28">
        <f t="shared" si="394"/>
        <v>1.5</v>
      </c>
      <c r="G363" s="28">
        <f t="shared" si="394"/>
        <v>15.5</v>
      </c>
      <c r="H363" s="28">
        <f t="shared" si="394"/>
        <v>17.9</v>
      </c>
      <c r="I363" s="28">
        <f t="shared" si="394"/>
        <v>3.5</v>
      </c>
      <c r="J363" s="28">
        <f t="shared" si="394"/>
        <v>15</v>
      </c>
      <c r="K363" s="28">
        <f t="shared" si="394"/>
        <v>27.2</v>
      </c>
      <c r="L363" s="28">
        <f t="shared" si="394"/>
        <v>5.4</v>
      </c>
      <c r="M363" s="28">
        <f t="shared" si="394"/>
        <v>10.9</v>
      </c>
      <c r="N363" s="28">
        <f t="shared" si="394"/>
        <v>8.7</v>
      </c>
      <c r="O363" s="28">
        <f t="shared" si="394"/>
        <v>8.6</v>
      </c>
      <c r="P363" s="28">
        <f t="shared" si="394"/>
        <v>0</v>
      </c>
      <c r="Q363" s="28">
        <f t="shared" si="394"/>
        <v>8.3</v>
      </c>
      <c r="R363" s="28">
        <f t="shared" si="394"/>
        <v>12.8</v>
      </c>
      <c r="S363" s="28">
        <f t="shared" si="394"/>
        <v>4.1</v>
      </c>
      <c r="T363" s="28">
        <f t="shared" si="394"/>
        <v>2.6</v>
      </c>
      <c r="U363" s="27">
        <f t="shared" si="390"/>
        <v>4</v>
      </c>
      <c r="V363" s="27">
        <f t="shared" si="4"/>
        <v>172.5</v>
      </c>
      <c r="W363" s="27"/>
    </row>
    <row r="364">
      <c r="A364" s="26" t="s">
        <v>1580</v>
      </c>
      <c r="B364" s="27" t="str">
        <f>VLOOKUP(A364,PlayerPosDB,3,FALSE)</f>
        <v>WR</v>
      </c>
      <c r="C364" s="28">
        <f t="shared" ref="C364:T364" si="395">IFNA(VLOOKUP($A364,INDIRECT("'W"&amp;C$1&amp;"'!$A$3:$T$1000"),3,False),0)</f>
        <v>6.2</v>
      </c>
      <c r="D364" s="28">
        <f t="shared" si="395"/>
        <v>0</v>
      </c>
      <c r="E364" s="28">
        <f t="shared" si="395"/>
        <v>0</v>
      </c>
      <c r="F364" s="28">
        <f t="shared" si="395"/>
        <v>0</v>
      </c>
      <c r="G364" s="28">
        <f t="shared" si="395"/>
        <v>0</v>
      </c>
      <c r="H364" s="28">
        <f t="shared" si="395"/>
        <v>0</v>
      </c>
      <c r="I364" s="28">
        <f t="shared" si="395"/>
        <v>0</v>
      </c>
      <c r="J364" s="28">
        <f t="shared" si="395"/>
        <v>14.6</v>
      </c>
      <c r="K364" s="28">
        <f t="shared" si="395"/>
        <v>1.6</v>
      </c>
      <c r="L364" s="28">
        <f t="shared" si="395"/>
        <v>14.3</v>
      </c>
      <c r="M364" s="28">
        <f t="shared" si="395"/>
        <v>21.8</v>
      </c>
      <c r="N364" s="28">
        <f t="shared" si="395"/>
        <v>16.2</v>
      </c>
      <c r="O364" s="28">
        <f t="shared" si="395"/>
        <v>14.8</v>
      </c>
      <c r="P364" s="28">
        <f t="shared" si="395"/>
        <v>35.8</v>
      </c>
      <c r="Q364" s="28">
        <f t="shared" si="395"/>
        <v>14.3</v>
      </c>
      <c r="R364" s="28">
        <f t="shared" si="395"/>
        <v>9.6</v>
      </c>
      <c r="S364" s="28">
        <f t="shared" si="395"/>
        <v>17.9</v>
      </c>
      <c r="T364" s="28">
        <f t="shared" si="395"/>
        <v>0</v>
      </c>
      <c r="U364" s="27">
        <f t="shared" si="390"/>
        <v>4</v>
      </c>
      <c r="V364" s="27">
        <f t="shared" si="4"/>
        <v>167.1</v>
      </c>
      <c r="W364" s="27"/>
    </row>
    <row r="365">
      <c r="A365" s="26" t="s">
        <v>1581</v>
      </c>
      <c r="B365" s="27" t="str">
        <f>VLOOKUP(A365,PlayerPosDB,3,FALSE)</f>
        <v>WR</v>
      </c>
      <c r="C365" s="28">
        <f t="shared" ref="C365:T365" si="396">IFNA(VLOOKUP($A365,INDIRECT("'W"&amp;C$1&amp;"'!$A$3:$T$1000"),3,False),0)</f>
        <v>19.8</v>
      </c>
      <c r="D365" s="28">
        <f t="shared" si="396"/>
        <v>3.2</v>
      </c>
      <c r="E365" s="28">
        <f t="shared" si="396"/>
        <v>4</v>
      </c>
      <c r="F365" s="28">
        <f t="shared" si="396"/>
        <v>14.8</v>
      </c>
      <c r="G365" s="28">
        <f t="shared" si="396"/>
        <v>10.3</v>
      </c>
      <c r="H365" s="28">
        <f t="shared" si="396"/>
        <v>0</v>
      </c>
      <c r="I365" s="28">
        <f t="shared" si="396"/>
        <v>3.9</v>
      </c>
      <c r="J365" s="28">
        <f t="shared" si="396"/>
        <v>11.7</v>
      </c>
      <c r="K365" s="28">
        <f t="shared" si="396"/>
        <v>-1</v>
      </c>
      <c r="L365" s="28">
        <f t="shared" si="396"/>
        <v>1.6</v>
      </c>
      <c r="M365" s="28">
        <f t="shared" si="396"/>
        <v>14.8</v>
      </c>
      <c r="N365" s="28">
        <f t="shared" si="396"/>
        <v>7.1</v>
      </c>
      <c r="O365" s="28">
        <f t="shared" si="396"/>
        <v>7.9</v>
      </c>
      <c r="P365" s="28">
        <f t="shared" si="396"/>
        <v>7.1</v>
      </c>
      <c r="Q365" s="28">
        <f t="shared" si="396"/>
        <v>16.6</v>
      </c>
      <c r="R365" s="28">
        <f t="shared" si="396"/>
        <v>17</v>
      </c>
      <c r="S365" s="28">
        <f t="shared" si="396"/>
        <v>18.9</v>
      </c>
      <c r="T365" s="28">
        <f t="shared" si="396"/>
        <v>0</v>
      </c>
      <c r="U365" s="27">
        <f t="shared" si="390"/>
        <v>4</v>
      </c>
      <c r="V365" s="27">
        <f t="shared" si="4"/>
        <v>157.7</v>
      </c>
      <c r="W365" s="27"/>
    </row>
    <row r="366">
      <c r="A366" s="26" t="s">
        <v>1582</v>
      </c>
      <c r="B366" s="27" t="str">
        <f>VLOOKUP(A366,PlayerPosDB,3,FALSE)</f>
        <v>WR</v>
      </c>
      <c r="C366" s="28">
        <f t="shared" ref="C366:T366" si="397">IFNA(VLOOKUP($A366,INDIRECT("'W"&amp;C$1&amp;"'!$A$3:$T$1000"),3,False),0)</f>
        <v>0</v>
      </c>
      <c r="D366" s="28">
        <f t="shared" si="397"/>
        <v>0</v>
      </c>
      <c r="E366" s="28">
        <f t="shared" si="397"/>
        <v>3.7</v>
      </c>
      <c r="F366" s="28">
        <f t="shared" si="397"/>
        <v>18.2</v>
      </c>
      <c r="G366" s="28">
        <f t="shared" si="397"/>
        <v>11.4</v>
      </c>
      <c r="H366" s="28">
        <f t="shared" si="397"/>
        <v>16</v>
      </c>
      <c r="I366" s="28">
        <f t="shared" si="397"/>
        <v>0.8</v>
      </c>
      <c r="J366" s="28">
        <f t="shared" si="397"/>
        <v>20.2</v>
      </c>
      <c r="K366" s="28">
        <f t="shared" si="397"/>
        <v>9</v>
      </c>
      <c r="L366" s="28">
        <f t="shared" si="397"/>
        <v>10.7</v>
      </c>
      <c r="M366" s="28">
        <f t="shared" si="397"/>
        <v>16.9</v>
      </c>
      <c r="N366" s="28">
        <f t="shared" si="397"/>
        <v>4.2</v>
      </c>
      <c r="O366" s="28">
        <f t="shared" si="397"/>
        <v>0</v>
      </c>
      <c r="P366" s="28">
        <f t="shared" si="397"/>
        <v>0</v>
      </c>
      <c r="Q366" s="28">
        <f t="shared" si="397"/>
        <v>4.7</v>
      </c>
      <c r="R366" s="28">
        <f t="shared" si="397"/>
        <v>13.6</v>
      </c>
      <c r="S366" s="28">
        <f t="shared" si="397"/>
        <v>3.7</v>
      </c>
      <c r="T366" s="28">
        <f t="shared" si="397"/>
        <v>14.4</v>
      </c>
      <c r="U366" s="27">
        <f t="shared" si="390"/>
        <v>4</v>
      </c>
      <c r="V366" s="27">
        <f t="shared" si="4"/>
        <v>147.5</v>
      </c>
      <c r="W366" s="27"/>
    </row>
    <row r="367">
      <c r="A367" s="26" t="s">
        <v>1583</v>
      </c>
      <c r="B367" s="27" t="str">
        <f>VLOOKUP(A367,PlayerPosDB,3,FALSE)</f>
        <v>WR</v>
      </c>
      <c r="C367" s="28">
        <f t="shared" ref="C367:T367" si="398">IFNA(VLOOKUP($A367,INDIRECT("'W"&amp;C$1&amp;"'!$A$3:$T$1000"),3,False),0)</f>
        <v>20</v>
      </c>
      <c r="D367" s="28">
        <f t="shared" si="398"/>
        <v>14.1</v>
      </c>
      <c r="E367" s="28">
        <f t="shared" si="398"/>
        <v>4.9</v>
      </c>
      <c r="F367" s="28">
        <f t="shared" si="398"/>
        <v>1.4</v>
      </c>
      <c r="G367" s="28">
        <f t="shared" si="398"/>
        <v>20.9</v>
      </c>
      <c r="H367" s="28">
        <f t="shared" si="398"/>
        <v>0</v>
      </c>
      <c r="I367" s="28">
        <f t="shared" si="398"/>
        <v>2.5</v>
      </c>
      <c r="J367" s="28">
        <f t="shared" si="398"/>
        <v>1.6</v>
      </c>
      <c r="K367" s="28">
        <f t="shared" si="398"/>
        <v>5.6</v>
      </c>
      <c r="L367" s="28">
        <f t="shared" si="398"/>
        <v>16.1</v>
      </c>
      <c r="M367" s="28">
        <f t="shared" si="398"/>
        <v>8.9</v>
      </c>
      <c r="N367" s="28">
        <f t="shared" si="398"/>
        <v>4.4</v>
      </c>
      <c r="O367" s="28">
        <f t="shared" si="398"/>
        <v>8.6</v>
      </c>
      <c r="P367" s="28">
        <f t="shared" si="398"/>
        <v>0</v>
      </c>
      <c r="Q367" s="28">
        <f t="shared" si="398"/>
        <v>0</v>
      </c>
      <c r="R367" s="28">
        <f t="shared" si="398"/>
        <v>0</v>
      </c>
      <c r="S367" s="28">
        <f t="shared" si="398"/>
        <v>21.2</v>
      </c>
      <c r="T367" s="28">
        <f t="shared" si="398"/>
        <v>12.7</v>
      </c>
      <c r="U367" s="27">
        <f t="shared" si="390"/>
        <v>4</v>
      </c>
      <c r="V367" s="27">
        <f t="shared" si="4"/>
        <v>142.9</v>
      </c>
      <c r="W367" s="27"/>
    </row>
    <row r="368">
      <c r="A368" s="26" t="s">
        <v>1584</v>
      </c>
      <c r="B368" s="27" t="str">
        <f>VLOOKUP(A368,PlayerPosDB,3,FALSE)</f>
        <v>WR</v>
      </c>
      <c r="C368" s="28">
        <f t="shared" ref="C368:T368" si="399">IFNA(VLOOKUP($A368,INDIRECT("'W"&amp;C$1&amp;"'!$A$3:$T$1000"),3,False),0)</f>
        <v>9.7</v>
      </c>
      <c r="D368" s="28">
        <f t="shared" si="399"/>
        <v>2.6</v>
      </c>
      <c r="E368" s="28">
        <f t="shared" si="399"/>
        <v>1.1</v>
      </c>
      <c r="F368" s="28">
        <f t="shared" si="399"/>
        <v>0</v>
      </c>
      <c r="G368" s="28">
        <f t="shared" si="399"/>
        <v>0</v>
      </c>
      <c r="H368" s="28">
        <f t="shared" si="399"/>
        <v>0</v>
      </c>
      <c r="I368" s="28">
        <f t="shared" si="399"/>
        <v>4.1</v>
      </c>
      <c r="J368" s="28">
        <f t="shared" si="399"/>
        <v>7.2</v>
      </c>
      <c r="K368" s="28">
        <f t="shared" si="399"/>
        <v>0</v>
      </c>
      <c r="L368" s="28">
        <f t="shared" si="399"/>
        <v>0</v>
      </c>
      <c r="M368" s="28">
        <f t="shared" si="399"/>
        <v>0</v>
      </c>
      <c r="N368" s="28">
        <f t="shared" si="399"/>
        <v>1.6</v>
      </c>
      <c r="O368" s="28">
        <f t="shared" si="399"/>
        <v>3.5</v>
      </c>
      <c r="P368" s="28">
        <f t="shared" si="399"/>
        <v>19.9</v>
      </c>
      <c r="Q368" s="28">
        <f t="shared" si="399"/>
        <v>16</v>
      </c>
      <c r="R368" s="28">
        <f t="shared" si="399"/>
        <v>14.2</v>
      </c>
      <c r="S368" s="28">
        <f t="shared" si="399"/>
        <v>20.5</v>
      </c>
      <c r="T368" s="28">
        <f t="shared" si="399"/>
        <v>16.5</v>
      </c>
      <c r="U368" s="27">
        <f t="shared" si="390"/>
        <v>4</v>
      </c>
      <c r="V368" s="27">
        <f t="shared" si="4"/>
        <v>116.9</v>
      </c>
      <c r="W368" s="27"/>
    </row>
    <row r="369">
      <c r="A369" s="26" t="s">
        <v>1585</v>
      </c>
      <c r="B369" s="27" t="str">
        <f>VLOOKUP(A369,PlayerPosDB,3,FALSE)</f>
        <v>WR</v>
      </c>
      <c r="C369" s="28">
        <f t="shared" ref="C369:T369" si="400">IFNA(VLOOKUP($A369,INDIRECT("'W"&amp;C$1&amp;"'!$A$3:$T$1000"),3,False),0)</f>
        <v>9</v>
      </c>
      <c r="D369" s="28">
        <f t="shared" si="400"/>
        <v>8.2</v>
      </c>
      <c r="E369" s="28">
        <f t="shared" si="400"/>
        <v>11.8</v>
      </c>
      <c r="F369" s="28">
        <f t="shared" si="400"/>
        <v>4.6</v>
      </c>
      <c r="G369" s="28">
        <f t="shared" si="400"/>
        <v>22.6</v>
      </c>
      <c r="H369" s="28">
        <f t="shared" si="400"/>
        <v>20.7</v>
      </c>
      <c r="I369" s="28">
        <f t="shared" si="400"/>
        <v>10.6</v>
      </c>
      <c r="J369" s="28">
        <f t="shared" si="400"/>
        <v>13.8</v>
      </c>
      <c r="K369" s="28">
        <f t="shared" si="400"/>
        <v>25.5</v>
      </c>
      <c r="L369" s="28">
        <f t="shared" si="400"/>
        <v>6.6</v>
      </c>
      <c r="M369" s="28">
        <f t="shared" si="400"/>
        <v>3.8</v>
      </c>
      <c r="N369" s="28">
        <f t="shared" si="400"/>
        <v>0</v>
      </c>
      <c r="O369" s="28">
        <f t="shared" si="400"/>
        <v>6.6</v>
      </c>
      <c r="P369" s="28">
        <f t="shared" si="400"/>
        <v>14.9</v>
      </c>
      <c r="Q369" s="28">
        <f t="shared" si="400"/>
        <v>13.1</v>
      </c>
      <c r="R369" s="28">
        <f t="shared" si="400"/>
        <v>8.4</v>
      </c>
      <c r="S369" s="28">
        <f t="shared" si="400"/>
        <v>14.1</v>
      </c>
      <c r="T369" s="28">
        <f t="shared" si="400"/>
        <v>7.1</v>
      </c>
      <c r="U369" s="27">
        <f t="shared" si="390"/>
        <v>3</v>
      </c>
      <c r="V369" s="27">
        <f t="shared" si="4"/>
        <v>201.4</v>
      </c>
      <c r="W369" s="27"/>
    </row>
    <row r="370">
      <c r="A370" s="26" t="s">
        <v>1586</v>
      </c>
      <c r="B370" s="27" t="str">
        <f>VLOOKUP(A370,PlayerPosDB,3,FALSE)</f>
        <v>WR</v>
      </c>
      <c r="C370" s="28">
        <f t="shared" ref="C370:T370" si="401">IFNA(VLOOKUP($A370,INDIRECT("'W"&amp;C$1&amp;"'!$A$3:$T$1000"),3,False),0)</f>
        <v>7.9</v>
      </c>
      <c r="D370" s="28">
        <f t="shared" si="401"/>
        <v>4.9</v>
      </c>
      <c r="E370" s="28">
        <f t="shared" si="401"/>
        <v>17.7</v>
      </c>
      <c r="F370" s="28">
        <f t="shared" si="401"/>
        <v>7.4</v>
      </c>
      <c r="G370" s="28">
        <f t="shared" si="401"/>
        <v>10.2</v>
      </c>
      <c r="H370" s="28">
        <f t="shared" si="401"/>
        <v>0</v>
      </c>
      <c r="I370" s="28">
        <f t="shared" si="401"/>
        <v>0</v>
      </c>
      <c r="J370" s="28">
        <f t="shared" si="401"/>
        <v>14.2</v>
      </c>
      <c r="K370" s="28">
        <f t="shared" si="401"/>
        <v>14.5</v>
      </c>
      <c r="L370" s="28">
        <f t="shared" si="401"/>
        <v>0</v>
      </c>
      <c r="M370" s="28">
        <f t="shared" si="401"/>
        <v>6.8</v>
      </c>
      <c r="N370" s="28">
        <f t="shared" si="401"/>
        <v>17.1</v>
      </c>
      <c r="O370" s="28">
        <f t="shared" si="401"/>
        <v>12.7</v>
      </c>
      <c r="P370" s="28">
        <f t="shared" si="401"/>
        <v>10.2</v>
      </c>
      <c r="Q370" s="28">
        <f t="shared" si="401"/>
        <v>8.4</v>
      </c>
      <c r="R370" s="28">
        <f t="shared" si="401"/>
        <v>5.1</v>
      </c>
      <c r="S370" s="28">
        <f t="shared" si="401"/>
        <v>14.6</v>
      </c>
      <c r="T370" s="28">
        <f t="shared" si="401"/>
        <v>22.8</v>
      </c>
      <c r="U370" s="27">
        <f t="shared" si="390"/>
        <v>3</v>
      </c>
      <c r="V370" s="27">
        <f t="shared" si="4"/>
        <v>174.5</v>
      </c>
      <c r="W370" s="27"/>
    </row>
    <row r="371">
      <c r="A371" s="26" t="s">
        <v>1587</v>
      </c>
      <c r="B371" s="27" t="str">
        <f>VLOOKUP(A371,PlayerPosDB,3,FALSE)</f>
        <v>WR</v>
      </c>
      <c r="C371" s="28">
        <f t="shared" ref="C371:T371" si="402">IFNA(VLOOKUP($A371,INDIRECT("'W"&amp;C$1&amp;"'!$A$3:$T$1000"),3,False),0)</f>
        <v>8.9</v>
      </c>
      <c r="D371" s="28">
        <f t="shared" si="402"/>
        <v>4.7</v>
      </c>
      <c r="E371" s="28">
        <f t="shared" si="402"/>
        <v>41</v>
      </c>
      <c r="F371" s="28">
        <f t="shared" si="402"/>
        <v>10.3</v>
      </c>
      <c r="G371" s="28">
        <f t="shared" si="402"/>
        <v>1.8</v>
      </c>
      <c r="H371" s="28">
        <f t="shared" si="402"/>
        <v>4.2</v>
      </c>
      <c r="I371" s="28">
        <f t="shared" si="402"/>
        <v>0</v>
      </c>
      <c r="J371" s="28">
        <f t="shared" si="402"/>
        <v>0</v>
      </c>
      <c r="K371" s="28">
        <f t="shared" si="402"/>
        <v>0</v>
      </c>
      <c r="L371" s="28">
        <f t="shared" si="402"/>
        <v>12.8</v>
      </c>
      <c r="M371" s="28">
        <f t="shared" si="402"/>
        <v>20.1</v>
      </c>
      <c r="N371" s="28">
        <f t="shared" si="402"/>
        <v>6.5</v>
      </c>
      <c r="O371" s="28">
        <f t="shared" si="402"/>
        <v>7.1</v>
      </c>
      <c r="P371" s="28">
        <f t="shared" si="402"/>
        <v>24.5</v>
      </c>
      <c r="Q371" s="28">
        <f t="shared" si="402"/>
        <v>4.1</v>
      </c>
      <c r="R371" s="28">
        <f t="shared" si="402"/>
        <v>7.1</v>
      </c>
      <c r="S371" s="28">
        <f t="shared" si="402"/>
        <v>10.2</v>
      </c>
      <c r="T371" s="28">
        <f t="shared" si="402"/>
        <v>8.7</v>
      </c>
      <c r="U371" s="27">
        <f t="shared" si="390"/>
        <v>3</v>
      </c>
      <c r="V371" s="27">
        <f t="shared" si="4"/>
        <v>172</v>
      </c>
      <c r="W371" s="27"/>
    </row>
    <row r="372">
      <c r="A372" s="26" t="s">
        <v>1588</v>
      </c>
      <c r="B372" s="27" t="str">
        <f>VLOOKUP(A372,PlayerPosDB,3,FALSE)</f>
        <v>WR</v>
      </c>
      <c r="C372" s="28">
        <f t="shared" ref="C372:T372" si="403">IFNA(VLOOKUP($A372,INDIRECT("'W"&amp;C$1&amp;"'!$A$3:$T$1000"),3,False),0)</f>
        <v>31.1</v>
      </c>
      <c r="D372" s="28">
        <f t="shared" si="403"/>
        <v>5.6</v>
      </c>
      <c r="E372" s="28">
        <f t="shared" si="403"/>
        <v>8.9</v>
      </c>
      <c r="F372" s="28">
        <f t="shared" si="403"/>
        <v>23.6</v>
      </c>
      <c r="G372" s="28">
        <f t="shared" si="403"/>
        <v>11.7</v>
      </c>
      <c r="H372" s="28">
        <f t="shared" si="403"/>
        <v>11.8</v>
      </c>
      <c r="I372" s="28">
        <f t="shared" si="403"/>
        <v>2</v>
      </c>
      <c r="J372" s="28">
        <f t="shared" si="403"/>
        <v>6.5</v>
      </c>
      <c r="K372" s="28">
        <f t="shared" si="403"/>
        <v>13.8</v>
      </c>
      <c r="L372" s="28">
        <f t="shared" si="403"/>
        <v>0</v>
      </c>
      <c r="M372" s="28">
        <f t="shared" si="403"/>
        <v>8.8</v>
      </c>
      <c r="N372" s="28">
        <f t="shared" si="403"/>
        <v>4.1</v>
      </c>
      <c r="O372" s="28">
        <f t="shared" si="403"/>
        <v>18.2</v>
      </c>
      <c r="P372" s="28">
        <f t="shared" si="403"/>
        <v>0</v>
      </c>
      <c r="Q372" s="28">
        <f t="shared" si="403"/>
        <v>8.6</v>
      </c>
      <c r="R372" s="28">
        <f t="shared" si="403"/>
        <v>9.6</v>
      </c>
      <c r="S372" s="28">
        <f t="shared" si="403"/>
        <v>1.1</v>
      </c>
      <c r="T372" s="28">
        <f t="shared" si="403"/>
        <v>4.1</v>
      </c>
      <c r="U372" s="27">
        <f t="shared" si="390"/>
        <v>3</v>
      </c>
      <c r="V372" s="27">
        <f t="shared" si="4"/>
        <v>169.5</v>
      </c>
      <c r="W372" s="27"/>
    </row>
    <row r="373">
      <c r="A373" s="26" t="s">
        <v>1589</v>
      </c>
      <c r="B373" s="27" t="str">
        <f>VLOOKUP(A373,PlayerPosDB,3,FALSE)</f>
        <v>WR</v>
      </c>
      <c r="C373" s="28">
        <f t="shared" ref="C373:T373" si="404">IFNA(VLOOKUP($A373,INDIRECT("'W"&amp;C$1&amp;"'!$A$3:$T$1000"),3,False),0)</f>
        <v>4.4</v>
      </c>
      <c r="D373" s="28">
        <f t="shared" si="404"/>
        <v>23.9</v>
      </c>
      <c r="E373" s="28">
        <f t="shared" si="404"/>
        <v>18.4</v>
      </c>
      <c r="F373" s="28">
        <f t="shared" si="404"/>
        <v>11.9</v>
      </c>
      <c r="G373" s="28">
        <f t="shared" si="404"/>
        <v>5.5</v>
      </c>
      <c r="H373" s="28">
        <f t="shared" si="404"/>
        <v>6.3</v>
      </c>
      <c r="I373" s="28">
        <f t="shared" si="404"/>
        <v>17.9</v>
      </c>
      <c r="J373" s="28">
        <f t="shared" si="404"/>
        <v>0</v>
      </c>
      <c r="K373" s="28">
        <f t="shared" si="404"/>
        <v>0</v>
      </c>
      <c r="L373" s="28">
        <f t="shared" si="404"/>
        <v>0</v>
      </c>
      <c r="M373" s="28">
        <f t="shared" si="404"/>
        <v>10.5</v>
      </c>
      <c r="N373" s="28">
        <f t="shared" si="404"/>
        <v>7.9</v>
      </c>
      <c r="O373" s="28">
        <f t="shared" si="404"/>
        <v>8.6</v>
      </c>
      <c r="P373" s="28">
        <f t="shared" si="404"/>
        <v>6.9</v>
      </c>
      <c r="Q373" s="28">
        <f t="shared" si="404"/>
        <v>4.3</v>
      </c>
      <c r="R373" s="28">
        <f t="shared" si="404"/>
        <v>13.2</v>
      </c>
      <c r="S373" s="28">
        <f t="shared" si="404"/>
        <v>5.7</v>
      </c>
      <c r="T373" s="28">
        <f t="shared" si="404"/>
        <v>12.8</v>
      </c>
      <c r="U373" s="27">
        <f t="shared" si="390"/>
        <v>3</v>
      </c>
      <c r="V373" s="27">
        <f t="shared" si="4"/>
        <v>158.2</v>
      </c>
      <c r="W373" s="27"/>
    </row>
    <row r="374">
      <c r="A374" s="26" t="s">
        <v>1590</v>
      </c>
      <c r="B374" s="27" t="str">
        <f>VLOOKUP(A374,PlayerPosDB,3,FALSE)</f>
        <v>WR</v>
      </c>
      <c r="C374" s="28">
        <f t="shared" ref="C374:T374" si="405">IFNA(VLOOKUP($A374,INDIRECT("'W"&amp;C$1&amp;"'!$A$3:$T$1000"),3,False),0)</f>
        <v>6.3</v>
      </c>
      <c r="D374" s="28">
        <f t="shared" si="405"/>
        <v>5.5</v>
      </c>
      <c r="E374" s="28">
        <f t="shared" si="405"/>
        <v>10.3</v>
      </c>
      <c r="F374" s="28">
        <f t="shared" si="405"/>
        <v>2.8</v>
      </c>
      <c r="G374" s="28">
        <f t="shared" si="405"/>
        <v>13.8</v>
      </c>
      <c r="H374" s="28">
        <f t="shared" si="405"/>
        <v>9.1</v>
      </c>
      <c r="I374" s="28">
        <f t="shared" si="405"/>
        <v>20.1</v>
      </c>
      <c r="J374" s="28">
        <f t="shared" si="405"/>
        <v>3.3</v>
      </c>
      <c r="K374" s="28">
        <f t="shared" si="405"/>
        <v>4</v>
      </c>
      <c r="L374" s="28">
        <f t="shared" si="405"/>
        <v>14.4</v>
      </c>
      <c r="M374" s="28">
        <f t="shared" si="405"/>
        <v>4</v>
      </c>
      <c r="N374" s="28">
        <f t="shared" si="405"/>
        <v>11.3</v>
      </c>
      <c r="O374" s="28">
        <f t="shared" si="405"/>
        <v>0</v>
      </c>
      <c r="P374" s="28">
        <f t="shared" si="405"/>
        <v>0</v>
      </c>
      <c r="Q374" s="28">
        <f t="shared" si="405"/>
        <v>21.5</v>
      </c>
      <c r="R374" s="28">
        <f t="shared" si="405"/>
        <v>7.9</v>
      </c>
      <c r="S374" s="28">
        <f t="shared" si="405"/>
        <v>1.7</v>
      </c>
      <c r="T374" s="28">
        <f t="shared" si="405"/>
        <v>16.1</v>
      </c>
      <c r="U374" s="27">
        <f t="shared" si="390"/>
        <v>3</v>
      </c>
      <c r="V374" s="27">
        <f t="shared" si="4"/>
        <v>152.1</v>
      </c>
      <c r="W374" s="27"/>
    </row>
    <row r="375">
      <c r="A375" s="26" t="s">
        <v>1591</v>
      </c>
      <c r="B375" s="27" t="str">
        <f>VLOOKUP(A375,PlayerPosDB,3,FALSE)</f>
        <v>WR</v>
      </c>
      <c r="C375" s="28">
        <f t="shared" ref="C375:T375" si="406">IFNA(VLOOKUP($A375,INDIRECT("'W"&amp;C$1&amp;"'!$A$3:$T$1000"),3,False),0)</f>
        <v>5.3</v>
      </c>
      <c r="D375" s="28">
        <f t="shared" si="406"/>
        <v>19.6</v>
      </c>
      <c r="E375" s="28">
        <f t="shared" si="406"/>
        <v>11.4</v>
      </c>
      <c r="F375" s="28">
        <f t="shared" si="406"/>
        <v>1.8</v>
      </c>
      <c r="G375" s="28">
        <f t="shared" si="406"/>
        <v>0</v>
      </c>
      <c r="H375" s="28">
        <f t="shared" si="406"/>
        <v>3.7</v>
      </c>
      <c r="I375" s="28">
        <f t="shared" si="406"/>
        <v>0</v>
      </c>
      <c r="J375" s="28">
        <f t="shared" si="406"/>
        <v>0</v>
      </c>
      <c r="K375" s="28">
        <f t="shared" si="406"/>
        <v>20</v>
      </c>
      <c r="L375" s="28">
        <f t="shared" si="406"/>
        <v>9.4</v>
      </c>
      <c r="M375" s="28">
        <f t="shared" si="406"/>
        <v>11.8</v>
      </c>
      <c r="N375" s="28">
        <f t="shared" si="406"/>
        <v>0</v>
      </c>
      <c r="O375" s="28">
        <f t="shared" si="406"/>
        <v>2.2</v>
      </c>
      <c r="P375" s="28">
        <f t="shared" si="406"/>
        <v>13.3</v>
      </c>
      <c r="Q375" s="28">
        <f t="shared" si="406"/>
        <v>13</v>
      </c>
      <c r="R375" s="28">
        <f t="shared" si="406"/>
        <v>3.3</v>
      </c>
      <c r="S375" s="28">
        <f t="shared" si="406"/>
        <v>7.3</v>
      </c>
      <c r="T375" s="28">
        <f t="shared" si="406"/>
        <v>25.1</v>
      </c>
      <c r="U375" s="27">
        <f t="shared" si="390"/>
        <v>3</v>
      </c>
      <c r="V375" s="27">
        <f t="shared" si="4"/>
        <v>147.2</v>
      </c>
      <c r="W375" s="27"/>
    </row>
    <row r="376">
      <c r="A376" s="26" t="s">
        <v>1592</v>
      </c>
      <c r="B376" s="27" t="str">
        <f>VLOOKUP(A376,PlayerPosDB,3,FALSE)</f>
        <v>WR</v>
      </c>
      <c r="C376" s="28">
        <f t="shared" ref="C376:T376" si="407">IFNA(VLOOKUP($A376,INDIRECT("'W"&amp;C$1&amp;"'!$A$3:$T$1000"),3,False),0)</f>
        <v>11.7</v>
      </c>
      <c r="D376" s="28">
        <f t="shared" si="407"/>
        <v>8.1</v>
      </c>
      <c r="E376" s="28">
        <f t="shared" si="407"/>
        <v>16.2</v>
      </c>
      <c r="F376" s="28">
        <f t="shared" si="407"/>
        <v>8.2</v>
      </c>
      <c r="G376" s="28">
        <f t="shared" si="407"/>
        <v>0</v>
      </c>
      <c r="H376" s="28">
        <f t="shared" si="407"/>
        <v>2.9</v>
      </c>
      <c r="I376" s="28">
        <f t="shared" si="407"/>
        <v>10</v>
      </c>
      <c r="J376" s="28">
        <f t="shared" si="407"/>
        <v>15.4</v>
      </c>
      <c r="K376" s="28">
        <f t="shared" si="407"/>
        <v>8</v>
      </c>
      <c r="L376" s="28">
        <f t="shared" si="407"/>
        <v>8.8</v>
      </c>
      <c r="M376" s="28">
        <f t="shared" si="407"/>
        <v>11</v>
      </c>
      <c r="N376" s="28">
        <f t="shared" si="407"/>
        <v>0</v>
      </c>
      <c r="O376" s="28">
        <f t="shared" si="407"/>
        <v>5</v>
      </c>
      <c r="P376" s="28">
        <f t="shared" si="407"/>
        <v>19.1</v>
      </c>
      <c r="Q376" s="28">
        <f t="shared" si="407"/>
        <v>12.9</v>
      </c>
      <c r="R376" s="28">
        <f t="shared" si="407"/>
        <v>3.2</v>
      </c>
      <c r="S376" s="28">
        <f t="shared" si="407"/>
        <v>4</v>
      </c>
      <c r="T376" s="28">
        <f t="shared" si="407"/>
        <v>0</v>
      </c>
      <c r="U376" s="27">
        <f t="shared" si="390"/>
        <v>3</v>
      </c>
      <c r="V376" s="27">
        <f t="shared" si="4"/>
        <v>144.5</v>
      </c>
      <c r="W376" s="27"/>
    </row>
    <row r="377">
      <c r="A377" s="26" t="s">
        <v>1593</v>
      </c>
      <c r="B377" s="27" t="str">
        <f>VLOOKUP(A377,PlayerPosDB,3,FALSE)</f>
        <v>WR</v>
      </c>
      <c r="C377" s="28">
        <f t="shared" ref="C377:T377" si="408">IFNA(VLOOKUP($A377,INDIRECT("'W"&amp;C$1&amp;"'!$A$3:$T$1000"),3,False),0)</f>
        <v>16.2</v>
      </c>
      <c r="D377" s="28">
        <f t="shared" si="408"/>
        <v>14</v>
      </c>
      <c r="E377" s="28">
        <f t="shared" si="408"/>
        <v>0</v>
      </c>
      <c r="F377" s="28">
        <f t="shared" si="408"/>
        <v>8.7</v>
      </c>
      <c r="G377" s="28">
        <f t="shared" si="408"/>
        <v>2.5</v>
      </c>
      <c r="H377" s="28">
        <f t="shared" si="408"/>
        <v>19.2</v>
      </c>
      <c r="I377" s="28">
        <f t="shared" si="408"/>
        <v>0</v>
      </c>
      <c r="J377" s="28">
        <f t="shared" si="408"/>
        <v>10.6</v>
      </c>
      <c r="K377" s="28">
        <f t="shared" si="408"/>
        <v>0</v>
      </c>
      <c r="L377" s="28">
        <f t="shared" si="408"/>
        <v>10.1</v>
      </c>
      <c r="M377" s="28">
        <f t="shared" si="408"/>
        <v>4.1</v>
      </c>
      <c r="N377" s="28">
        <f t="shared" si="408"/>
        <v>2.6</v>
      </c>
      <c r="O377" s="28">
        <f t="shared" si="408"/>
        <v>2</v>
      </c>
      <c r="P377" s="28">
        <f t="shared" si="408"/>
        <v>4.5</v>
      </c>
      <c r="Q377" s="28">
        <f t="shared" si="408"/>
        <v>3.4</v>
      </c>
      <c r="R377" s="28">
        <f t="shared" si="408"/>
        <v>21.6</v>
      </c>
      <c r="S377" s="28">
        <f t="shared" si="408"/>
        <v>8.6</v>
      </c>
      <c r="T377" s="28">
        <f t="shared" si="408"/>
        <v>0</v>
      </c>
      <c r="U377" s="27">
        <f t="shared" si="390"/>
        <v>3</v>
      </c>
      <c r="V377" s="27">
        <f t="shared" si="4"/>
        <v>128.1</v>
      </c>
      <c r="W377" s="27"/>
    </row>
    <row r="378">
      <c r="A378" s="26" t="s">
        <v>1594</v>
      </c>
      <c r="B378" s="27" t="str">
        <f>VLOOKUP(A378,PlayerPosDB,3,FALSE)</f>
        <v>WR</v>
      </c>
      <c r="C378" s="28">
        <f t="shared" ref="C378:T378" si="409">IFNA(VLOOKUP($A378,INDIRECT("'W"&amp;C$1&amp;"'!$A$3:$T$1000"),3,False),0)</f>
        <v>7.4</v>
      </c>
      <c r="D378" s="28">
        <f t="shared" si="409"/>
        <v>1.8</v>
      </c>
      <c r="E378" s="28">
        <f t="shared" si="409"/>
        <v>8.7</v>
      </c>
      <c r="F378" s="28">
        <f t="shared" si="409"/>
        <v>0</v>
      </c>
      <c r="G378" s="28">
        <f t="shared" si="409"/>
        <v>5.3</v>
      </c>
      <c r="H378" s="28">
        <f t="shared" si="409"/>
        <v>15.2</v>
      </c>
      <c r="I378" s="28">
        <f t="shared" si="409"/>
        <v>0</v>
      </c>
      <c r="J378" s="28">
        <f t="shared" si="409"/>
        <v>11.5</v>
      </c>
      <c r="K378" s="28">
        <f t="shared" si="409"/>
        <v>15.6</v>
      </c>
      <c r="L378" s="28">
        <f t="shared" si="409"/>
        <v>5.8</v>
      </c>
      <c r="M378" s="28">
        <f t="shared" si="409"/>
        <v>7.8</v>
      </c>
      <c r="N378" s="28">
        <f t="shared" si="409"/>
        <v>8.7</v>
      </c>
      <c r="O378" s="28">
        <f t="shared" si="409"/>
        <v>2.8</v>
      </c>
      <c r="P378" s="28">
        <f t="shared" si="409"/>
        <v>0</v>
      </c>
      <c r="Q378" s="28">
        <f t="shared" si="409"/>
        <v>5.1</v>
      </c>
      <c r="R378" s="28">
        <f t="shared" si="409"/>
        <v>18.8</v>
      </c>
      <c r="S378" s="28">
        <f t="shared" si="409"/>
        <v>0</v>
      </c>
      <c r="T378" s="28">
        <f t="shared" si="409"/>
        <v>0</v>
      </c>
      <c r="U378" s="27">
        <f t="shared" si="390"/>
        <v>3</v>
      </c>
      <c r="V378" s="27">
        <f t="shared" si="4"/>
        <v>114.5</v>
      </c>
      <c r="W378" s="27"/>
    </row>
    <row r="379">
      <c r="A379" s="26" t="s">
        <v>1595</v>
      </c>
      <c r="B379" s="27" t="str">
        <f>VLOOKUP(A379,PlayerPosDB,3,FALSE)</f>
        <v>WR</v>
      </c>
      <c r="C379" s="28">
        <f t="shared" ref="C379:T379" si="410">IFNA(VLOOKUP($A379,INDIRECT("'W"&amp;C$1&amp;"'!$A$3:$T$1000"),3,False),0)</f>
        <v>18.3</v>
      </c>
      <c r="D379" s="28">
        <f t="shared" si="410"/>
        <v>21.2</v>
      </c>
      <c r="E379" s="28">
        <f t="shared" si="410"/>
        <v>14.3</v>
      </c>
      <c r="F379" s="28">
        <f t="shared" si="410"/>
        <v>9.9</v>
      </c>
      <c r="G379" s="28">
        <f t="shared" si="410"/>
        <v>9.1</v>
      </c>
      <c r="H379" s="28">
        <f t="shared" si="410"/>
        <v>30</v>
      </c>
      <c r="I379" s="28">
        <f t="shared" si="410"/>
        <v>10</v>
      </c>
      <c r="J379" s="28">
        <f t="shared" si="410"/>
        <v>0</v>
      </c>
      <c r="K379" s="28">
        <f t="shared" si="410"/>
        <v>0</v>
      </c>
      <c r="L379" s="28">
        <f t="shared" si="410"/>
        <v>0</v>
      </c>
      <c r="M379" s="28">
        <f t="shared" si="410"/>
        <v>0</v>
      </c>
      <c r="N379" s="28">
        <f t="shared" si="410"/>
        <v>0</v>
      </c>
      <c r="O379" s="28">
        <f t="shared" si="410"/>
        <v>0</v>
      </c>
      <c r="P379" s="28">
        <f t="shared" si="410"/>
        <v>0</v>
      </c>
      <c r="Q379" s="28">
        <f t="shared" si="410"/>
        <v>0</v>
      </c>
      <c r="R379" s="28">
        <f t="shared" si="410"/>
        <v>0</v>
      </c>
      <c r="S379" s="28">
        <f t="shared" si="410"/>
        <v>0</v>
      </c>
      <c r="T379" s="28">
        <f t="shared" si="410"/>
        <v>0</v>
      </c>
      <c r="U379" s="27">
        <f t="shared" si="390"/>
        <v>3</v>
      </c>
      <c r="V379" s="27">
        <f t="shared" si="4"/>
        <v>112.8</v>
      </c>
      <c r="W379" s="27"/>
    </row>
    <row r="380">
      <c r="A380" s="26" t="s">
        <v>1596</v>
      </c>
      <c r="B380" s="27" t="str">
        <f>VLOOKUP(A380,PlayerPosDB,3,FALSE)</f>
        <v>WR</v>
      </c>
      <c r="C380" s="28">
        <f t="shared" ref="C380:T380" si="411">IFNA(VLOOKUP($A380,INDIRECT("'W"&amp;C$1&amp;"'!$A$3:$T$1000"),3,False),0)</f>
        <v>0</v>
      </c>
      <c r="D380" s="28">
        <f t="shared" si="411"/>
        <v>1.5</v>
      </c>
      <c r="E380" s="28">
        <f t="shared" si="411"/>
        <v>1.4</v>
      </c>
      <c r="F380" s="28">
        <f t="shared" si="411"/>
        <v>0</v>
      </c>
      <c r="G380" s="28">
        <f t="shared" si="411"/>
        <v>2.9</v>
      </c>
      <c r="H380" s="28">
        <f t="shared" si="411"/>
        <v>0</v>
      </c>
      <c r="I380" s="28">
        <f t="shared" si="411"/>
        <v>2.8</v>
      </c>
      <c r="J380" s="28">
        <f t="shared" si="411"/>
        <v>1.3</v>
      </c>
      <c r="K380" s="28">
        <f t="shared" si="411"/>
        <v>0.9</v>
      </c>
      <c r="L380" s="28">
        <f t="shared" si="411"/>
        <v>5</v>
      </c>
      <c r="M380" s="28">
        <f t="shared" si="411"/>
        <v>12.3</v>
      </c>
      <c r="N380" s="28">
        <f t="shared" si="411"/>
        <v>5.7</v>
      </c>
      <c r="O380" s="28">
        <f t="shared" si="411"/>
        <v>18.4</v>
      </c>
      <c r="P380" s="28">
        <f t="shared" si="411"/>
        <v>0</v>
      </c>
      <c r="Q380" s="28">
        <f t="shared" si="411"/>
        <v>4</v>
      </c>
      <c r="R380" s="28">
        <f t="shared" si="411"/>
        <v>8</v>
      </c>
      <c r="S380" s="28">
        <f t="shared" si="411"/>
        <v>26.2</v>
      </c>
      <c r="T380" s="28">
        <f t="shared" si="411"/>
        <v>19.6</v>
      </c>
      <c r="U380" s="27">
        <f t="shared" si="390"/>
        <v>3</v>
      </c>
      <c r="V380" s="27">
        <f t="shared" si="4"/>
        <v>110</v>
      </c>
      <c r="W380" s="27"/>
    </row>
    <row r="381">
      <c r="A381" s="26" t="s">
        <v>1597</v>
      </c>
      <c r="B381" s="27" t="str">
        <f>VLOOKUP(A381,PlayerPosDB,3,FALSE)</f>
        <v>WR</v>
      </c>
      <c r="C381" s="28">
        <f t="shared" ref="C381:T381" si="412">IFNA(VLOOKUP($A381,INDIRECT("'W"&amp;C$1&amp;"'!$A$3:$T$1000"),3,False),0)</f>
        <v>18.9</v>
      </c>
      <c r="D381" s="28">
        <f t="shared" si="412"/>
        <v>5.7</v>
      </c>
      <c r="E381" s="28">
        <f t="shared" si="412"/>
        <v>14.92</v>
      </c>
      <c r="F381" s="28">
        <f t="shared" si="412"/>
        <v>16</v>
      </c>
      <c r="G381" s="28">
        <f t="shared" si="412"/>
        <v>11.2</v>
      </c>
      <c r="H381" s="28">
        <f t="shared" si="412"/>
        <v>16.7</v>
      </c>
      <c r="I381" s="28">
        <f t="shared" si="412"/>
        <v>4.8</v>
      </c>
      <c r="J381" s="28">
        <f t="shared" si="412"/>
        <v>10.2</v>
      </c>
      <c r="K381" s="28">
        <f t="shared" si="412"/>
        <v>0</v>
      </c>
      <c r="L381" s="28">
        <f t="shared" si="412"/>
        <v>0</v>
      </c>
      <c r="M381" s="28">
        <f t="shared" si="412"/>
        <v>0</v>
      </c>
      <c r="N381" s="28">
        <f t="shared" si="412"/>
        <v>0</v>
      </c>
      <c r="O381" s="28">
        <f t="shared" si="412"/>
        <v>0</v>
      </c>
      <c r="P381" s="28">
        <f t="shared" si="412"/>
        <v>0</v>
      </c>
      <c r="Q381" s="28">
        <f t="shared" si="412"/>
        <v>0</v>
      </c>
      <c r="R381" s="28">
        <f t="shared" si="412"/>
        <v>0</v>
      </c>
      <c r="S381" s="28">
        <f t="shared" si="412"/>
        <v>0</v>
      </c>
      <c r="T381" s="28">
        <f t="shared" si="412"/>
        <v>0</v>
      </c>
      <c r="U381" s="27">
        <f t="shared" si="390"/>
        <v>3</v>
      </c>
      <c r="V381" s="27">
        <f t="shared" si="4"/>
        <v>98.42</v>
      </c>
      <c r="W381" s="27"/>
    </row>
    <row r="382">
      <c r="A382" s="26" t="s">
        <v>1598</v>
      </c>
      <c r="B382" s="27" t="str">
        <f>VLOOKUP(A382,PlayerPosDB,3,FALSE)</f>
        <v>WR</v>
      </c>
      <c r="C382" s="28">
        <f t="shared" ref="C382:T382" si="413">IFNA(VLOOKUP($A382,INDIRECT("'W"&amp;C$1&amp;"'!$A$3:$T$1000"),3,False),0)</f>
        <v>0</v>
      </c>
      <c r="D382" s="28">
        <f t="shared" si="413"/>
        <v>0</v>
      </c>
      <c r="E382" s="28">
        <f t="shared" si="413"/>
        <v>0</v>
      </c>
      <c r="F382" s="28">
        <f t="shared" si="413"/>
        <v>0</v>
      </c>
      <c r="G382" s="28">
        <f t="shared" si="413"/>
        <v>0</v>
      </c>
      <c r="H382" s="28">
        <f t="shared" si="413"/>
        <v>0</v>
      </c>
      <c r="I382" s="28">
        <f t="shared" si="413"/>
        <v>3.6</v>
      </c>
      <c r="J382" s="28">
        <f t="shared" si="413"/>
        <v>9.7</v>
      </c>
      <c r="K382" s="28">
        <f t="shared" si="413"/>
        <v>0</v>
      </c>
      <c r="L382" s="28">
        <f t="shared" si="413"/>
        <v>15.3</v>
      </c>
      <c r="M382" s="28">
        <f t="shared" si="413"/>
        <v>0</v>
      </c>
      <c r="N382" s="28">
        <f t="shared" si="413"/>
        <v>0</v>
      </c>
      <c r="O382" s="28">
        <f t="shared" si="413"/>
        <v>0</v>
      </c>
      <c r="P382" s="28">
        <f t="shared" si="413"/>
        <v>1</v>
      </c>
      <c r="Q382" s="28">
        <f t="shared" si="413"/>
        <v>2.1</v>
      </c>
      <c r="R382" s="28">
        <f t="shared" si="413"/>
        <v>5.7</v>
      </c>
      <c r="S382" s="28">
        <f t="shared" si="413"/>
        <v>24.7</v>
      </c>
      <c r="T382" s="28">
        <f t="shared" si="413"/>
        <v>15.9</v>
      </c>
      <c r="U382" s="27">
        <f t="shared" si="390"/>
        <v>3</v>
      </c>
      <c r="V382" s="27">
        <f t="shared" si="4"/>
        <v>78</v>
      </c>
      <c r="W382" s="27"/>
    </row>
    <row r="383">
      <c r="A383" s="26" t="s">
        <v>1599</v>
      </c>
      <c r="B383" s="27" t="str">
        <f>VLOOKUP(A383,PlayerPosDB,3,FALSE)</f>
        <v>WR</v>
      </c>
      <c r="C383" s="28">
        <f t="shared" ref="C383:T383" si="414">IFNA(VLOOKUP($A383,INDIRECT("'W"&amp;C$1&amp;"'!$A$3:$T$1000"),3,False),0)</f>
        <v>2.9</v>
      </c>
      <c r="D383" s="28">
        <f t="shared" si="414"/>
        <v>3</v>
      </c>
      <c r="E383" s="28">
        <f t="shared" si="414"/>
        <v>22.2</v>
      </c>
      <c r="F383" s="28">
        <f t="shared" si="414"/>
        <v>17.8</v>
      </c>
      <c r="G383" s="28">
        <f t="shared" si="414"/>
        <v>4.4</v>
      </c>
      <c r="H383" s="28">
        <f t="shared" si="414"/>
        <v>16.8</v>
      </c>
      <c r="I383" s="28">
        <f t="shared" si="414"/>
        <v>2.2</v>
      </c>
      <c r="J383" s="28">
        <f t="shared" si="414"/>
        <v>0</v>
      </c>
      <c r="K383" s="28">
        <f t="shared" si="414"/>
        <v>0</v>
      </c>
      <c r="L383" s="28">
        <f t="shared" si="414"/>
        <v>1.1</v>
      </c>
      <c r="M383" s="28">
        <f t="shared" si="414"/>
        <v>0</v>
      </c>
      <c r="N383" s="28">
        <f t="shared" si="414"/>
        <v>0</v>
      </c>
      <c r="O383" s="28">
        <f t="shared" si="414"/>
        <v>0</v>
      </c>
      <c r="P383" s="28">
        <f t="shared" si="414"/>
        <v>0</v>
      </c>
      <c r="Q383" s="28">
        <f t="shared" si="414"/>
        <v>0</v>
      </c>
      <c r="R383" s="28">
        <f t="shared" si="414"/>
        <v>0</v>
      </c>
      <c r="S383" s="28">
        <f t="shared" si="414"/>
        <v>0</v>
      </c>
      <c r="T383" s="28">
        <f t="shared" si="414"/>
        <v>2.2</v>
      </c>
      <c r="U383" s="27">
        <f t="shared" si="390"/>
        <v>3</v>
      </c>
      <c r="V383" s="27">
        <f t="shared" si="4"/>
        <v>72.6</v>
      </c>
      <c r="W383" s="27"/>
    </row>
    <row r="384">
      <c r="A384" s="26" t="s">
        <v>1600</v>
      </c>
      <c r="B384" s="27" t="str">
        <f>VLOOKUP(A384,PlayerPosDB,3,FALSE)</f>
        <v>WR</v>
      </c>
      <c r="C384" s="28">
        <f t="shared" ref="C384:T384" si="415">IFNA(VLOOKUP($A384,INDIRECT("'W"&amp;C$1&amp;"'!$A$3:$T$1000"),3,False),0)</f>
        <v>0.9</v>
      </c>
      <c r="D384" s="28">
        <f t="shared" si="415"/>
        <v>27</v>
      </c>
      <c r="E384" s="28">
        <f t="shared" si="415"/>
        <v>14.9</v>
      </c>
      <c r="F384" s="28">
        <f t="shared" si="415"/>
        <v>13</v>
      </c>
      <c r="G384" s="28">
        <f t="shared" si="415"/>
        <v>4.6</v>
      </c>
      <c r="H384" s="28">
        <f t="shared" si="415"/>
        <v>0</v>
      </c>
      <c r="I384" s="28">
        <f t="shared" si="415"/>
        <v>3.6</v>
      </c>
      <c r="J384" s="28">
        <f t="shared" si="415"/>
        <v>20.1</v>
      </c>
      <c r="K384" s="28">
        <f t="shared" si="415"/>
        <v>2.4</v>
      </c>
      <c r="L384" s="28">
        <f t="shared" si="415"/>
        <v>13.9</v>
      </c>
      <c r="M384" s="28">
        <f t="shared" si="415"/>
        <v>0</v>
      </c>
      <c r="N384" s="28">
        <f t="shared" si="415"/>
        <v>6.2</v>
      </c>
      <c r="O384" s="28">
        <f t="shared" si="415"/>
        <v>14.5</v>
      </c>
      <c r="P384" s="28">
        <f t="shared" si="415"/>
        <v>6.9</v>
      </c>
      <c r="Q384" s="28">
        <f t="shared" si="415"/>
        <v>4.2</v>
      </c>
      <c r="R384" s="28">
        <f t="shared" si="415"/>
        <v>5.9</v>
      </c>
      <c r="S384" s="28">
        <f t="shared" si="415"/>
        <v>12.6</v>
      </c>
      <c r="T384" s="28">
        <f t="shared" si="415"/>
        <v>14.8</v>
      </c>
      <c r="U384" s="27">
        <f t="shared" si="390"/>
        <v>2</v>
      </c>
      <c r="V384" s="27">
        <f t="shared" si="4"/>
        <v>165.5</v>
      </c>
      <c r="W384" s="27"/>
    </row>
    <row r="385">
      <c r="A385" s="26" t="s">
        <v>1601</v>
      </c>
      <c r="B385" s="27" t="str">
        <f>VLOOKUP(A385,PlayerPosDB,3,FALSE)</f>
        <v>WR</v>
      </c>
      <c r="C385" s="28">
        <f t="shared" ref="C385:T385" si="416">IFNA(VLOOKUP($A385,INDIRECT("'W"&amp;C$1&amp;"'!$A$3:$T$1000"),3,False),0)</f>
        <v>10.5</v>
      </c>
      <c r="D385" s="28">
        <f t="shared" si="416"/>
        <v>3.9</v>
      </c>
      <c r="E385" s="28">
        <f t="shared" si="416"/>
        <v>8.2</v>
      </c>
      <c r="F385" s="28">
        <f t="shared" si="416"/>
        <v>12.8</v>
      </c>
      <c r="G385" s="28">
        <f t="shared" si="416"/>
        <v>4.1</v>
      </c>
      <c r="H385" s="28">
        <f t="shared" si="416"/>
        <v>6.8</v>
      </c>
      <c r="I385" s="28">
        <f t="shared" si="416"/>
        <v>19.6</v>
      </c>
      <c r="J385" s="28">
        <f t="shared" si="416"/>
        <v>9.4</v>
      </c>
      <c r="K385" s="28">
        <f t="shared" si="416"/>
        <v>0</v>
      </c>
      <c r="L385" s="28">
        <f t="shared" si="416"/>
        <v>18</v>
      </c>
      <c r="M385" s="28">
        <f t="shared" si="416"/>
        <v>12.9</v>
      </c>
      <c r="N385" s="28">
        <f t="shared" si="416"/>
        <v>6.8</v>
      </c>
      <c r="O385" s="28">
        <f t="shared" si="416"/>
        <v>14.9</v>
      </c>
      <c r="P385" s="28">
        <f t="shared" si="416"/>
        <v>0</v>
      </c>
      <c r="Q385" s="28">
        <f t="shared" si="416"/>
        <v>0</v>
      </c>
      <c r="R385" s="28">
        <f t="shared" si="416"/>
        <v>0</v>
      </c>
      <c r="S385" s="28">
        <f t="shared" si="416"/>
        <v>6.5</v>
      </c>
      <c r="T385" s="28">
        <f t="shared" si="416"/>
        <v>0.5</v>
      </c>
      <c r="U385" s="27">
        <f t="shared" si="390"/>
        <v>2</v>
      </c>
      <c r="V385" s="27">
        <f t="shared" si="4"/>
        <v>134.9</v>
      </c>
      <c r="W385" s="27"/>
    </row>
    <row r="386">
      <c r="A386" s="26" t="s">
        <v>1602</v>
      </c>
      <c r="B386" s="27" t="str">
        <f>VLOOKUP(A386,PlayerPosDB,3,FALSE)</f>
        <v>WR</v>
      </c>
      <c r="C386" s="28">
        <f t="shared" ref="C386:T386" si="417">IFNA(VLOOKUP($A386,INDIRECT("'W"&amp;C$1&amp;"'!$A$3:$T$1000"),3,False),0)</f>
        <v>13.7</v>
      </c>
      <c r="D386" s="28">
        <f t="shared" si="417"/>
        <v>6.5</v>
      </c>
      <c r="E386" s="28">
        <f t="shared" si="417"/>
        <v>4.6</v>
      </c>
      <c r="F386" s="28">
        <f t="shared" si="417"/>
        <v>5.6</v>
      </c>
      <c r="G386" s="28">
        <f t="shared" si="417"/>
        <v>6.6</v>
      </c>
      <c r="H386" s="28">
        <f t="shared" si="417"/>
        <v>0</v>
      </c>
      <c r="I386" s="28">
        <f t="shared" si="417"/>
        <v>1.6</v>
      </c>
      <c r="J386" s="28">
        <f t="shared" si="417"/>
        <v>6.5</v>
      </c>
      <c r="K386" s="28">
        <f t="shared" si="417"/>
        <v>6.6</v>
      </c>
      <c r="L386" s="28">
        <f t="shared" si="417"/>
        <v>7.1</v>
      </c>
      <c r="M386" s="28">
        <f t="shared" si="417"/>
        <v>4.7</v>
      </c>
      <c r="N386" s="28">
        <f t="shared" si="417"/>
        <v>24.4</v>
      </c>
      <c r="O386" s="28">
        <f t="shared" si="417"/>
        <v>9.3</v>
      </c>
      <c r="P386" s="28">
        <f t="shared" si="417"/>
        <v>16.4</v>
      </c>
      <c r="Q386" s="28">
        <f t="shared" si="417"/>
        <v>0</v>
      </c>
      <c r="R386" s="28">
        <f t="shared" si="417"/>
        <v>0</v>
      </c>
      <c r="S386" s="28">
        <f t="shared" si="417"/>
        <v>0</v>
      </c>
      <c r="T386" s="28">
        <f t="shared" si="417"/>
        <v>7</v>
      </c>
      <c r="U386" s="27">
        <f t="shared" si="390"/>
        <v>2</v>
      </c>
      <c r="V386" s="27">
        <f t="shared" si="4"/>
        <v>120.6</v>
      </c>
      <c r="W386" s="27"/>
    </row>
    <row r="387">
      <c r="A387" s="26" t="s">
        <v>1603</v>
      </c>
      <c r="B387" s="27" t="str">
        <f>VLOOKUP(A387,PlayerPosDB,3,FALSE)</f>
        <v>WR</v>
      </c>
      <c r="C387" s="28">
        <f t="shared" ref="C387:T387" si="418">IFNA(VLOOKUP($A387,INDIRECT("'W"&amp;C$1&amp;"'!$A$3:$T$1000"),3,False),0)</f>
        <v>0</v>
      </c>
      <c r="D387" s="28">
        <f t="shared" si="418"/>
        <v>0</v>
      </c>
      <c r="E387" s="28">
        <f t="shared" si="418"/>
        <v>0</v>
      </c>
      <c r="F387" s="28">
        <f t="shared" si="418"/>
        <v>0</v>
      </c>
      <c r="G387" s="28">
        <f t="shared" si="418"/>
        <v>0</v>
      </c>
      <c r="H387" s="28">
        <f t="shared" si="418"/>
        <v>7.4</v>
      </c>
      <c r="I387" s="28">
        <f t="shared" si="418"/>
        <v>8</v>
      </c>
      <c r="J387" s="28">
        <f t="shared" si="418"/>
        <v>10.9</v>
      </c>
      <c r="K387" s="28">
        <f t="shared" si="418"/>
        <v>13.5</v>
      </c>
      <c r="L387" s="28">
        <f t="shared" si="418"/>
        <v>4.6</v>
      </c>
      <c r="M387" s="28">
        <f t="shared" si="418"/>
        <v>18.7</v>
      </c>
      <c r="N387" s="28">
        <f t="shared" si="418"/>
        <v>11.8</v>
      </c>
      <c r="O387" s="28">
        <f t="shared" si="418"/>
        <v>19.6</v>
      </c>
      <c r="P387" s="28">
        <f t="shared" si="418"/>
        <v>2.4</v>
      </c>
      <c r="Q387" s="28">
        <f t="shared" si="418"/>
        <v>1.9</v>
      </c>
      <c r="R387" s="28">
        <f t="shared" si="418"/>
        <v>8.7</v>
      </c>
      <c r="S387" s="28">
        <f t="shared" si="418"/>
        <v>5.2</v>
      </c>
      <c r="T387" s="28">
        <f t="shared" si="418"/>
        <v>7</v>
      </c>
      <c r="U387" s="27">
        <f t="shared" si="390"/>
        <v>2</v>
      </c>
      <c r="V387" s="27">
        <f t="shared" si="4"/>
        <v>119.7</v>
      </c>
      <c r="W387" s="27"/>
    </row>
    <row r="388">
      <c r="A388" s="26" t="s">
        <v>1604</v>
      </c>
      <c r="B388" s="27" t="str">
        <f>VLOOKUP(A388,PlayerPosDB,3,FALSE)</f>
        <v>WR</v>
      </c>
      <c r="C388" s="28">
        <f t="shared" ref="C388:T388" si="419">IFNA(VLOOKUP($A388,INDIRECT("'W"&amp;C$1&amp;"'!$A$3:$T$1000"),3,False),0)</f>
        <v>1.3</v>
      </c>
      <c r="D388" s="28">
        <f t="shared" si="419"/>
        <v>1.4</v>
      </c>
      <c r="E388" s="28">
        <f t="shared" si="419"/>
        <v>16.3</v>
      </c>
      <c r="F388" s="28">
        <f t="shared" si="419"/>
        <v>4.1</v>
      </c>
      <c r="G388" s="28">
        <f t="shared" si="419"/>
        <v>0</v>
      </c>
      <c r="H388" s="28">
        <f t="shared" si="419"/>
        <v>7.4</v>
      </c>
      <c r="I388" s="28">
        <f t="shared" si="419"/>
        <v>0.3</v>
      </c>
      <c r="J388" s="28">
        <f t="shared" si="419"/>
        <v>3.9</v>
      </c>
      <c r="K388" s="28">
        <f t="shared" si="419"/>
        <v>24.6</v>
      </c>
      <c r="L388" s="28">
        <f t="shared" si="419"/>
        <v>7.6</v>
      </c>
      <c r="M388" s="28">
        <f t="shared" si="419"/>
        <v>4.4</v>
      </c>
      <c r="N388" s="28">
        <f t="shared" si="419"/>
        <v>12</v>
      </c>
      <c r="O388" s="28">
        <f t="shared" si="419"/>
        <v>11</v>
      </c>
      <c r="P388" s="28">
        <f t="shared" si="419"/>
        <v>11.2</v>
      </c>
      <c r="Q388" s="28">
        <f t="shared" si="419"/>
        <v>6.1</v>
      </c>
      <c r="R388" s="28">
        <f t="shared" si="419"/>
        <v>5.7</v>
      </c>
      <c r="S388" s="28">
        <f t="shared" si="419"/>
        <v>1.7</v>
      </c>
      <c r="T388" s="28">
        <f t="shared" si="419"/>
        <v>0</v>
      </c>
      <c r="U388" s="27">
        <f t="shared" si="390"/>
        <v>2</v>
      </c>
      <c r="V388" s="27">
        <f t="shared" si="4"/>
        <v>119</v>
      </c>
      <c r="W388" s="27"/>
    </row>
    <row r="389">
      <c r="A389" s="26" t="s">
        <v>1605</v>
      </c>
      <c r="B389" s="27" t="str">
        <f>VLOOKUP(A389,PlayerPosDB,3,FALSE)</f>
        <v>WR</v>
      </c>
      <c r="C389" s="28">
        <f t="shared" ref="C389:T389" si="420">IFNA(VLOOKUP($A389,INDIRECT("'W"&amp;C$1&amp;"'!$A$3:$T$1000"),3,False),0)</f>
        <v>1.6</v>
      </c>
      <c r="D389" s="28">
        <f t="shared" si="420"/>
        <v>4.3</v>
      </c>
      <c r="E389" s="28">
        <f t="shared" si="420"/>
        <v>20.4</v>
      </c>
      <c r="F389" s="28">
        <f t="shared" si="420"/>
        <v>1.5</v>
      </c>
      <c r="G389" s="28">
        <f t="shared" si="420"/>
        <v>6.5</v>
      </c>
      <c r="H389" s="28">
        <f t="shared" si="420"/>
        <v>5</v>
      </c>
      <c r="I389" s="28">
        <f t="shared" si="420"/>
        <v>0</v>
      </c>
      <c r="J389" s="28">
        <f t="shared" si="420"/>
        <v>6.9</v>
      </c>
      <c r="K389" s="28">
        <f t="shared" si="420"/>
        <v>12.9</v>
      </c>
      <c r="L389" s="28">
        <f t="shared" si="420"/>
        <v>3.8</v>
      </c>
      <c r="M389" s="28">
        <f t="shared" si="420"/>
        <v>9.5</v>
      </c>
      <c r="N389" s="28">
        <f t="shared" si="420"/>
        <v>6.4</v>
      </c>
      <c r="O389" s="28">
        <f t="shared" si="420"/>
        <v>3.5</v>
      </c>
      <c r="P389" s="28">
        <f t="shared" si="420"/>
        <v>18.2</v>
      </c>
      <c r="Q389" s="28">
        <f t="shared" si="420"/>
        <v>4.9</v>
      </c>
      <c r="R389" s="28">
        <f t="shared" si="420"/>
        <v>7.7</v>
      </c>
      <c r="S389" s="28">
        <f t="shared" si="420"/>
        <v>2</v>
      </c>
      <c r="T389" s="28">
        <f t="shared" si="420"/>
        <v>2.8</v>
      </c>
      <c r="U389" s="27">
        <f t="shared" si="390"/>
        <v>2</v>
      </c>
      <c r="V389" s="27">
        <f t="shared" si="4"/>
        <v>117.9</v>
      </c>
      <c r="W389" s="27"/>
    </row>
    <row r="390">
      <c r="A390" s="26" t="s">
        <v>1606</v>
      </c>
      <c r="B390" s="27" t="str">
        <f>VLOOKUP(A390,PlayerPosDB,3,FALSE)</f>
        <v>WR</v>
      </c>
      <c r="C390" s="28">
        <f t="shared" ref="C390:T390" si="421">IFNA(VLOOKUP($A390,INDIRECT("'W"&amp;C$1&amp;"'!$A$3:$T$1000"),3,False),0)</f>
        <v>6.4</v>
      </c>
      <c r="D390" s="28">
        <f t="shared" si="421"/>
        <v>3</v>
      </c>
      <c r="E390" s="28">
        <f t="shared" si="421"/>
        <v>11.5</v>
      </c>
      <c r="F390" s="28">
        <f t="shared" si="421"/>
        <v>0</v>
      </c>
      <c r="G390" s="28">
        <f t="shared" si="421"/>
        <v>0</v>
      </c>
      <c r="H390" s="28">
        <f t="shared" si="421"/>
        <v>0</v>
      </c>
      <c r="I390" s="28">
        <f t="shared" si="421"/>
        <v>0</v>
      </c>
      <c r="J390" s="28">
        <f t="shared" si="421"/>
        <v>0</v>
      </c>
      <c r="K390" s="28">
        <f t="shared" si="421"/>
        <v>0</v>
      </c>
      <c r="L390" s="28">
        <f t="shared" si="421"/>
        <v>0</v>
      </c>
      <c r="M390" s="28">
        <f t="shared" si="421"/>
        <v>0</v>
      </c>
      <c r="N390" s="28">
        <f t="shared" si="421"/>
        <v>7.2</v>
      </c>
      <c r="O390" s="28">
        <f t="shared" si="421"/>
        <v>19.9</v>
      </c>
      <c r="P390" s="28">
        <f t="shared" si="421"/>
        <v>14.7</v>
      </c>
      <c r="Q390" s="28">
        <f t="shared" si="421"/>
        <v>7.6</v>
      </c>
      <c r="R390" s="28">
        <f t="shared" si="421"/>
        <v>12.8</v>
      </c>
      <c r="S390" s="28">
        <f t="shared" si="421"/>
        <v>25.5</v>
      </c>
      <c r="T390" s="28">
        <f t="shared" si="421"/>
        <v>6.9</v>
      </c>
      <c r="U390" s="27">
        <f t="shared" si="390"/>
        <v>2</v>
      </c>
      <c r="V390" s="27">
        <f t="shared" si="4"/>
        <v>115.5</v>
      </c>
      <c r="W390" s="27"/>
    </row>
    <row r="391">
      <c r="A391" s="26" t="s">
        <v>1607</v>
      </c>
      <c r="B391" s="27" t="str">
        <f>VLOOKUP(A391,PlayerPosDB,3,FALSE)</f>
        <v>WR</v>
      </c>
      <c r="C391" s="28">
        <f t="shared" ref="C391:T391" si="422">IFNA(VLOOKUP($A391,INDIRECT("'W"&amp;C$1&amp;"'!$A$3:$T$1000"),3,False),0)</f>
        <v>7</v>
      </c>
      <c r="D391" s="28">
        <f t="shared" si="422"/>
        <v>7.7</v>
      </c>
      <c r="E391" s="28">
        <f t="shared" si="422"/>
        <v>2.3</v>
      </c>
      <c r="F391" s="28">
        <f t="shared" si="422"/>
        <v>5.9</v>
      </c>
      <c r="G391" s="28">
        <f t="shared" si="422"/>
        <v>0</v>
      </c>
      <c r="H391" s="28">
        <f t="shared" si="422"/>
        <v>18.4</v>
      </c>
      <c r="I391" s="28">
        <f t="shared" si="422"/>
        <v>13.4</v>
      </c>
      <c r="J391" s="28">
        <f t="shared" si="422"/>
        <v>8.7</v>
      </c>
      <c r="K391" s="28">
        <f t="shared" si="422"/>
        <v>4.8</v>
      </c>
      <c r="L391" s="28">
        <f t="shared" si="422"/>
        <v>0</v>
      </c>
      <c r="M391" s="28">
        <f t="shared" si="422"/>
        <v>2.2</v>
      </c>
      <c r="N391" s="28">
        <f t="shared" si="422"/>
        <v>6.9</v>
      </c>
      <c r="O391" s="28">
        <f t="shared" si="422"/>
        <v>0</v>
      </c>
      <c r="P391" s="28">
        <f t="shared" si="422"/>
        <v>0</v>
      </c>
      <c r="Q391" s="28">
        <f t="shared" si="422"/>
        <v>17.5</v>
      </c>
      <c r="R391" s="28">
        <f t="shared" si="422"/>
        <v>3</v>
      </c>
      <c r="S391" s="28">
        <f t="shared" si="422"/>
        <v>11.3</v>
      </c>
      <c r="T391" s="28">
        <f t="shared" si="422"/>
        <v>0</v>
      </c>
      <c r="U391" s="27">
        <f t="shared" si="390"/>
        <v>2</v>
      </c>
      <c r="V391" s="27">
        <f t="shared" si="4"/>
        <v>109.1</v>
      </c>
      <c r="W391" s="27"/>
    </row>
    <row r="392">
      <c r="A392" s="26" t="s">
        <v>1608</v>
      </c>
      <c r="B392" s="27" t="str">
        <f>VLOOKUP(A392,PlayerPosDB,3,FALSE)</f>
        <v>WR</v>
      </c>
      <c r="C392" s="28">
        <f t="shared" ref="C392:T392" si="423">IFNA(VLOOKUP($A392,INDIRECT("'W"&amp;C$1&amp;"'!$A$3:$T$1000"),3,False),0)</f>
        <v>6.2</v>
      </c>
      <c r="D392" s="28">
        <f t="shared" si="423"/>
        <v>6</v>
      </c>
      <c r="E392" s="28">
        <f t="shared" si="423"/>
        <v>3.7</v>
      </c>
      <c r="F392" s="28">
        <f t="shared" si="423"/>
        <v>4.7</v>
      </c>
      <c r="G392" s="28">
        <f t="shared" si="423"/>
        <v>10.3</v>
      </c>
      <c r="H392" s="28">
        <f t="shared" si="423"/>
        <v>0</v>
      </c>
      <c r="I392" s="28">
        <f t="shared" si="423"/>
        <v>1.4</v>
      </c>
      <c r="J392" s="28">
        <f t="shared" si="423"/>
        <v>16.5</v>
      </c>
      <c r="K392" s="28">
        <f t="shared" si="423"/>
        <v>24.4</v>
      </c>
      <c r="L392" s="28">
        <f t="shared" si="423"/>
        <v>2.8</v>
      </c>
      <c r="M392" s="28">
        <f t="shared" si="423"/>
        <v>2.9</v>
      </c>
      <c r="N392" s="28">
        <f t="shared" si="423"/>
        <v>8.5</v>
      </c>
      <c r="O392" s="28">
        <f t="shared" si="423"/>
        <v>11.9</v>
      </c>
      <c r="P392" s="28">
        <f t="shared" si="423"/>
        <v>0</v>
      </c>
      <c r="Q392" s="28">
        <f t="shared" si="423"/>
        <v>0</v>
      </c>
      <c r="R392" s="28">
        <f t="shared" si="423"/>
        <v>0</v>
      </c>
      <c r="S392" s="28">
        <f t="shared" si="423"/>
        <v>0</v>
      </c>
      <c r="T392" s="28">
        <f t="shared" si="423"/>
        <v>8.7</v>
      </c>
      <c r="U392" s="27">
        <f t="shared" si="390"/>
        <v>2</v>
      </c>
      <c r="V392" s="27">
        <f t="shared" si="4"/>
        <v>108</v>
      </c>
      <c r="W392" s="27"/>
    </row>
    <row r="393">
      <c r="A393" s="26" t="s">
        <v>1609</v>
      </c>
      <c r="B393" s="27" t="str">
        <f>VLOOKUP(A393,PlayerPosDB,3,FALSE)</f>
        <v>WR</v>
      </c>
      <c r="C393" s="28">
        <f t="shared" ref="C393:T393" si="424">IFNA(VLOOKUP($A393,INDIRECT("'W"&amp;C$1&amp;"'!$A$3:$T$1000"),3,False),0)</f>
        <v>23.9</v>
      </c>
      <c r="D393" s="28">
        <f t="shared" si="424"/>
        <v>2.1</v>
      </c>
      <c r="E393" s="28">
        <f t="shared" si="424"/>
        <v>12.3</v>
      </c>
      <c r="F393" s="28">
        <f t="shared" si="424"/>
        <v>8.3</v>
      </c>
      <c r="G393" s="28">
        <f t="shared" si="424"/>
        <v>11.4</v>
      </c>
      <c r="H393" s="28">
        <f t="shared" si="424"/>
        <v>20.4</v>
      </c>
      <c r="I393" s="28">
        <f t="shared" si="424"/>
        <v>7.8</v>
      </c>
      <c r="J393" s="28">
        <f t="shared" si="424"/>
        <v>0</v>
      </c>
      <c r="K393" s="28">
        <f t="shared" si="424"/>
        <v>0</v>
      </c>
      <c r="L393" s="28">
        <f t="shared" si="424"/>
        <v>0</v>
      </c>
      <c r="M393" s="28">
        <f t="shared" si="424"/>
        <v>0</v>
      </c>
      <c r="N393" s="28">
        <f t="shared" si="424"/>
        <v>0</v>
      </c>
      <c r="O393" s="28">
        <f t="shared" si="424"/>
        <v>0</v>
      </c>
      <c r="P393" s="28">
        <f t="shared" si="424"/>
        <v>2.3</v>
      </c>
      <c r="Q393" s="28">
        <f t="shared" si="424"/>
        <v>0</v>
      </c>
      <c r="R393" s="28">
        <f t="shared" si="424"/>
        <v>3</v>
      </c>
      <c r="S393" s="28">
        <f t="shared" si="424"/>
        <v>1.4</v>
      </c>
      <c r="T393" s="28">
        <f t="shared" si="424"/>
        <v>14.6</v>
      </c>
      <c r="U393" s="27">
        <f t="shared" si="390"/>
        <v>2</v>
      </c>
      <c r="V393" s="27">
        <f t="shared" si="4"/>
        <v>107.5</v>
      </c>
      <c r="W393" s="27"/>
    </row>
    <row r="394">
      <c r="A394" s="26" t="s">
        <v>1610</v>
      </c>
      <c r="B394" s="27" t="str">
        <f>VLOOKUP(A394,PlayerPosDB,3,FALSE)</f>
        <v>WR</v>
      </c>
      <c r="C394" s="28">
        <f t="shared" ref="C394:T394" si="425">IFNA(VLOOKUP($A394,INDIRECT("'W"&amp;C$1&amp;"'!$A$3:$T$1000"),3,False),0)</f>
        <v>0</v>
      </c>
      <c r="D394" s="28">
        <f t="shared" si="425"/>
        <v>0</v>
      </c>
      <c r="E394" s="28">
        <f t="shared" si="425"/>
        <v>0.7</v>
      </c>
      <c r="F394" s="28">
        <f t="shared" si="425"/>
        <v>1.6</v>
      </c>
      <c r="G394" s="28">
        <f t="shared" si="425"/>
        <v>4.4</v>
      </c>
      <c r="H394" s="28">
        <f t="shared" si="425"/>
        <v>13.4</v>
      </c>
      <c r="I394" s="28">
        <f t="shared" si="425"/>
        <v>3.8</v>
      </c>
      <c r="J394" s="28">
        <f t="shared" si="425"/>
        <v>6.1</v>
      </c>
      <c r="K394" s="28">
        <f t="shared" si="425"/>
        <v>2.8</v>
      </c>
      <c r="L394" s="28">
        <f t="shared" si="425"/>
        <v>6.7</v>
      </c>
      <c r="M394" s="28">
        <f t="shared" si="425"/>
        <v>5.3</v>
      </c>
      <c r="N394" s="28">
        <f t="shared" si="425"/>
        <v>1.1</v>
      </c>
      <c r="O394" s="28">
        <f t="shared" si="425"/>
        <v>7.6</v>
      </c>
      <c r="P394" s="28">
        <f t="shared" si="425"/>
        <v>0</v>
      </c>
      <c r="Q394" s="28">
        <f t="shared" si="425"/>
        <v>2.9</v>
      </c>
      <c r="R394" s="28">
        <f t="shared" si="425"/>
        <v>18</v>
      </c>
      <c r="S394" s="28">
        <f t="shared" si="425"/>
        <v>4.8</v>
      </c>
      <c r="T394" s="28">
        <f t="shared" si="425"/>
        <v>21.2</v>
      </c>
      <c r="U394" s="27">
        <f t="shared" si="390"/>
        <v>2</v>
      </c>
      <c r="V394" s="27">
        <f t="shared" si="4"/>
        <v>100.4</v>
      </c>
      <c r="W394" s="27"/>
    </row>
    <row r="395">
      <c r="A395" s="26" t="s">
        <v>1611</v>
      </c>
      <c r="B395" s="27" t="str">
        <f>VLOOKUP(A395,PlayerPosDB,3,FALSE)</f>
        <v>WR</v>
      </c>
      <c r="C395" s="28">
        <f t="shared" ref="C395:T395" si="426">IFNA(VLOOKUP($A395,INDIRECT("'W"&amp;C$1&amp;"'!$A$3:$T$1000"),3,False),0)</f>
        <v>1.2</v>
      </c>
      <c r="D395" s="28">
        <f t="shared" si="426"/>
        <v>1.1</v>
      </c>
      <c r="E395" s="28">
        <f t="shared" si="426"/>
        <v>17.5</v>
      </c>
      <c r="F395" s="28">
        <f t="shared" si="426"/>
        <v>2.2</v>
      </c>
      <c r="G395" s="28">
        <f t="shared" si="426"/>
        <v>1.1</v>
      </c>
      <c r="H395" s="28">
        <f t="shared" si="426"/>
        <v>4.6</v>
      </c>
      <c r="I395" s="28">
        <f t="shared" si="426"/>
        <v>4.1</v>
      </c>
      <c r="J395" s="28">
        <f t="shared" si="426"/>
        <v>12.9</v>
      </c>
      <c r="K395" s="28">
        <f t="shared" si="426"/>
        <v>0</v>
      </c>
      <c r="L395" s="28">
        <f t="shared" si="426"/>
        <v>3</v>
      </c>
      <c r="M395" s="28">
        <f t="shared" si="426"/>
        <v>0.4</v>
      </c>
      <c r="N395" s="28">
        <f t="shared" si="426"/>
        <v>15.3</v>
      </c>
      <c r="O395" s="28">
        <f t="shared" si="426"/>
        <v>9.9</v>
      </c>
      <c r="P395" s="28">
        <f t="shared" si="426"/>
        <v>0.9</v>
      </c>
      <c r="Q395" s="28">
        <f t="shared" si="426"/>
        <v>9</v>
      </c>
      <c r="R395" s="28">
        <f t="shared" si="426"/>
        <v>8.5</v>
      </c>
      <c r="S395" s="28">
        <f t="shared" si="426"/>
        <v>5.1</v>
      </c>
      <c r="T395" s="28">
        <f t="shared" si="426"/>
        <v>-2</v>
      </c>
      <c r="U395" s="27">
        <f t="shared" si="390"/>
        <v>2</v>
      </c>
      <c r="V395" s="27">
        <f t="shared" si="4"/>
        <v>94.8</v>
      </c>
      <c r="W395" s="27"/>
    </row>
    <row r="396">
      <c r="A396" s="26" t="s">
        <v>1612</v>
      </c>
      <c r="B396" s="27" t="str">
        <f>VLOOKUP(A396,PlayerPosDB,3,FALSE)</f>
        <v>WR</v>
      </c>
      <c r="C396" s="28">
        <f t="shared" ref="C396:T396" si="427">IFNA(VLOOKUP($A396,INDIRECT("'W"&amp;C$1&amp;"'!$A$3:$T$1000"),3,False),0)</f>
        <v>2.4</v>
      </c>
      <c r="D396" s="28">
        <f t="shared" si="427"/>
        <v>7.4</v>
      </c>
      <c r="E396" s="28">
        <f t="shared" si="427"/>
        <v>2.7</v>
      </c>
      <c r="F396" s="28">
        <f t="shared" si="427"/>
        <v>1.6</v>
      </c>
      <c r="G396" s="28">
        <f t="shared" si="427"/>
        <v>2.6</v>
      </c>
      <c r="H396" s="28">
        <f t="shared" si="427"/>
        <v>0.8</v>
      </c>
      <c r="I396" s="28">
        <f t="shared" si="427"/>
        <v>7.1</v>
      </c>
      <c r="J396" s="28">
        <f t="shared" si="427"/>
        <v>12.5</v>
      </c>
      <c r="K396" s="28">
        <f t="shared" si="427"/>
        <v>4.3</v>
      </c>
      <c r="L396" s="28">
        <f t="shared" si="427"/>
        <v>0</v>
      </c>
      <c r="M396" s="28">
        <f t="shared" si="427"/>
        <v>15.6</v>
      </c>
      <c r="N396" s="28">
        <f t="shared" si="427"/>
        <v>3.6</v>
      </c>
      <c r="O396" s="28">
        <f t="shared" si="427"/>
        <v>15.2</v>
      </c>
      <c r="P396" s="28">
        <f t="shared" si="427"/>
        <v>4.9</v>
      </c>
      <c r="Q396" s="28">
        <f t="shared" si="427"/>
        <v>0.9</v>
      </c>
      <c r="R396" s="28">
        <f t="shared" si="427"/>
        <v>3.1</v>
      </c>
      <c r="S396" s="28">
        <f t="shared" si="427"/>
        <v>0.6</v>
      </c>
      <c r="T396" s="28">
        <f t="shared" si="427"/>
        <v>5.1</v>
      </c>
      <c r="U396" s="27">
        <f t="shared" si="390"/>
        <v>2</v>
      </c>
      <c r="V396" s="27">
        <f t="shared" si="4"/>
        <v>90.4</v>
      </c>
      <c r="W396" s="27"/>
    </row>
    <row r="397">
      <c r="A397" s="26" t="s">
        <v>1613</v>
      </c>
      <c r="B397" s="27" t="str">
        <f>VLOOKUP(A397,PlayerPosDB,3,FALSE)</f>
        <v>WR</v>
      </c>
      <c r="C397" s="28">
        <f t="shared" ref="C397:T397" si="428">IFNA(VLOOKUP($A397,INDIRECT("'W"&amp;C$1&amp;"'!$A$3:$T$1000"),3,False),0)</f>
        <v>2</v>
      </c>
      <c r="D397" s="28">
        <f t="shared" si="428"/>
        <v>2.9</v>
      </c>
      <c r="E397" s="28">
        <f t="shared" si="428"/>
        <v>0</v>
      </c>
      <c r="F397" s="28">
        <f t="shared" si="428"/>
        <v>11.5</v>
      </c>
      <c r="G397" s="28">
        <f t="shared" si="428"/>
        <v>1.5</v>
      </c>
      <c r="H397" s="28">
        <f t="shared" si="428"/>
        <v>4.7</v>
      </c>
      <c r="I397" s="28">
        <f t="shared" si="428"/>
        <v>4.5</v>
      </c>
      <c r="J397" s="28">
        <f t="shared" si="428"/>
        <v>0</v>
      </c>
      <c r="K397" s="28">
        <f t="shared" si="428"/>
        <v>5.8</v>
      </c>
      <c r="L397" s="28">
        <f t="shared" si="428"/>
        <v>-0.7</v>
      </c>
      <c r="M397" s="28">
        <f t="shared" si="428"/>
        <v>1.5</v>
      </c>
      <c r="N397" s="28">
        <f t="shared" si="428"/>
        <v>1.3</v>
      </c>
      <c r="O397" s="28">
        <f t="shared" si="428"/>
        <v>2.9</v>
      </c>
      <c r="P397" s="28">
        <f t="shared" si="428"/>
        <v>0</v>
      </c>
      <c r="Q397" s="28">
        <f t="shared" si="428"/>
        <v>5.1</v>
      </c>
      <c r="R397" s="28">
        <f t="shared" si="428"/>
        <v>21.5</v>
      </c>
      <c r="S397" s="28">
        <f t="shared" si="428"/>
        <v>19.3</v>
      </c>
      <c r="T397" s="28">
        <f t="shared" si="428"/>
        <v>6.1</v>
      </c>
      <c r="U397" s="27">
        <f t="shared" si="390"/>
        <v>2</v>
      </c>
      <c r="V397" s="27">
        <f t="shared" si="4"/>
        <v>89.9</v>
      </c>
      <c r="W397" s="27"/>
    </row>
    <row r="398">
      <c r="A398" s="26" t="s">
        <v>1614</v>
      </c>
      <c r="B398" s="27" t="str">
        <f>VLOOKUP(A398,PlayerPosDB,3,FALSE)</f>
        <v>WR</v>
      </c>
      <c r="C398" s="28">
        <f t="shared" ref="C398:T398" si="429">IFNA(VLOOKUP($A398,INDIRECT("'W"&amp;C$1&amp;"'!$A$3:$T$1000"),3,False),0)</f>
        <v>0</v>
      </c>
      <c r="D398" s="28">
        <f t="shared" si="429"/>
        <v>0</v>
      </c>
      <c r="E398" s="28">
        <f t="shared" si="429"/>
        <v>0</v>
      </c>
      <c r="F398" s="28">
        <f t="shared" si="429"/>
        <v>0</v>
      </c>
      <c r="G398" s="28">
        <f t="shared" si="429"/>
        <v>8.8</v>
      </c>
      <c r="H398" s="28">
        <f t="shared" si="429"/>
        <v>4.5</v>
      </c>
      <c r="I398" s="28">
        <f t="shared" si="429"/>
        <v>1.5</v>
      </c>
      <c r="J398" s="28">
        <f t="shared" si="429"/>
        <v>15.8</v>
      </c>
      <c r="K398" s="28">
        <f t="shared" si="429"/>
        <v>4.6</v>
      </c>
      <c r="L398" s="28">
        <f t="shared" si="429"/>
        <v>5.6</v>
      </c>
      <c r="M398" s="28">
        <f t="shared" si="429"/>
        <v>0</v>
      </c>
      <c r="N398" s="28">
        <f t="shared" si="429"/>
        <v>0</v>
      </c>
      <c r="O398" s="28">
        <f t="shared" si="429"/>
        <v>0</v>
      </c>
      <c r="P398" s="28">
        <f t="shared" si="429"/>
        <v>0</v>
      </c>
      <c r="Q398" s="28">
        <f t="shared" si="429"/>
        <v>19</v>
      </c>
      <c r="R398" s="28">
        <f t="shared" si="429"/>
        <v>1.8</v>
      </c>
      <c r="S398" s="28">
        <f t="shared" si="429"/>
        <v>4.5</v>
      </c>
      <c r="T398" s="28">
        <f t="shared" si="429"/>
        <v>10.46</v>
      </c>
      <c r="U398" s="27">
        <f t="shared" si="390"/>
        <v>2</v>
      </c>
      <c r="V398" s="27">
        <f t="shared" si="4"/>
        <v>76.56</v>
      </c>
      <c r="W398" s="27"/>
    </row>
    <row r="399">
      <c r="A399" s="26" t="s">
        <v>1615</v>
      </c>
      <c r="B399" s="27" t="str">
        <f>VLOOKUP(A399,PlayerPosDB,3,FALSE)</f>
        <v>WR</v>
      </c>
      <c r="C399" s="28">
        <f t="shared" ref="C399:T399" si="430">IFNA(VLOOKUP($A399,INDIRECT("'W"&amp;C$1&amp;"'!$A$3:$T$1000"),3,False),0)</f>
        <v>2.4</v>
      </c>
      <c r="D399" s="28">
        <f t="shared" si="430"/>
        <v>0</v>
      </c>
      <c r="E399" s="28">
        <f t="shared" si="430"/>
        <v>1.2</v>
      </c>
      <c r="F399" s="28">
        <f t="shared" si="430"/>
        <v>0</v>
      </c>
      <c r="G399" s="28">
        <f t="shared" si="430"/>
        <v>0</v>
      </c>
      <c r="H399" s="28">
        <f t="shared" si="430"/>
        <v>0</v>
      </c>
      <c r="I399" s="28">
        <f t="shared" si="430"/>
        <v>0</v>
      </c>
      <c r="J399" s="28">
        <f t="shared" si="430"/>
        <v>0</v>
      </c>
      <c r="K399" s="28">
        <f t="shared" si="430"/>
        <v>1</v>
      </c>
      <c r="L399" s="28">
        <f t="shared" si="430"/>
        <v>24.4</v>
      </c>
      <c r="M399" s="28">
        <f t="shared" si="430"/>
        <v>15.7</v>
      </c>
      <c r="N399" s="28">
        <f t="shared" si="430"/>
        <v>0</v>
      </c>
      <c r="O399" s="28">
        <f t="shared" si="430"/>
        <v>10.6</v>
      </c>
      <c r="P399" s="28">
        <f t="shared" si="430"/>
        <v>7.1</v>
      </c>
      <c r="Q399" s="28">
        <f t="shared" si="430"/>
        <v>7.8</v>
      </c>
      <c r="R399" s="28">
        <f t="shared" si="430"/>
        <v>0</v>
      </c>
      <c r="S399" s="28">
        <f t="shared" si="430"/>
        <v>0</v>
      </c>
      <c r="T399" s="28">
        <f t="shared" si="430"/>
        <v>4.8</v>
      </c>
      <c r="U399" s="27">
        <f t="shared" si="390"/>
        <v>2</v>
      </c>
      <c r="V399" s="27">
        <f t="shared" si="4"/>
        <v>75</v>
      </c>
      <c r="W399" s="27"/>
    </row>
    <row r="400">
      <c r="A400" s="26" t="s">
        <v>1616</v>
      </c>
      <c r="B400" s="27" t="str">
        <f>VLOOKUP(A400,PlayerPosDB,3,FALSE)</f>
        <v>WR</v>
      </c>
      <c r="C400" s="28">
        <f t="shared" ref="C400:T400" si="431">IFNA(VLOOKUP($A400,INDIRECT("'W"&amp;C$1&amp;"'!$A$3:$T$1000"),3,False),0)</f>
        <v>0.8</v>
      </c>
      <c r="D400" s="28">
        <f t="shared" si="431"/>
        <v>0.7</v>
      </c>
      <c r="E400" s="28">
        <f t="shared" si="431"/>
        <v>0.9</v>
      </c>
      <c r="F400" s="28">
        <f t="shared" si="431"/>
        <v>0</v>
      </c>
      <c r="G400" s="28">
        <f t="shared" si="431"/>
        <v>0</v>
      </c>
      <c r="H400" s="28">
        <f t="shared" si="431"/>
        <v>-0.5</v>
      </c>
      <c r="I400" s="28">
        <f t="shared" si="431"/>
        <v>14.1</v>
      </c>
      <c r="J400" s="28">
        <f t="shared" si="431"/>
        <v>25.4</v>
      </c>
      <c r="K400" s="28">
        <f t="shared" si="431"/>
        <v>16.5</v>
      </c>
      <c r="L400" s="28">
        <f t="shared" si="431"/>
        <v>0</v>
      </c>
      <c r="M400" s="28">
        <f t="shared" si="431"/>
        <v>6.2</v>
      </c>
      <c r="N400" s="28">
        <f t="shared" si="431"/>
        <v>1.8</v>
      </c>
      <c r="O400" s="28">
        <f t="shared" si="431"/>
        <v>0</v>
      </c>
      <c r="P400" s="28">
        <f t="shared" si="431"/>
        <v>0</v>
      </c>
      <c r="Q400" s="28">
        <f t="shared" si="431"/>
        <v>0</v>
      </c>
      <c r="R400" s="28">
        <f t="shared" si="431"/>
        <v>0</v>
      </c>
      <c r="S400" s="28">
        <f t="shared" si="431"/>
        <v>0</v>
      </c>
      <c r="T400" s="28">
        <f t="shared" si="431"/>
        <v>0</v>
      </c>
      <c r="U400" s="27">
        <f t="shared" si="390"/>
        <v>2</v>
      </c>
      <c r="V400" s="27">
        <f t="shared" si="4"/>
        <v>65.9</v>
      </c>
      <c r="W400" s="27"/>
    </row>
    <row r="401">
      <c r="A401" s="26" t="s">
        <v>1617</v>
      </c>
      <c r="B401" s="27" t="str">
        <f>VLOOKUP(A401,PlayerPosDB,3,FALSE)</f>
        <v>WR</v>
      </c>
      <c r="C401" s="28">
        <f t="shared" ref="C401:T401" si="432">IFNA(VLOOKUP($A401,INDIRECT("'W"&amp;C$1&amp;"'!$A$3:$T$1000"),3,False),0)</f>
        <v>14.8</v>
      </c>
      <c r="D401" s="28">
        <f t="shared" si="432"/>
        <v>18.9</v>
      </c>
      <c r="E401" s="28">
        <f t="shared" si="432"/>
        <v>0</v>
      </c>
      <c r="F401" s="28">
        <f t="shared" si="432"/>
        <v>11.7</v>
      </c>
      <c r="G401" s="28">
        <f t="shared" si="432"/>
        <v>16.6</v>
      </c>
      <c r="H401" s="28">
        <f t="shared" si="432"/>
        <v>1.8</v>
      </c>
      <c r="I401" s="28">
        <f t="shared" si="432"/>
        <v>0</v>
      </c>
      <c r="J401" s="28">
        <f t="shared" si="432"/>
        <v>0</v>
      </c>
      <c r="K401" s="28">
        <f t="shared" si="432"/>
        <v>0</v>
      </c>
      <c r="L401" s="28">
        <f t="shared" si="432"/>
        <v>0</v>
      </c>
      <c r="M401" s="28">
        <f t="shared" si="432"/>
        <v>0</v>
      </c>
      <c r="N401" s="28">
        <f t="shared" si="432"/>
        <v>0</v>
      </c>
      <c r="O401" s="28">
        <f t="shared" si="432"/>
        <v>0</v>
      </c>
      <c r="P401" s="28">
        <f t="shared" si="432"/>
        <v>0</v>
      </c>
      <c r="Q401" s="28">
        <f t="shared" si="432"/>
        <v>0</v>
      </c>
      <c r="R401" s="28">
        <f t="shared" si="432"/>
        <v>0</v>
      </c>
      <c r="S401" s="28">
        <f t="shared" si="432"/>
        <v>0</v>
      </c>
      <c r="T401" s="28">
        <f t="shared" si="432"/>
        <v>0</v>
      </c>
      <c r="U401" s="27">
        <f t="shared" si="390"/>
        <v>2</v>
      </c>
      <c r="V401" s="27">
        <f t="shared" si="4"/>
        <v>63.8</v>
      </c>
      <c r="W401" s="27"/>
    </row>
    <row r="402">
      <c r="A402" s="26" t="s">
        <v>1618</v>
      </c>
      <c r="B402" s="27" t="str">
        <f>VLOOKUP(A402,PlayerPosDB,3,FALSE)</f>
        <v>WR</v>
      </c>
      <c r="C402" s="28">
        <f t="shared" ref="C402:T402" si="433">IFNA(VLOOKUP($A402,INDIRECT("'W"&amp;C$1&amp;"'!$A$3:$T$1000"),3,False),0)</f>
        <v>12.5</v>
      </c>
      <c r="D402" s="28">
        <f t="shared" si="433"/>
        <v>2.6</v>
      </c>
      <c r="E402" s="28">
        <f t="shared" si="433"/>
        <v>2.6</v>
      </c>
      <c r="F402" s="28">
        <f t="shared" si="433"/>
        <v>2.1</v>
      </c>
      <c r="G402" s="28">
        <f t="shared" si="433"/>
        <v>0</v>
      </c>
      <c r="H402" s="28">
        <f t="shared" si="433"/>
        <v>0</v>
      </c>
      <c r="I402" s="28">
        <f t="shared" si="433"/>
        <v>0</v>
      </c>
      <c r="J402" s="28">
        <f t="shared" si="433"/>
        <v>0</v>
      </c>
      <c r="K402" s="28">
        <f t="shared" si="433"/>
        <v>0</v>
      </c>
      <c r="L402" s="28">
        <f t="shared" si="433"/>
        <v>0</v>
      </c>
      <c r="M402" s="28">
        <f t="shared" si="433"/>
        <v>0</v>
      </c>
      <c r="N402" s="28">
        <f t="shared" si="433"/>
        <v>0</v>
      </c>
      <c r="O402" s="28">
        <f t="shared" si="433"/>
        <v>9.1</v>
      </c>
      <c r="P402" s="28">
        <f t="shared" si="433"/>
        <v>6.8</v>
      </c>
      <c r="Q402" s="28">
        <f t="shared" si="433"/>
        <v>4.9</v>
      </c>
      <c r="R402" s="28">
        <f t="shared" si="433"/>
        <v>6.3</v>
      </c>
      <c r="S402" s="28">
        <f t="shared" si="433"/>
        <v>7.2</v>
      </c>
      <c r="T402" s="28">
        <f t="shared" si="433"/>
        <v>2.5</v>
      </c>
      <c r="U402" s="27">
        <f>COUNTIF(C402:T402,"&gt; 9")</f>
        <v>2</v>
      </c>
      <c r="V402" s="27">
        <f t="shared" si="4"/>
        <v>56.6</v>
      </c>
      <c r="W402" s="27"/>
    </row>
    <row r="403">
      <c r="A403" s="26" t="s">
        <v>1619</v>
      </c>
      <c r="B403" s="27" t="str">
        <f>VLOOKUP(A403,PlayerPosDB,3,FALSE)</f>
        <v>WR</v>
      </c>
      <c r="C403" s="28">
        <f t="shared" ref="C403:T403" si="434">IFNA(VLOOKUP($A403,INDIRECT("'W"&amp;C$1&amp;"'!$A$3:$T$1000"),3,False),0)</f>
        <v>13.8</v>
      </c>
      <c r="D403" s="28">
        <f t="shared" si="434"/>
        <v>16</v>
      </c>
      <c r="E403" s="28">
        <f t="shared" si="434"/>
        <v>23.1</v>
      </c>
      <c r="F403" s="28">
        <f t="shared" si="434"/>
        <v>0</v>
      </c>
      <c r="G403" s="28">
        <f t="shared" si="434"/>
        <v>0</v>
      </c>
      <c r="H403" s="28">
        <f t="shared" si="434"/>
        <v>0</v>
      </c>
      <c r="I403" s="28">
        <f t="shared" si="434"/>
        <v>0</v>
      </c>
      <c r="J403" s="28">
        <f t="shared" si="434"/>
        <v>0</v>
      </c>
      <c r="K403" s="28">
        <f t="shared" si="434"/>
        <v>0</v>
      </c>
      <c r="L403" s="28">
        <f t="shared" si="434"/>
        <v>0</v>
      </c>
      <c r="M403" s="28">
        <f t="shared" si="434"/>
        <v>0</v>
      </c>
      <c r="N403" s="28">
        <f t="shared" si="434"/>
        <v>0</v>
      </c>
      <c r="O403" s="28">
        <f t="shared" si="434"/>
        <v>0</v>
      </c>
      <c r="P403" s="28">
        <f t="shared" si="434"/>
        <v>0</v>
      </c>
      <c r="Q403" s="28">
        <f t="shared" si="434"/>
        <v>0</v>
      </c>
      <c r="R403" s="28">
        <f t="shared" si="434"/>
        <v>0</v>
      </c>
      <c r="S403" s="28">
        <f t="shared" si="434"/>
        <v>0</v>
      </c>
      <c r="T403" s="28">
        <f t="shared" si="434"/>
        <v>0</v>
      </c>
      <c r="U403" s="27">
        <f t="shared" ref="U403:U493" si="436">COUNTIF(C403:T403,"&gt; 15")</f>
        <v>2</v>
      </c>
      <c r="V403" s="27">
        <f t="shared" si="4"/>
        <v>52.9</v>
      </c>
      <c r="W403" s="27"/>
    </row>
    <row r="404">
      <c r="A404" s="26" t="s">
        <v>1620</v>
      </c>
      <c r="B404" s="27" t="str">
        <f>VLOOKUP(A404,PlayerPosDB,3,FALSE)</f>
        <v>WR</v>
      </c>
      <c r="C404" s="28">
        <f t="shared" ref="C404:T404" si="435">IFNA(VLOOKUP($A404,INDIRECT("'W"&amp;C$1&amp;"'!$A$3:$T$1000"),3,False),0)</f>
        <v>8.8</v>
      </c>
      <c r="D404" s="28">
        <f t="shared" si="435"/>
        <v>8.8</v>
      </c>
      <c r="E404" s="28">
        <f t="shared" si="435"/>
        <v>9.6</v>
      </c>
      <c r="F404" s="28">
        <f t="shared" si="435"/>
        <v>12.6</v>
      </c>
      <c r="G404" s="28">
        <f t="shared" si="435"/>
        <v>13</v>
      </c>
      <c r="H404" s="28">
        <f t="shared" si="435"/>
        <v>7.5</v>
      </c>
      <c r="I404" s="28">
        <f t="shared" si="435"/>
        <v>5.3</v>
      </c>
      <c r="J404" s="28">
        <f t="shared" si="435"/>
        <v>5.5</v>
      </c>
      <c r="K404" s="28">
        <f t="shared" si="435"/>
        <v>2.5</v>
      </c>
      <c r="L404" s="28">
        <f t="shared" si="435"/>
        <v>7.6</v>
      </c>
      <c r="M404" s="28">
        <f t="shared" si="435"/>
        <v>0</v>
      </c>
      <c r="N404" s="28">
        <f t="shared" si="435"/>
        <v>7.2</v>
      </c>
      <c r="O404" s="28">
        <f t="shared" si="435"/>
        <v>1.6</v>
      </c>
      <c r="P404" s="28">
        <f t="shared" si="435"/>
        <v>5.8</v>
      </c>
      <c r="Q404" s="28">
        <f t="shared" si="435"/>
        <v>5.8</v>
      </c>
      <c r="R404" s="28">
        <f t="shared" si="435"/>
        <v>9.7</v>
      </c>
      <c r="S404" s="28">
        <f t="shared" si="435"/>
        <v>15.6</v>
      </c>
      <c r="T404" s="28">
        <f t="shared" si="435"/>
        <v>9.3</v>
      </c>
      <c r="U404" s="27">
        <f t="shared" si="436"/>
        <v>1</v>
      </c>
      <c r="V404" s="27">
        <f t="shared" si="4"/>
        <v>136.2</v>
      </c>
      <c r="W404" s="27"/>
    </row>
    <row r="405">
      <c r="A405" s="26" t="s">
        <v>1621</v>
      </c>
      <c r="B405" s="27" t="str">
        <f>VLOOKUP(A405,PlayerPosDB,3,FALSE)</f>
        <v>WR</v>
      </c>
      <c r="C405" s="28">
        <f t="shared" ref="C405:T405" si="437">IFNA(VLOOKUP($A405,INDIRECT("'W"&amp;C$1&amp;"'!$A$3:$T$1000"),3,False),0)</f>
        <v>5.1</v>
      </c>
      <c r="D405" s="28">
        <f t="shared" si="437"/>
        <v>3.6</v>
      </c>
      <c r="E405" s="28">
        <f t="shared" si="437"/>
        <v>5.6</v>
      </c>
      <c r="F405" s="28">
        <f t="shared" si="437"/>
        <v>14.3</v>
      </c>
      <c r="G405" s="28">
        <f t="shared" si="437"/>
        <v>12.2</v>
      </c>
      <c r="H405" s="28">
        <f t="shared" si="437"/>
        <v>11</v>
      </c>
      <c r="I405" s="28">
        <f t="shared" si="437"/>
        <v>7.8</v>
      </c>
      <c r="J405" s="28">
        <f t="shared" si="437"/>
        <v>2.1</v>
      </c>
      <c r="K405" s="28">
        <f t="shared" si="437"/>
        <v>1.9</v>
      </c>
      <c r="L405" s="28">
        <f t="shared" si="437"/>
        <v>0</v>
      </c>
      <c r="M405" s="28">
        <f t="shared" si="437"/>
        <v>7.1</v>
      </c>
      <c r="N405" s="28">
        <f t="shared" si="437"/>
        <v>12.6</v>
      </c>
      <c r="O405" s="28">
        <f t="shared" si="437"/>
        <v>6.7</v>
      </c>
      <c r="P405" s="28">
        <f t="shared" si="437"/>
        <v>0</v>
      </c>
      <c r="Q405" s="28">
        <f t="shared" si="437"/>
        <v>6.8</v>
      </c>
      <c r="R405" s="28">
        <f t="shared" si="437"/>
        <v>2.9</v>
      </c>
      <c r="S405" s="28">
        <f t="shared" si="437"/>
        <v>21.4</v>
      </c>
      <c r="T405" s="28">
        <f t="shared" si="437"/>
        <v>10.2</v>
      </c>
      <c r="U405" s="27">
        <f t="shared" si="436"/>
        <v>1</v>
      </c>
      <c r="V405" s="27">
        <f t="shared" si="4"/>
        <v>131.3</v>
      </c>
      <c r="W405" s="27"/>
    </row>
    <row r="406">
      <c r="A406" s="26" t="s">
        <v>1622</v>
      </c>
      <c r="B406" s="27" t="str">
        <f>VLOOKUP(A406,PlayerPosDB,3,FALSE)</f>
        <v>WR</v>
      </c>
      <c r="C406" s="28">
        <f t="shared" ref="C406:T406" si="438">IFNA(VLOOKUP($A406,INDIRECT("'W"&amp;C$1&amp;"'!$A$3:$T$1000"),3,False),0)</f>
        <v>1.7</v>
      </c>
      <c r="D406" s="28">
        <f t="shared" si="438"/>
        <v>11.2</v>
      </c>
      <c r="E406" s="28">
        <f t="shared" si="438"/>
        <v>11.7</v>
      </c>
      <c r="F406" s="28">
        <f t="shared" si="438"/>
        <v>3.9</v>
      </c>
      <c r="G406" s="28">
        <f t="shared" si="438"/>
        <v>18.2</v>
      </c>
      <c r="H406" s="28">
        <f t="shared" si="438"/>
        <v>6.3</v>
      </c>
      <c r="I406" s="28">
        <f t="shared" si="438"/>
        <v>0</v>
      </c>
      <c r="J406" s="28">
        <f t="shared" si="438"/>
        <v>5.9</v>
      </c>
      <c r="K406" s="28">
        <f t="shared" si="438"/>
        <v>9.4</v>
      </c>
      <c r="L406" s="28">
        <f t="shared" si="438"/>
        <v>2.9</v>
      </c>
      <c r="M406" s="28">
        <f t="shared" si="438"/>
        <v>3.1</v>
      </c>
      <c r="N406" s="28">
        <f t="shared" si="438"/>
        <v>9.2</v>
      </c>
      <c r="O406" s="28">
        <f t="shared" si="438"/>
        <v>5.1</v>
      </c>
      <c r="P406" s="28">
        <f t="shared" si="438"/>
        <v>0</v>
      </c>
      <c r="Q406" s="28">
        <f t="shared" si="438"/>
        <v>7.6</v>
      </c>
      <c r="R406" s="28">
        <f t="shared" si="438"/>
        <v>9</v>
      </c>
      <c r="S406" s="28">
        <f t="shared" si="438"/>
        <v>10.5</v>
      </c>
      <c r="T406" s="28">
        <f t="shared" si="438"/>
        <v>11.8</v>
      </c>
      <c r="U406" s="27">
        <f t="shared" si="436"/>
        <v>1</v>
      </c>
      <c r="V406" s="27">
        <f t="shared" si="4"/>
        <v>127.5</v>
      </c>
      <c r="W406" s="27"/>
    </row>
    <row r="407">
      <c r="A407" s="26" t="s">
        <v>1623</v>
      </c>
      <c r="B407" s="27" t="str">
        <f>VLOOKUP(A407,PlayerPosDB,3,FALSE)</f>
        <v>WR</v>
      </c>
      <c r="C407" s="28">
        <f t="shared" ref="C407:T407" si="439">IFNA(VLOOKUP($A407,INDIRECT("'W"&amp;C$1&amp;"'!$A$3:$T$1000"),3,False),0)</f>
        <v>2.2</v>
      </c>
      <c r="D407" s="28">
        <f t="shared" si="439"/>
        <v>0</v>
      </c>
      <c r="E407" s="28">
        <f t="shared" si="439"/>
        <v>11.3</v>
      </c>
      <c r="F407" s="28">
        <f t="shared" si="439"/>
        <v>2.8</v>
      </c>
      <c r="G407" s="28">
        <f t="shared" si="439"/>
        <v>8.9</v>
      </c>
      <c r="H407" s="28">
        <f t="shared" si="439"/>
        <v>18.2</v>
      </c>
      <c r="I407" s="28">
        <f t="shared" si="439"/>
        <v>2.4</v>
      </c>
      <c r="J407" s="28">
        <f t="shared" si="439"/>
        <v>2.2</v>
      </c>
      <c r="K407" s="28">
        <f t="shared" si="439"/>
        <v>7</v>
      </c>
      <c r="L407" s="28">
        <f t="shared" si="439"/>
        <v>7</v>
      </c>
      <c r="M407" s="28">
        <f t="shared" si="439"/>
        <v>7.9</v>
      </c>
      <c r="N407" s="28">
        <f t="shared" si="439"/>
        <v>8.8</v>
      </c>
      <c r="O407" s="28">
        <f t="shared" si="439"/>
        <v>4</v>
      </c>
      <c r="P407" s="28">
        <f t="shared" si="439"/>
        <v>0</v>
      </c>
      <c r="Q407" s="28">
        <f t="shared" si="439"/>
        <v>8.6</v>
      </c>
      <c r="R407" s="28">
        <f t="shared" si="439"/>
        <v>5.9</v>
      </c>
      <c r="S407" s="28">
        <f t="shared" si="439"/>
        <v>12.6</v>
      </c>
      <c r="T407" s="28">
        <f t="shared" si="439"/>
        <v>4.9</v>
      </c>
      <c r="U407" s="27">
        <f t="shared" si="436"/>
        <v>1</v>
      </c>
      <c r="V407" s="27">
        <f t="shared" si="4"/>
        <v>114.7</v>
      </c>
      <c r="W407" s="27"/>
    </row>
    <row r="408">
      <c r="A408" s="26" t="s">
        <v>1624</v>
      </c>
      <c r="B408" s="27" t="str">
        <f>VLOOKUP(A408,PlayerPosDB,3,FALSE)</f>
        <v>WR</v>
      </c>
      <c r="C408" s="28">
        <f t="shared" ref="C408:T408" si="440">IFNA(VLOOKUP($A408,INDIRECT("'W"&amp;C$1&amp;"'!$A$3:$T$1000"),3,False),0)</f>
        <v>3.2</v>
      </c>
      <c r="D408" s="28">
        <f t="shared" si="440"/>
        <v>2.3</v>
      </c>
      <c r="E408" s="28">
        <f t="shared" si="440"/>
        <v>19.1</v>
      </c>
      <c r="F408" s="28">
        <f t="shared" si="440"/>
        <v>12.9</v>
      </c>
      <c r="G408" s="28">
        <f t="shared" si="440"/>
        <v>3.6</v>
      </c>
      <c r="H408" s="28">
        <f t="shared" si="440"/>
        <v>0</v>
      </c>
      <c r="I408" s="28">
        <f t="shared" si="440"/>
        <v>6.2</v>
      </c>
      <c r="J408" s="28">
        <f t="shared" si="440"/>
        <v>4.3</v>
      </c>
      <c r="K408" s="28">
        <f t="shared" si="440"/>
        <v>1.5</v>
      </c>
      <c r="L408" s="28">
        <f t="shared" si="440"/>
        <v>0</v>
      </c>
      <c r="M408" s="28">
        <f t="shared" si="440"/>
        <v>5</v>
      </c>
      <c r="N408" s="28">
        <f t="shared" si="440"/>
        <v>11.7</v>
      </c>
      <c r="O408" s="28">
        <f t="shared" si="440"/>
        <v>13.4</v>
      </c>
      <c r="P408" s="28">
        <f t="shared" si="440"/>
        <v>1.7</v>
      </c>
      <c r="Q408" s="28">
        <f t="shared" si="440"/>
        <v>2.8</v>
      </c>
      <c r="R408" s="28">
        <f t="shared" si="440"/>
        <v>4.3</v>
      </c>
      <c r="S408" s="28">
        <f t="shared" si="440"/>
        <v>9.9</v>
      </c>
      <c r="T408" s="28">
        <f t="shared" si="440"/>
        <v>3.9</v>
      </c>
      <c r="U408" s="27">
        <f t="shared" si="436"/>
        <v>1</v>
      </c>
      <c r="V408" s="27">
        <f t="shared" si="4"/>
        <v>105.8</v>
      </c>
      <c r="W408" s="27"/>
    </row>
    <row r="409">
      <c r="A409" s="26" t="s">
        <v>1625</v>
      </c>
      <c r="B409" s="27" t="str">
        <f>VLOOKUP(A409,PlayerPosDB,3,FALSE)</f>
        <v>WR</v>
      </c>
      <c r="C409" s="28">
        <f t="shared" ref="C409:T409" si="441">IFNA(VLOOKUP($A409,INDIRECT("'W"&amp;C$1&amp;"'!$A$3:$T$1000"),3,False),0)</f>
        <v>2.6</v>
      </c>
      <c r="D409" s="28">
        <f t="shared" si="441"/>
        <v>2.6</v>
      </c>
      <c r="E409" s="28">
        <f t="shared" si="441"/>
        <v>24.1</v>
      </c>
      <c r="F409" s="28">
        <f t="shared" si="441"/>
        <v>5.5</v>
      </c>
      <c r="G409" s="28">
        <f t="shared" si="441"/>
        <v>8</v>
      </c>
      <c r="H409" s="28">
        <f t="shared" si="441"/>
        <v>6.2</v>
      </c>
      <c r="I409" s="28">
        <f t="shared" si="441"/>
        <v>14.6</v>
      </c>
      <c r="J409" s="28">
        <f t="shared" si="441"/>
        <v>0.8</v>
      </c>
      <c r="K409" s="28">
        <f t="shared" si="441"/>
        <v>0</v>
      </c>
      <c r="L409" s="28">
        <f t="shared" si="441"/>
        <v>0</v>
      </c>
      <c r="M409" s="28">
        <f t="shared" si="441"/>
        <v>6.5</v>
      </c>
      <c r="N409" s="28">
        <f t="shared" si="441"/>
        <v>0</v>
      </c>
      <c r="O409" s="28">
        <f t="shared" si="441"/>
        <v>2.7</v>
      </c>
      <c r="P409" s="28">
        <f t="shared" si="441"/>
        <v>12.5</v>
      </c>
      <c r="Q409" s="28">
        <f t="shared" si="441"/>
        <v>0</v>
      </c>
      <c r="R409" s="28">
        <f t="shared" si="441"/>
        <v>1.5</v>
      </c>
      <c r="S409" s="28">
        <f t="shared" si="441"/>
        <v>13.1</v>
      </c>
      <c r="T409" s="28">
        <f t="shared" si="441"/>
        <v>0</v>
      </c>
      <c r="U409" s="27">
        <f t="shared" si="436"/>
        <v>1</v>
      </c>
      <c r="V409" s="27">
        <f t="shared" si="4"/>
        <v>100.7</v>
      </c>
      <c r="W409" s="27"/>
    </row>
    <row r="410">
      <c r="A410" s="26" t="s">
        <v>1626</v>
      </c>
      <c r="B410" s="27" t="str">
        <f>VLOOKUP(A410,PlayerPosDB,3,FALSE)</f>
        <v>WR</v>
      </c>
      <c r="C410" s="28">
        <f t="shared" ref="C410:T410" si="442">IFNA(VLOOKUP($A410,INDIRECT("'W"&amp;C$1&amp;"'!$A$3:$T$1000"),3,False),0)</f>
        <v>5.5</v>
      </c>
      <c r="D410" s="28">
        <f t="shared" si="442"/>
        <v>0</v>
      </c>
      <c r="E410" s="28">
        <f t="shared" si="442"/>
        <v>5.2</v>
      </c>
      <c r="F410" s="28">
        <f t="shared" si="442"/>
        <v>16.6</v>
      </c>
      <c r="G410" s="28">
        <f t="shared" si="442"/>
        <v>1.3</v>
      </c>
      <c r="H410" s="28">
        <f t="shared" si="442"/>
        <v>9.8</v>
      </c>
      <c r="I410" s="28">
        <f t="shared" si="442"/>
        <v>1.9</v>
      </c>
      <c r="J410" s="28">
        <f t="shared" si="442"/>
        <v>11.4</v>
      </c>
      <c r="K410" s="28">
        <f t="shared" si="442"/>
        <v>11.9</v>
      </c>
      <c r="L410" s="28">
        <f t="shared" si="442"/>
        <v>5.5</v>
      </c>
      <c r="M410" s="28">
        <f t="shared" si="442"/>
        <v>0</v>
      </c>
      <c r="N410" s="28">
        <f t="shared" si="442"/>
        <v>7.6</v>
      </c>
      <c r="O410" s="28">
        <f t="shared" si="442"/>
        <v>7.3</v>
      </c>
      <c r="P410" s="28">
        <f t="shared" si="442"/>
        <v>4.9</v>
      </c>
      <c r="Q410" s="28">
        <f t="shared" si="442"/>
        <v>1.9</v>
      </c>
      <c r="R410" s="28">
        <f t="shared" si="442"/>
        <v>0</v>
      </c>
      <c r="S410" s="28">
        <f t="shared" si="442"/>
        <v>5.3</v>
      </c>
      <c r="T410" s="28">
        <f t="shared" si="442"/>
        <v>4.5</v>
      </c>
      <c r="U410" s="27">
        <f t="shared" si="436"/>
        <v>1</v>
      </c>
      <c r="V410" s="27">
        <f t="shared" si="4"/>
        <v>100.6</v>
      </c>
      <c r="W410" s="27"/>
    </row>
    <row r="411">
      <c r="A411" s="26" t="s">
        <v>1627</v>
      </c>
      <c r="B411" s="27" t="str">
        <f>VLOOKUP(A411,PlayerPosDB,3,FALSE)</f>
        <v>WR</v>
      </c>
      <c r="C411" s="28">
        <f t="shared" ref="C411:T411" si="443">IFNA(VLOOKUP($A411,INDIRECT("'W"&amp;C$1&amp;"'!$A$3:$T$1000"),3,False),0)</f>
        <v>7.1</v>
      </c>
      <c r="D411" s="28">
        <f t="shared" si="443"/>
        <v>0</v>
      </c>
      <c r="E411" s="28">
        <f t="shared" si="443"/>
        <v>8.9</v>
      </c>
      <c r="F411" s="28">
        <f t="shared" si="443"/>
        <v>6.6</v>
      </c>
      <c r="G411" s="28">
        <f t="shared" si="443"/>
        <v>11.4</v>
      </c>
      <c r="H411" s="28">
        <f t="shared" si="443"/>
        <v>4.1</v>
      </c>
      <c r="I411" s="28">
        <f t="shared" si="443"/>
        <v>14.5</v>
      </c>
      <c r="J411" s="28">
        <f t="shared" si="443"/>
        <v>15.5</v>
      </c>
      <c r="K411" s="28">
        <f t="shared" si="443"/>
        <v>4.6</v>
      </c>
      <c r="L411" s="28">
        <f t="shared" si="443"/>
        <v>0</v>
      </c>
      <c r="M411" s="28">
        <f t="shared" si="443"/>
        <v>0</v>
      </c>
      <c r="N411" s="28">
        <f t="shared" si="443"/>
        <v>0</v>
      </c>
      <c r="O411" s="28">
        <f t="shared" si="443"/>
        <v>0</v>
      </c>
      <c r="P411" s="28">
        <f t="shared" si="443"/>
        <v>0</v>
      </c>
      <c r="Q411" s="28">
        <f t="shared" si="443"/>
        <v>6.9</v>
      </c>
      <c r="R411" s="28">
        <f t="shared" si="443"/>
        <v>2.2</v>
      </c>
      <c r="S411" s="28">
        <f t="shared" si="443"/>
        <v>10.2</v>
      </c>
      <c r="T411" s="28">
        <f t="shared" si="443"/>
        <v>5</v>
      </c>
      <c r="U411" s="27">
        <f t="shared" si="436"/>
        <v>1</v>
      </c>
      <c r="V411" s="27">
        <f t="shared" si="4"/>
        <v>97</v>
      </c>
      <c r="W411" s="27"/>
    </row>
    <row r="412">
      <c r="A412" s="26" t="s">
        <v>1628</v>
      </c>
      <c r="B412" s="27" t="str">
        <f>VLOOKUP(A412,PlayerPosDB,3,FALSE)</f>
        <v>WR</v>
      </c>
      <c r="C412" s="28">
        <f t="shared" ref="C412:T412" si="444">IFNA(VLOOKUP($A412,INDIRECT("'W"&amp;C$1&amp;"'!$A$3:$T$1000"),3,False),0)</f>
        <v>0</v>
      </c>
      <c r="D412" s="28">
        <f t="shared" si="444"/>
        <v>10.1</v>
      </c>
      <c r="E412" s="28">
        <f t="shared" si="444"/>
        <v>0</v>
      </c>
      <c r="F412" s="28">
        <f t="shared" si="444"/>
        <v>22.3</v>
      </c>
      <c r="G412" s="28">
        <f t="shared" si="444"/>
        <v>3</v>
      </c>
      <c r="H412" s="28">
        <f t="shared" si="444"/>
        <v>1.4</v>
      </c>
      <c r="I412" s="28">
        <f t="shared" si="444"/>
        <v>12.3</v>
      </c>
      <c r="J412" s="28">
        <f t="shared" si="444"/>
        <v>2.1</v>
      </c>
      <c r="K412" s="28">
        <f t="shared" si="444"/>
        <v>0</v>
      </c>
      <c r="L412" s="28">
        <f t="shared" si="444"/>
        <v>0</v>
      </c>
      <c r="M412" s="28">
        <f t="shared" si="444"/>
        <v>0</v>
      </c>
      <c r="N412" s="28">
        <f t="shared" si="444"/>
        <v>3</v>
      </c>
      <c r="O412" s="28">
        <f t="shared" si="444"/>
        <v>5</v>
      </c>
      <c r="P412" s="28">
        <f t="shared" si="444"/>
        <v>6.9</v>
      </c>
      <c r="Q412" s="28">
        <f t="shared" si="444"/>
        <v>2.4</v>
      </c>
      <c r="R412" s="28">
        <f t="shared" si="444"/>
        <v>8.8</v>
      </c>
      <c r="S412" s="28">
        <f t="shared" si="444"/>
        <v>6.3</v>
      </c>
      <c r="T412" s="28">
        <f t="shared" si="444"/>
        <v>7.4</v>
      </c>
      <c r="U412" s="27">
        <f t="shared" si="436"/>
        <v>1</v>
      </c>
      <c r="V412" s="27">
        <f t="shared" si="4"/>
        <v>91</v>
      </c>
      <c r="W412" s="27"/>
    </row>
    <row r="413">
      <c r="A413" s="26" t="s">
        <v>1629</v>
      </c>
      <c r="B413" s="27" t="str">
        <f>VLOOKUP(A413,PlayerPosDB,3,FALSE)</f>
        <v>WR</v>
      </c>
      <c r="C413" s="28">
        <f t="shared" ref="C413:T413" si="445">IFNA(VLOOKUP($A413,INDIRECT("'W"&amp;C$1&amp;"'!$A$3:$T$1000"),3,False),0)</f>
        <v>8.8</v>
      </c>
      <c r="D413" s="28">
        <f t="shared" si="445"/>
        <v>0</v>
      </c>
      <c r="E413" s="28">
        <f t="shared" si="445"/>
        <v>7.7</v>
      </c>
      <c r="F413" s="28">
        <f t="shared" si="445"/>
        <v>0</v>
      </c>
      <c r="G413" s="28">
        <f t="shared" si="445"/>
        <v>0</v>
      </c>
      <c r="H413" s="28">
        <f t="shared" si="445"/>
        <v>14.3</v>
      </c>
      <c r="I413" s="28">
        <f t="shared" si="445"/>
        <v>1</v>
      </c>
      <c r="J413" s="28">
        <f t="shared" si="445"/>
        <v>5.9</v>
      </c>
      <c r="K413" s="28">
        <f t="shared" si="445"/>
        <v>7.2</v>
      </c>
      <c r="L413" s="28">
        <f t="shared" si="445"/>
        <v>0</v>
      </c>
      <c r="M413" s="28">
        <f t="shared" si="445"/>
        <v>17</v>
      </c>
      <c r="N413" s="28">
        <f t="shared" si="445"/>
        <v>0.4</v>
      </c>
      <c r="O413" s="28">
        <f t="shared" si="445"/>
        <v>7.7</v>
      </c>
      <c r="P413" s="28">
        <f t="shared" si="445"/>
        <v>11.4</v>
      </c>
      <c r="Q413" s="28">
        <f t="shared" si="445"/>
        <v>7.1</v>
      </c>
      <c r="R413" s="28">
        <f t="shared" si="445"/>
        <v>2.3</v>
      </c>
      <c r="S413" s="28">
        <f t="shared" si="445"/>
        <v>0</v>
      </c>
      <c r="T413" s="28">
        <f t="shared" si="445"/>
        <v>0</v>
      </c>
      <c r="U413" s="27">
        <f t="shared" si="436"/>
        <v>1</v>
      </c>
      <c r="V413" s="27">
        <f t="shared" si="4"/>
        <v>90.8</v>
      </c>
      <c r="W413" s="27"/>
    </row>
    <row r="414">
      <c r="A414" s="26" t="s">
        <v>1630</v>
      </c>
      <c r="B414" s="27" t="str">
        <f>VLOOKUP(A414,PlayerPosDB,3,FALSE)</f>
        <v>WR</v>
      </c>
      <c r="C414" s="28">
        <f t="shared" ref="C414:T414" si="446">IFNA(VLOOKUP($A414,INDIRECT("'W"&amp;C$1&amp;"'!$A$3:$T$1000"),3,False),0)</f>
        <v>4.1</v>
      </c>
      <c r="D414" s="28">
        <f t="shared" si="446"/>
        <v>4.8</v>
      </c>
      <c r="E414" s="28">
        <f t="shared" si="446"/>
        <v>1.2</v>
      </c>
      <c r="F414" s="28">
        <f t="shared" si="446"/>
        <v>7.1</v>
      </c>
      <c r="G414" s="28">
        <f t="shared" si="446"/>
        <v>22.2</v>
      </c>
      <c r="H414" s="28">
        <f t="shared" si="446"/>
        <v>8.7</v>
      </c>
      <c r="I414" s="28">
        <f t="shared" si="446"/>
        <v>1.6</v>
      </c>
      <c r="J414" s="28">
        <f t="shared" si="446"/>
        <v>12.8</v>
      </c>
      <c r="K414" s="28">
        <f t="shared" si="446"/>
        <v>7.5</v>
      </c>
      <c r="L414" s="28">
        <f t="shared" si="446"/>
        <v>0</v>
      </c>
      <c r="M414" s="28">
        <f t="shared" si="446"/>
        <v>0</v>
      </c>
      <c r="N414" s="28">
        <f t="shared" si="446"/>
        <v>0</v>
      </c>
      <c r="O414" s="28">
        <f t="shared" si="446"/>
        <v>1.8</v>
      </c>
      <c r="P414" s="28">
        <f t="shared" si="446"/>
        <v>3.7</v>
      </c>
      <c r="Q414" s="28">
        <f t="shared" si="446"/>
        <v>2.1</v>
      </c>
      <c r="R414" s="28">
        <f t="shared" si="446"/>
        <v>3.2</v>
      </c>
      <c r="S414" s="28">
        <f t="shared" si="446"/>
        <v>9.7</v>
      </c>
      <c r="T414" s="28">
        <f t="shared" si="446"/>
        <v>0</v>
      </c>
      <c r="U414" s="27">
        <f t="shared" si="436"/>
        <v>1</v>
      </c>
      <c r="V414" s="27">
        <f t="shared" si="4"/>
        <v>90.5</v>
      </c>
      <c r="W414" s="27"/>
    </row>
    <row r="415">
      <c r="A415" s="26" t="s">
        <v>1631</v>
      </c>
      <c r="B415" s="27" t="str">
        <f>VLOOKUP(A415,PlayerPosDB,3,FALSE)</f>
        <v>WR</v>
      </c>
      <c r="C415" s="28">
        <f t="shared" ref="C415:T415" si="447">IFNA(VLOOKUP($A415,INDIRECT("'W"&amp;C$1&amp;"'!$A$3:$T$1000"),3,False),0)</f>
        <v>8.6</v>
      </c>
      <c r="D415" s="28">
        <f t="shared" si="447"/>
        <v>12.9</v>
      </c>
      <c r="E415" s="28">
        <f t="shared" si="447"/>
        <v>10.9</v>
      </c>
      <c r="F415" s="28">
        <f t="shared" si="447"/>
        <v>1.6</v>
      </c>
      <c r="G415" s="28">
        <f t="shared" si="447"/>
        <v>0</v>
      </c>
      <c r="H415" s="28">
        <f t="shared" si="447"/>
        <v>0</v>
      </c>
      <c r="I415" s="28">
        <f t="shared" si="447"/>
        <v>9.6</v>
      </c>
      <c r="J415" s="28">
        <f t="shared" si="447"/>
        <v>2.6</v>
      </c>
      <c r="K415" s="28">
        <f t="shared" si="447"/>
        <v>7.2</v>
      </c>
      <c r="L415" s="28">
        <f t="shared" si="447"/>
        <v>0.9</v>
      </c>
      <c r="M415" s="28">
        <f t="shared" si="447"/>
        <v>0</v>
      </c>
      <c r="N415" s="28">
        <f t="shared" si="447"/>
        <v>7</v>
      </c>
      <c r="O415" s="28">
        <f t="shared" si="447"/>
        <v>2.3</v>
      </c>
      <c r="P415" s="28">
        <f t="shared" si="447"/>
        <v>0</v>
      </c>
      <c r="Q415" s="28">
        <f t="shared" si="447"/>
        <v>1</v>
      </c>
      <c r="R415" s="28">
        <f t="shared" si="447"/>
        <v>1</v>
      </c>
      <c r="S415" s="28">
        <f t="shared" si="447"/>
        <v>16.6</v>
      </c>
      <c r="T415" s="28">
        <f t="shared" si="447"/>
        <v>6.8</v>
      </c>
      <c r="U415" s="27">
        <f t="shared" si="436"/>
        <v>1</v>
      </c>
      <c r="V415" s="27">
        <f t="shared" si="4"/>
        <v>89</v>
      </c>
      <c r="W415" s="27"/>
    </row>
    <row r="416">
      <c r="A416" s="26" t="s">
        <v>1632</v>
      </c>
      <c r="B416" s="27" t="str">
        <f>VLOOKUP(A416,PlayerPosDB,3,FALSE)</f>
        <v>WR</v>
      </c>
      <c r="C416" s="28">
        <f t="shared" ref="C416:T416" si="448">IFNA(VLOOKUP($A416,INDIRECT("'W"&amp;C$1&amp;"'!$A$3:$T$1000"),3,False),0)</f>
        <v>0</v>
      </c>
      <c r="D416" s="28">
        <f t="shared" si="448"/>
        <v>1.6</v>
      </c>
      <c r="E416" s="28">
        <f t="shared" si="448"/>
        <v>12.7</v>
      </c>
      <c r="F416" s="28">
        <f t="shared" si="448"/>
        <v>0</v>
      </c>
      <c r="G416" s="28">
        <f t="shared" si="448"/>
        <v>6.4</v>
      </c>
      <c r="H416" s="28">
        <f t="shared" si="448"/>
        <v>3</v>
      </c>
      <c r="I416" s="28">
        <f t="shared" si="448"/>
        <v>0</v>
      </c>
      <c r="J416" s="28">
        <f t="shared" si="448"/>
        <v>3.2</v>
      </c>
      <c r="K416" s="28">
        <f t="shared" si="448"/>
        <v>5.1</v>
      </c>
      <c r="L416" s="28">
        <f t="shared" si="448"/>
        <v>0</v>
      </c>
      <c r="M416" s="28">
        <f t="shared" si="448"/>
        <v>16.1</v>
      </c>
      <c r="N416" s="28">
        <f t="shared" si="448"/>
        <v>1.3</v>
      </c>
      <c r="O416" s="28">
        <f t="shared" si="448"/>
        <v>7.5</v>
      </c>
      <c r="P416" s="28">
        <f t="shared" si="448"/>
        <v>3.6</v>
      </c>
      <c r="Q416" s="28">
        <f t="shared" si="448"/>
        <v>2.7</v>
      </c>
      <c r="R416" s="28">
        <f t="shared" si="448"/>
        <v>2.3</v>
      </c>
      <c r="S416" s="28">
        <f t="shared" si="448"/>
        <v>3.9</v>
      </c>
      <c r="T416" s="28">
        <f t="shared" si="448"/>
        <v>7.3</v>
      </c>
      <c r="U416" s="27">
        <f t="shared" si="436"/>
        <v>1</v>
      </c>
      <c r="V416" s="27">
        <f t="shared" si="4"/>
        <v>76.7</v>
      </c>
      <c r="W416" s="27"/>
    </row>
    <row r="417">
      <c r="A417" s="26" t="s">
        <v>1633</v>
      </c>
      <c r="B417" s="27" t="str">
        <f>VLOOKUP(A417,PlayerPosDB,3,FALSE)</f>
        <v>WR</v>
      </c>
      <c r="C417" s="28">
        <f t="shared" ref="C417:T417" si="449">IFNA(VLOOKUP($A417,INDIRECT("'W"&amp;C$1&amp;"'!$A$3:$T$1000"),3,False),0)</f>
        <v>0</v>
      </c>
      <c r="D417" s="28">
        <f t="shared" si="449"/>
        <v>2.2</v>
      </c>
      <c r="E417" s="28">
        <f t="shared" si="449"/>
        <v>1.3</v>
      </c>
      <c r="F417" s="28">
        <f t="shared" si="449"/>
        <v>6.2</v>
      </c>
      <c r="G417" s="28">
        <f t="shared" si="449"/>
        <v>0</v>
      </c>
      <c r="H417" s="28">
        <f t="shared" si="449"/>
        <v>8.3</v>
      </c>
      <c r="I417" s="28">
        <f t="shared" si="449"/>
        <v>3.5</v>
      </c>
      <c r="J417" s="28">
        <f t="shared" si="449"/>
        <v>0</v>
      </c>
      <c r="K417" s="28">
        <f t="shared" si="449"/>
        <v>2.2</v>
      </c>
      <c r="L417" s="28">
        <f t="shared" si="449"/>
        <v>0</v>
      </c>
      <c r="M417" s="28">
        <f t="shared" si="449"/>
        <v>4.1</v>
      </c>
      <c r="N417" s="28">
        <f t="shared" si="449"/>
        <v>7.5</v>
      </c>
      <c r="O417" s="28">
        <f t="shared" si="449"/>
        <v>5.8</v>
      </c>
      <c r="P417" s="28">
        <f t="shared" si="449"/>
        <v>19.3</v>
      </c>
      <c r="Q417" s="28">
        <f t="shared" si="449"/>
        <v>11</v>
      </c>
      <c r="R417" s="28">
        <f t="shared" si="449"/>
        <v>0</v>
      </c>
      <c r="S417" s="28">
        <f t="shared" si="449"/>
        <v>2</v>
      </c>
      <c r="T417" s="28">
        <f t="shared" si="449"/>
        <v>2.5</v>
      </c>
      <c r="U417" s="27">
        <f t="shared" si="436"/>
        <v>1</v>
      </c>
      <c r="V417" s="27">
        <f t="shared" si="4"/>
        <v>75.9</v>
      </c>
      <c r="W417" s="27"/>
    </row>
    <row r="418">
      <c r="A418" s="26" t="s">
        <v>1634</v>
      </c>
      <c r="B418" s="27" t="str">
        <f>VLOOKUP(A418,PlayerPosDB,3,FALSE)</f>
        <v>WR</v>
      </c>
      <c r="C418" s="28">
        <f t="shared" ref="C418:T418" si="450">IFNA(VLOOKUP($A418,INDIRECT("'W"&amp;C$1&amp;"'!$A$3:$T$1000"),3,False),0)</f>
        <v>0.8</v>
      </c>
      <c r="D418" s="28">
        <f t="shared" si="450"/>
        <v>0</v>
      </c>
      <c r="E418" s="28">
        <f t="shared" si="450"/>
        <v>2.8</v>
      </c>
      <c r="F418" s="28">
        <f t="shared" si="450"/>
        <v>0</v>
      </c>
      <c r="G418" s="28">
        <f t="shared" si="450"/>
        <v>0</v>
      </c>
      <c r="H418" s="28">
        <f t="shared" si="450"/>
        <v>0</v>
      </c>
      <c r="I418" s="28">
        <f t="shared" si="450"/>
        <v>0</v>
      </c>
      <c r="J418" s="28">
        <f t="shared" si="450"/>
        <v>6.1</v>
      </c>
      <c r="K418" s="28">
        <f t="shared" si="450"/>
        <v>5.6</v>
      </c>
      <c r="L418" s="28">
        <f t="shared" si="450"/>
        <v>0</v>
      </c>
      <c r="M418" s="28">
        <f t="shared" si="450"/>
        <v>1.5</v>
      </c>
      <c r="N418" s="28">
        <f t="shared" si="450"/>
        <v>0</v>
      </c>
      <c r="O418" s="28">
        <f t="shared" si="450"/>
        <v>21.3</v>
      </c>
      <c r="P418" s="28">
        <f t="shared" si="450"/>
        <v>2.5</v>
      </c>
      <c r="Q418" s="28">
        <f t="shared" si="450"/>
        <v>6.9</v>
      </c>
      <c r="R418" s="28">
        <f t="shared" si="450"/>
        <v>8.4</v>
      </c>
      <c r="S418" s="28">
        <f t="shared" si="450"/>
        <v>10.6</v>
      </c>
      <c r="T418" s="28">
        <f t="shared" si="450"/>
        <v>8.5</v>
      </c>
      <c r="U418" s="27">
        <f t="shared" si="436"/>
        <v>1</v>
      </c>
      <c r="V418" s="27">
        <f t="shared" si="4"/>
        <v>75</v>
      </c>
      <c r="W418" s="27"/>
    </row>
    <row r="419">
      <c r="A419" s="26" t="s">
        <v>1635</v>
      </c>
      <c r="B419" s="27" t="str">
        <f>VLOOKUP(A419,PlayerPosDB,3,FALSE)</f>
        <v>WR</v>
      </c>
      <c r="C419" s="28">
        <f t="shared" ref="C419:T419" si="451">IFNA(VLOOKUP($A419,INDIRECT("'W"&amp;C$1&amp;"'!$A$3:$T$1000"),3,False),0)</f>
        <v>8.1</v>
      </c>
      <c r="D419" s="28">
        <f t="shared" si="451"/>
        <v>2.1</v>
      </c>
      <c r="E419" s="28">
        <f t="shared" si="451"/>
        <v>5</v>
      </c>
      <c r="F419" s="28">
        <f t="shared" si="451"/>
        <v>5.8</v>
      </c>
      <c r="G419" s="28">
        <f t="shared" si="451"/>
        <v>1.2</v>
      </c>
      <c r="H419" s="28">
        <f t="shared" si="451"/>
        <v>3.1</v>
      </c>
      <c r="I419" s="28">
        <f t="shared" si="451"/>
        <v>7</v>
      </c>
      <c r="J419" s="28">
        <f t="shared" si="451"/>
        <v>1.4</v>
      </c>
      <c r="K419" s="28">
        <f t="shared" si="451"/>
        <v>0</v>
      </c>
      <c r="L419" s="28">
        <f t="shared" si="451"/>
        <v>0.4</v>
      </c>
      <c r="M419" s="28">
        <f t="shared" si="451"/>
        <v>0</v>
      </c>
      <c r="N419" s="28">
        <f t="shared" si="451"/>
        <v>1</v>
      </c>
      <c r="O419" s="28">
        <f t="shared" si="451"/>
        <v>1.7</v>
      </c>
      <c r="P419" s="28">
        <f t="shared" si="451"/>
        <v>1</v>
      </c>
      <c r="Q419" s="28">
        <f t="shared" si="451"/>
        <v>8.1</v>
      </c>
      <c r="R419" s="28">
        <f t="shared" si="451"/>
        <v>3.2</v>
      </c>
      <c r="S419" s="28">
        <f t="shared" si="451"/>
        <v>3.3</v>
      </c>
      <c r="T419" s="28">
        <f t="shared" si="451"/>
        <v>19.4</v>
      </c>
      <c r="U419" s="27">
        <f t="shared" si="436"/>
        <v>1</v>
      </c>
      <c r="V419" s="27">
        <f t="shared" si="4"/>
        <v>71.8</v>
      </c>
      <c r="W419" s="27"/>
    </row>
    <row r="420">
      <c r="A420" s="26" t="s">
        <v>1636</v>
      </c>
      <c r="B420" s="27" t="str">
        <f>VLOOKUP(A420,PlayerPosDB,3,FALSE)</f>
        <v>WR</v>
      </c>
      <c r="C420" s="28">
        <f t="shared" ref="C420:T420" si="452">IFNA(VLOOKUP($A420,INDIRECT("'W"&amp;C$1&amp;"'!$A$3:$T$1000"),3,False),0)</f>
        <v>1.9</v>
      </c>
      <c r="D420" s="28">
        <f t="shared" si="452"/>
        <v>0</v>
      </c>
      <c r="E420" s="28">
        <f t="shared" si="452"/>
        <v>0</v>
      </c>
      <c r="F420" s="28">
        <f t="shared" si="452"/>
        <v>0</v>
      </c>
      <c r="G420" s="28">
        <f t="shared" si="452"/>
        <v>2.3</v>
      </c>
      <c r="H420" s="28">
        <f t="shared" si="452"/>
        <v>2.7</v>
      </c>
      <c r="I420" s="28">
        <f t="shared" si="452"/>
        <v>0</v>
      </c>
      <c r="J420" s="28">
        <f t="shared" si="452"/>
        <v>5.9</v>
      </c>
      <c r="K420" s="28">
        <f t="shared" si="452"/>
        <v>3</v>
      </c>
      <c r="L420" s="28">
        <f t="shared" si="452"/>
        <v>2.8</v>
      </c>
      <c r="M420" s="28">
        <f t="shared" si="452"/>
        <v>0</v>
      </c>
      <c r="N420" s="28">
        <f t="shared" si="452"/>
        <v>17.1</v>
      </c>
      <c r="O420" s="28">
        <f t="shared" si="452"/>
        <v>6.5</v>
      </c>
      <c r="P420" s="28">
        <f t="shared" si="452"/>
        <v>3.5</v>
      </c>
      <c r="Q420" s="28">
        <f t="shared" si="452"/>
        <v>2.9</v>
      </c>
      <c r="R420" s="28">
        <f t="shared" si="452"/>
        <v>10.9</v>
      </c>
      <c r="S420" s="28">
        <f t="shared" si="452"/>
        <v>2.2</v>
      </c>
      <c r="T420" s="28">
        <f t="shared" si="452"/>
        <v>7.4</v>
      </c>
      <c r="U420" s="27">
        <f t="shared" si="436"/>
        <v>1</v>
      </c>
      <c r="V420" s="27">
        <f t="shared" si="4"/>
        <v>69.1</v>
      </c>
      <c r="W420" s="27"/>
    </row>
    <row r="421">
      <c r="A421" s="26" t="s">
        <v>1637</v>
      </c>
      <c r="B421" s="27" t="str">
        <f>VLOOKUP(A421,PlayerPosDB,3,FALSE)</f>
        <v>WR</v>
      </c>
      <c r="C421" s="28">
        <f t="shared" ref="C421:T421" si="453">IFNA(VLOOKUP($A421,INDIRECT("'W"&amp;C$1&amp;"'!$A$3:$T$1000"),3,False),0)</f>
        <v>2.1</v>
      </c>
      <c r="D421" s="28">
        <f t="shared" si="453"/>
        <v>10.8</v>
      </c>
      <c r="E421" s="28">
        <f t="shared" si="453"/>
        <v>17.6</v>
      </c>
      <c r="F421" s="28">
        <f t="shared" si="453"/>
        <v>12.7</v>
      </c>
      <c r="G421" s="28">
        <f t="shared" si="453"/>
        <v>2</v>
      </c>
      <c r="H421" s="28">
        <f t="shared" si="453"/>
        <v>-1</v>
      </c>
      <c r="I421" s="28">
        <f t="shared" si="453"/>
        <v>0</v>
      </c>
      <c r="J421" s="28">
        <f t="shared" si="453"/>
        <v>14.7</v>
      </c>
      <c r="K421" s="28">
        <f t="shared" si="453"/>
        <v>1.8</v>
      </c>
      <c r="L421" s="28">
        <f t="shared" si="453"/>
        <v>0</v>
      </c>
      <c r="M421" s="28">
        <f t="shared" si="453"/>
        <v>0</v>
      </c>
      <c r="N421" s="28">
        <f t="shared" si="453"/>
        <v>0</v>
      </c>
      <c r="O421" s="28">
        <f t="shared" si="453"/>
        <v>0</v>
      </c>
      <c r="P421" s="28">
        <f t="shared" si="453"/>
        <v>0</v>
      </c>
      <c r="Q421" s="28">
        <f t="shared" si="453"/>
        <v>0</v>
      </c>
      <c r="R421" s="28">
        <f t="shared" si="453"/>
        <v>0</v>
      </c>
      <c r="S421" s="28">
        <f t="shared" si="453"/>
        <v>0</v>
      </c>
      <c r="T421" s="28">
        <f t="shared" si="453"/>
        <v>0</v>
      </c>
      <c r="U421" s="27">
        <f t="shared" si="436"/>
        <v>1</v>
      </c>
      <c r="V421" s="27">
        <f t="shared" si="4"/>
        <v>60.7</v>
      </c>
      <c r="W421" s="27"/>
    </row>
    <row r="422">
      <c r="A422" s="26" t="s">
        <v>1638</v>
      </c>
      <c r="B422" s="27" t="str">
        <f>VLOOKUP(A422,PlayerPosDB,3,FALSE)</f>
        <v>WR</v>
      </c>
      <c r="C422" s="28">
        <f t="shared" ref="C422:T422" si="454">IFNA(VLOOKUP($A422,INDIRECT("'W"&amp;C$1&amp;"'!$A$3:$T$1000"),3,False),0)</f>
        <v>3.5</v>
      </c>
      <c r="D422" s="28">
        <f t="shared" si="454"/>
        <v>0.4</v>
      </c>
      <c r="E422" s="28">
        <f t="shared" si="454"/>
        <v>11.9</v>
      </c>
      <c r="F422" s="28">
        <f t="shared" si="454"/>
        <v>15.6</v>
      </c>
      <c r="G422" s="28">
        <f t="shared" si="454"/>
        <v>10.8</v>
      </c>
      <c r="H422" s="28">
        <f t="shared" si="454"/>
        <v>5.4</v>
      </c>
      <c r="I422" s="28">
        <f t="shared" si="454"/>
        <v>2.9</v>
      </c>
      <c r="J422" s="28">
        <f t="shared" si="454"/>
        <v>6.9</v>
      </c>
      <c r="K422" s="28">
        <f t="shared" si="454"/>
        <v>0</v>
      </c>
      <c r="L422" s="28">
        <f t="shared" si="454"/>
        <v>0</v>
      </c>
      <c r="M422" s="28">
        <f t="shared" si="454"/>
        <v>0</v>
      </c>
      <c r="N422" s="28">
        <f t="shared" si="454"/>
        <v>0</v>
      </c>
      <c r="O422" s="28">
        <f t="shared" si="454"/>
        <v>0</v>
      </c>
      <c r="P422" s="28">
        <f t="shared" si="454"/>
        <v>0</v>
      </c>
      <c r="Q422" s="28">
        <f t="shared" si="454"/>
        <v>0</v>
      </c>
      <c r="R422" s="28">
        <f t="shared" si="454"/>
        <v>0</v>
      </c>
      <c r="S422" s="28">
        <f t="shared" si="454"/>
        <v>0</v>
      </c>
      <c r="T422" s="28">
        <f t="shared" si="454"/>
        <v>0</v>
      </c>
      <c r="U422" s="27">
        <f t="shared" si="436"/>
        <v>1</v>
      </c>
      <c r="V422" s="27">
        <f t="shared" si="4"/>
        <v>57.4</v>
      </c>
      <c r="W422" s="27"/>
    </row>
    <row r="423">
      <c r="A423" s="26" t="s">
        <v>1639</v>
      </c>
      <c r="B423" s="27" t="str">
        <f>VLOOKUP(A423,PlayerPosDB,3,FALSE)</f>
        <v>WR</v>
      </c>
      <c r="C423" s="28">
        <f t="shared" ref="C423:T423" si="455">IFNA(VLOOKUP($A423,INDIRECT("'W"&amp;C$1&amp;"'!$A$3:$T$1000"),3,False),0)</f>
        <v>0</v>
      </c>
      <c r="D423" s="28">
        <f t="shared" si="455"/>
        <v>0</v>
      </c>
      <c r="E423" s="28">
        <f t="shared" si="455"/>
        <v>0</v>
      </c>
      <c r="F423" s="28">
        <f t="shared" si="455"/>
        <v>0</v>
      </c>
      <c r="G423" s="28">
        <f t="shared" si="455"/>
        <v>1.1</v>
      </c>
      <c r="H423" s="28">
        <f t="shared" si="455"/>
        <v>1.9</v>
      </c>
      <c r="I423" s="28">
        <f t="shared" si="455"/>
        <v>1.9</v>
      </c>
      <c r="J423" s="28">
        <f t="shared" si="455"/>
        <v>0</v>
      </c>
      <c r="K423" s="28">
        <f t="shared" si="455"/>
        <v>6.1</v>
      </c>
      <c r="L423" s="28">
        <f t="shared" si="455"/>
        <v>0</v>
      </c>
      <c r="M423" s="28">
        <f t="shared" si="455"/>
        <v>15.5</v>
      </c>
      <c r="N423" s="28">
        <f t="shared" si="455"/>
        <v>4.5</v>
      </c>
      <c r="O423" s="28">
        <f t="shared" si="455"/>
        <v>6</v>
      </c>
      <c r="P423" s="28">
        <f t="shared" si="455"/>
        <v>0</v>
      </c>
      <c r="Q423" s="28">
        <f t="shared" si="455"/>
        <v>5.9</v>
      </c>
      <c r="R423" s="28">
        <f t="shared" si="455"/>
        <v>2.8</v>
      </c>
      <c r="S423" s="28">
        <f t="shared" si="455"/>
        <v>3.2</v>
      </c>
      <c r="T423" s="28">
        <f t="shared" si="455"/>
        <v>2.2</v>
      </c>
      <c r="U423" s="27">
        <f t="shared" si="436"/>
        <v>1</v>
      </c>
      <c r="V423" s="27">
        <f t="shared" si="4"/>
        <v>51.1</v>
      </c>
      <c r="W423" s="27"/>
    </row>
    <row r="424">
      <c r="A424" s="26" t="s">
        <v>1640</v>
      </c>
      <c r="B424" s="27" t="str">
        <f>VLOOKUP(A424,PlayerPosDB,3,FALSE)</f>
        <v>WR</v>
      </c>
      <c r="C424" s="28">
        <f t="shared" ref="C424:T424" si="456">IFNA(VLOOKUP($A424,INDIRECT("'W"&amp;C$1&amp;"'!$A$3:$T$1000"),3,False),0)</f>
        <v>3.8</v>
      </c>
      <c r="D424" s="28">
        <f t="shared" si="456"/>
        <v>6.3</v>
      </c>
      <c r="E424" s="28">
        <f t="shared" si="456"/>
        <v>7.3</v>
      </c>
      <c r="F424" s="28">
        <f t="shared" si="456"/>
        <v>5.8</v>
      </c>
      <c r="G424" s="28">
        <f t="shared" si="456"/>
        <v>18.7</v>
      </c>
      <c r="H424" s="28">
        <f t="shared" si="456"/>
        <v>4.7</v>
      </c>
      <c r="I424" s="28">
        <f t="shared" si="456"/>
        <v>3.3</v>
      </c>
      <c r="J424" s="28">
        <f t="shared" si="456"/>
        <v>0</v>
      </c>
      <c r="K424" s="28">
        <f t="shared" si="456"/>
        <v>0</v>
      </c>
      <c r="L424" s="28">
        <f t="shared" si="456"/>
        <v>0</v>
      </c>
      <c r="M424" s="28">
        <f t="shared" si="456"/>
        <v>0</v>
      </c>
      <c r="N424" s="28">
        <f t="shared" si="456"/>
        <v>0</v>
      </c>
      <c r="O424" s="28">
        <f t="shared" si="456"/>
        <v>0</v>
      </c>
      <c r="P424" s="28">
        <f t="shared" si="456"/>
        <v>0</v>
      </c>
      <c r="Q424" s="28">
        <f t="shared" si="456"/>
        <v>0</v>
      </c>
      <c r="R424" s="28">
        <f t="shared" si="456"/>
        <v>0</v>
      </c>
      <c r="S424" s="28">
        <f t="shared" si="456"/>
        <v>0</v>
      </c>
      <c r="T424" s="28">
        <f t="shared" si="456"/>
        <v>0</v>
      </c>
      <c r="U424" s="27">
        <f t="shared" si="436"/>
        <v>1</v>
      </c>
      <c r="V424" s="27">
        <f t="shared" si="4"/>
        <v>49.9</v>
      </c>
      <c r="W424" s="27"/>
    </row>
    <row r="425">
      <c r="A425" s="26" t="s">
        <v>1641</v>
      </c>
      <c r="B425" s="27" t="str">
        <f>VLOOKUP(A425,PlayerPosDB,3,FALSE)</f>
        <v>WR</v>
      </c>
      <c r="C425" s="28">
        <f t="shared" ref="C425:T425" si="457">IFNA(VLOOKUP($A425,INDIRECT("'W"&amp;C$1&amp;"'!$A$3:$T$1000"),3,False),0)</f>
        <v>0</v>
      </c>
      <c r="D425" s="28">
        <f t="shared" si="457"/>
        <v>0</v>
      </c>
      <c r="E425" s="28">
        <f t="shared" si="457"/>
        <v>8.7</v>
      </c>
      <c r="F425" s="28">
        <f t="shared" si="457"/>
        <v>0</v>
      </c>
      <c r="G425" s="28">
        <f t="shared" si="457"/>
        <v>16.5</v>
      </c>
      <c r="H425" s="28">
        <f t="shared" si="457"/>
        <v>0</v>
      </c>
      <c r="I425" s="28">
        <f t="shared" si="457"/>
        <v>0</v>
      </c>
      <c r="J425" s="28">
        <f t="shared" si="457"/>
        <v>0</v>
      </c>
      <c r="K425" s="28">
        <f t="shared" si="457"/>
        <v>0</v>
      </c>
      <c r="L425" s="28">
        <f t="shared" si="457"/>
        <v>0</v>
      </c>
      <c r="M425" s="28">
        <f t="shared" si="457"/>
        <v>1.3</v>
      </c>
      <c r="N425" s="28">
        <f t="shared" si="457"/>
        <v>1.1</v>
      </c>
      <c r="O425" s="28">
        <f t="shared" si="457"/>
        <v>1.5</v>
      </c>
      <c r="P425" s="28">
        <f t="shared" si="457"/>
        <v>4.1</v>
      </c>
      <c r="Q425" s="28">
        <f t="shared" si="457"/>
        <v>7.2</v>
      </c>
      <c r="R425" s="28">
        <f t="shared" si="457"/>
        <v>0</v>
      </c>
      <c r="S425" s="28">
        <f t="shared" si="457"/>
        <v>2.8</v>
      </c>
      <c r="T425" s="28">
        <f t="shared" si="457"/>
        <v>0.9</v>
      </c>
      <c r="U425" s="27">
        <f t="shared" si="436"/>
        <v>1</v>
      </c>
      <c r="V425" s="27">
        <f t="shared" si="4"/>
        <v>44.1</v>
      </c>
      <c r="W425" s="27"/>
    </row>
    <row r="426">
      <c r="A426" s="26" t="s">
        <v>1642</v>
      </c>
      <c r="B426" s="27" t="str">
        <f>VLOOKUP(A426,PlayerPosDB,3,FALSE)</f>
        <v>WR</v>
      </c>
      <c r="C426" s="28">
        <f t="shared" ref="C426:T426" si="458">IFNA(VLOOKUP($A426,INDIRECT("'W"&amp;C$1&amp;"'!$A$3:$T$1000"),3,False),0)</f>
        <v>7.7</v>
      </c>
      <c r="D426" s="28">
        <f t="shared" si="458"/>
        <v>5.8</v>
      </c>
      <c r="E426" s="28">
        <f t="shared" si="458"/>
        <v>2.8</v>
      </c>
      <c r="F426" s="28">
        <f t="shared" si="458"/>
        <v>0.3</v>
      </c>
      <c r="G426" s="28">
        <f t="shared" si="458"/>
        <v>3.3</v>
      </c>
      <c r="H426" s="28">
        <f t="shared" si="458"/>
        <v>19</v>
      </c>
      <c r="I426" s="28">
        <f t="shared" si="458"/>
        <v>1.8</v>
      </c>
      <c r="J426" s="28">
        <f t="shared" si="458"/>
        <v>0</v>
      </c>
      <c r="K426" s="28">
        <f t="shared" si="458"/>
        <v>0</v>
      </c>
      <c r="L426" s="28">
        <f t="shared" si="458"/>
        <v>2.4</v>
      </c>
      <c r="M426" s="28">
        <f t="shared" si="458"/>
        <v>0.8</v>
      </c>
      <c r="N426" s="28">
        <f t="shared" si="458"/>
        <v>0</v>
      </c>
      <c r="O426" s="28">
        <f t="shared" si="458"/>
        <v>0</v>
      </c>
      <c r="P426" s="28">
        <f t="shared" si="458"/>
        <v>0</v>
      </c>
      <c r="Q426" s="28">
        <f t="shared" si="458"/>
        <v>0</v>
      </c>
      <c r="R426" s="28">
        <f t="shared" si="458"/>
        <v>0</v>
      </c>
      <c r="S426" s="28">
        <f t="shared" si="458"/>
        <v>0</v>
      </c>
      <c r="T426" s="28">
        <f t="shared" si="458"/>
        <v>0</v>
      </c>
      <c r="U426" s="27">
        <f t="shared" si="436"/>
        <v>1</v>
      </c>
      <c r="V426" s="27">
        <f t="shared" si="4"/>
        <v>43.9</v>
      </c>
      <c r="W426" s="27"/>
    </row>
    <row r="427">
      <c r="A427" s="26" t="s">
        <v>1643</v>
      </c>
      <c r="B427" s="27" t="str">
        <f>VLOOKUP(A427,PlayerPosDB,3,FALSE)</f>
        <v>WR</v>
      </c>
      <c r="C427" s="28">
        <f t="shared" ref="C427:T427" si="459">IFNA(VLOOKUP($A427,INDIRECT("'W"&amp;C$1&amp;"'!$A$3:$T$1000"),3,False),0)</f>
        <v>0</v>
      </c>
      <c r="D427" s="28">
        <f t="shared" si="459"/>
        <v>0</v>
      </c>
      <c r="E427" s="28">
        <f t="shared" si="459"/>
        <v>0</v>
      </c>
      <c r="F427" s="28">
        <f t="shared" si="459"/>
        <v>1.2</v>
      </c>
      <c r="G427" s="28">
        <f t="shared" si="459"/>
        <v>0</v>
      </c>
      <c r="H427" s="28">
        <f t="shared" si="459"/>
        <v>0</v>
      </c>
      <c r="I427" s="28">
        <f t="shared" si="459"/>
        <v>0</v>
      </c>
      <c r="J427" s="28">
        <f t="shared" si="459"/>
        <v>4.4</v>
      </c>
      <c r="K427" s="28">
        <f t="shared" si="459"/>
        <v>0</v>
      </c>
      <c r="L427" s="28">
        <f t="shared" si="459"/>
        <v>15.9</v>
      </c>
      <c r="M427" s="28">
        <f t="shared" si="459"/>
        <v>4.8</v>
      </c>
      <c r="N427" s="28">
        <f t="shared" si="459"/>
        <v>1.1</v>
      </c>
      <c r="O427" s="28">
        <f t="shared" si="459"/>
        <v>2.6</v>
      </c>
      <c r="P427" s="28">
        <f t="shared" si="459"/>
        <v>0</v>
      </c>
      <c r="Q427" s="28">
        <f t="shared" si="459"/>
        <v>2.7</v>
      </c>
      <c r="R427" s="28">
        <f t="shared" si="459"/>
        <v>0</v>
      </c>
      <c r="S427" s="28">
        <f t="shared" si="459"/>
        <v>7.3</v>
      </c>
      <c r="T427" s="28">
        <f t="shared" si="459"/>
        <v>3.4</v>
      </c>
      <c r="U427" s="27">
        <f t="shared" si="436"/>
        <v>1</v>
      </c>
      <c r="V427" s="27">
        <f t="shared" si="4"/>
        <v>43.4</v>
      </c>
      <c r="W427" s="27"/>
    </row>
    <row r="428">
      <c r="A428" s="26" t="s">
        <v>1644</v>
      </c>
      <c r="B428" s="27" t="str">
        <f>VLOOKUP(A428,PlayerPosDB,3,FALSE)</f>
        <v>WR</v>
      </c>
      <c r="C428" s="28">
        <f t="shared" ref="C428:T428" si="460">IFNA(VLOOKUP($A428,INDIRECT("'W"&amp;C$1&amp;"'!$A$3:$T$1000"),3,False),0)</f>
        <v>0</v>
      </c>
      <c r="D428" s="28">
        <f t="shared" si="460"/>
        <v>0</v>
      </c>
      <c r="E428" s="28">
        <f t="shared" si="460"/>
        <v>0</v>
      </c>
      <c r="F428" s="28">
        <f t="shared" si="460"/>
        <v>0</v>
      </c>
      <c r="G428" s="28">
        <f t="shared" si="460"/>
        <v>4.1</v>
      </c>
      <c r="H428" s="28">
        <f t="shared" si="460"/>
        <v>0</v>
      </c>
      <c r="I428" s="28">
        <f t="shared" si="460"/>
        <v>0</v>
      </c>
      <c r="J428" s="28">
        <f t="shared" si="460"/>
        <v>0</v>
      </c>
      <c r="K428" s="28">
        <f t="shared" si="460"/>
        <v>0</v>
      </c>
      <c r="L428" s="28">
        <f t="shared" si="460"/>
        <v>19</v>
      </c>
      <c r="M428" s="28">
        <f t="shared" si="460"/>
        <v>1.3</v>
      </c>
      <c r="N428" s="28">
        <f t="shared" si="460"/>
        <v>2</v>
      </c>
      <c r="O428" s="28">
        <f t="shared" si="460"/>
        <v>2.4</v>
      </c>
      <c r="P428" s="28">
        <f t="shared" si="460"/>
        <v>0</v>
      </c>
      <c r="Q428" s="28">
        <f t="shared" si="460"/>
        <v>1.3</v>
      </c>
      <c r="R428" s="28">
        <f t="shared" si="460"/>
        <v>0</v>
      </c>
      <c r="S428" s="28">
        <f t="shared" si="460"/>
        <v>0.7</v>
      </c>
      <c r="T428" s="28">
        <f t="shared" si="460"/>
        <v>0</v>
      </c>
      <c r="U428" s="27">
        <f t="shared" si="436"/>
        <v>1</v>
      </c>
      <c r="V428" s="27">
        <f t="shared" si="4"/>
        <v>30.8</v>
      </c>
      <c r="W428" s="27"/>
    </row>
    <row r="429">
      <c r="A429" s="26" t="s">
        <v>1645</v>
      </c>
      <c r="B429" s="27" t="str">
        <f>VLOOKUP(A429,PlayerPosDB,3,FALSE)</f>
        <v>WR</v>
      </c>
      <c r="C429" s="28">
        <f t="shared" ref="C429:T429" si="461">IFNA(VLOOKUP($A429,INDIRECT("'W"&amp;C$1&amp;"'!$A$3:$T$1000"),3,False),0)</f>
        <v>7.2</v>
      </c>
      <c r="D429" s="28">
        <f t="shared" si="461"/>
        <v>6</v>
      </c>
      <c r="E429" s="28">
        <f t="shared" si="461"/>
        <v>4.7</v>
      </c>
      <c r="F429" s="28">
        <f t="shared" si="461"/>
        <v>8.2</v>
      </c>
      <c r="G429" s="28">
        <f t="shared" si="461"/>
        <v>9.6</v>
      </c>
      <c r="H429" s="28">
        <f t="shared" si="461"/>
        <v>2.8</v>
      </c>
      <c r="I429" s="28">
        <f t="shared" si="461"/>
        <v>1.9</v>
      </c>
      <c r="J429" s="28">
        <f t="shared" si="461"/>
        <v>4.1</v>
      </c>
      <c r="K429" s="28">
        <f t="shared" si="461"/>
        <v>11</v>
      </c>
      <c r="L429" s="28">
        <f t="shared" si="461"/>
        <v>5.1</v>
      </c>
      <c r="M429" s="28">
        <f t="shared" si="461"/>
        <v>7.6</v>
      </c>
      <c r="N429" s="28">
        <f t="shared" si="461"/>
        <v>0</v>
      </c>
      <c r="O429" s="28">
        <f t="shared" si="461"/>
        <v>11.3</v>
      </c>
      <c r="P429" s="28">
        <f t="shared" si="461"/>
        <v>12.1</v>
      </c>
      <c r="Q429" s="28">
        <f t="shared" si="461"/>
        <v>1.9</v>
      </c>
      <c r="R429" s="28">
        <f t="shared" si="461"/>
        <v>4.2</v>
      </c>
      <c r="S429" s="28">
        <f t="shared" si="461"/>
        <v>3.2</v>
      </c>
      <c r="T429" s="28">
        <f t="shared" si="461"/>
        <v>8.6</v>
      </c>
      <c r="U429" s="27">
        <f t="shared" si="436"/>
        <v>0</v>
      </c>
      <c r="V429" s="27">
        <f t="shared" si="4"/>
        <v>109.5</v>
      </c>
      <c r="W429" s="27"/>
    </row>
    <row r="430">
      <c r="A430" s="26" t="s">
        <v>1646</v>
      </c>
      <c r="B430" s="27" t="str">
        <f>VLOOKUP(A430,PlayerPosDB,3,FALSE)</f>
        <v>WR</v>
      </c>
      <c r="C430" s="28">
        <f t="shared" ref="C430:T430" si="462">IFNA(VLOOKUP($A430,INDIRECT("'W"&amp;C$1&amp;"'!$A$3:$T$1000"),3,False),0)</f>
        <v>4.1</v>
      </c>
      <c r="D430" s="28">
        <f t="shared" si="462"/>
        <v>13.7</v>
      </c>
      <c r="E430" s="28">
        <f t="shared" si="462"/>
        <v>13.7</v>
      </c>
      <c r="F430" s="28">
        <f t="shared" si="462"/>
        <v>3.4</v>
      </c>
      <c r="G430" s="28">
        <f t="shared" si="462"/>
        <v>4.4</v>
      </c>
      <c r="H430" s="28">
        <f t="shared" si="462"/>
        <v>4.6</v>
      </c>
      <c r="I430" s="28">
        <f t="shared" si="462"/>
        <v>0</v>
      </c>
      <c r="J430" s="28">
        <f t="shared" si="462"/>
        <v>0</v>
      </c>
      <c r="K430" s="28">
        <f t="shared" si="462"/>
        <v>7.5</v>
      </c>
      <c r="L430" s="28">
        <f t="shared" si="462"/>
        <v>3.9</v>
      </c>
      <c r="M430" s="28">
        <f t="shared" si="462"/>
        <v>6.1</v>
      </c>
      <c r="N430" s="28">
        <f t="shared" si="462"/>
        <v>0</v>
      </c>
      <c r="O430" s="28">
        <f t="shared" si="462"/>
        <v>11</v>
      </c>
      <c r="P430" s="28">
        <f t="shared" si="462"/>
        <v>6.1</v>
      </c>
      <c r="Q430" s="28">
        <f t="shared" si="462"/>
        <v>1</v>
      </c>
      <c r="R430" s="28">
        <f t="shared" si="462"/>
        <v>12.8</v>
      </c>
      <c r="S430" s="28">
        <f t="shared" si="462"/>
        <v>7.4</v>
      </c>
      <c r="T430" s="28">
        <f t="shared" si="462"/>
        <v>2.2</v>
      </c>
      <c r="U430" s="27">
        <f t="shared" si="436"/>
        <v>0</v>
      </c>
      <c r="V430" s="27">
        <f t="shared" si="4"/>
        <v>101.9</v>
      </c>
      <c r="W430" s="27"/>
    </row>
    <row r="431">
      <c r="A431" s="26" t="s">
        <v>1647</v>
      </c>
      <c r="B431" s="27" t="str">
        <f>VLOOKUP(A431,PlayerPosDB,3,FALSE)</f>
        <v>WR</v>
      </c>
      <c r="C431" s="28">
        <f t="shared" ref="C431:T431" si="463">IFNA(VLOOKUP($A431,INDIRECT("'W"&amp;C$1&amp;"'!$A$3:$T$1000"),3,False),0)</f>
        <v>7</v>
      </c>
      <c r="D431" s="28">
        <f t="shared" si="463"/>
        <v>4.1</v>
      </c>
      <c r="E431" s="28">
        <f t="shared" si="463"/>
        <v>10.4</v>
      </c>
      <c r="F431" s="28">
        <f t="shared" si="463"/>
        <v>3.3</v>
      </c>
      <c r="G431" s="28">
        <f t="shared" si="463"/>
        <v>10.3</v>
      </c>
      <c r="H431" s="28">
        <f t="shared" si="463"/>
        <v>9.1</v>
      </c>
      <c r="I431" s="28">
        <f t="shared" si="463"/>
        <v>2</v>
      </c>
      <c r="J431" s="28">
        <f t="shared" si="463"/>
        <v>11.6</v>
      </c>
      <c r="K431" s="28">
        <f t="shared" si="463"/>
        <v>0</v>
      </c>
      <c r="L431" s="28">
        <f t="shared" si="463"/>
        <v>3.9</v>
      </c>
      <c r="M431" s="28">
        <f t="shared" si="463"/>
        <v>0</v>
      </c>
      <c r="N431" s="28">
        <f t="shared" si="463"/>
        <v>6.4</v>
      </c>
      <c r="O431" s="28">
        <f t="shared" si="463"/>
        <v>8</v>
      </c>
      <c r="P431" s="28">
        <f t="shared" si="463"/>
        <v>12.7</v>
      </c>
      <c r="Q431" s="28">
        <f t="shared" si="463"/>
        <v>1.9</v>
      </c>
      <c r="R431" s="28">
        <f t="shared" si="463"/>
        <v>5.4</v>
      </c>
      <c r="S431" s="28">
        <f t="shared" si="463"/>
        <v>4.9</v>
      </c>
      <c r="T431" s="28">
        <f t="shared" si="463"/>
        <v>0</v>
      </c>
      <c r="U431" s="27">
        <f t="shared" si="436"/>
        <v>0</v>
      </c>
      <c r="V431" s="27">
        <f t="shared" si="4"/>
        <v>101</v>
      </c>
      <c r="W431" s="27"/>
    </row>
    <row r="432">
      <c r="A432" s="26" t="s">
        <v>1648</v>
      </c>
      <c r="B432" s="27" t="str">
        <f>VLOOKUP(A432,PlayerPosDB,3,FALSE)</f>
        <v>WR</v>
      </c>
      <c r="C432" s="28">
        <f t="shared" ref="C432:T432" si="464">IFNA(VLOOKUP($A432,INDIRECT("'W"&amp;C$1&amp;"'!$A$3:$T$1000"),3,False),0)</f>
        <v>10.7</v>
      </c>
      <c r="D432" s="28">
        <f t="shared" si="464"/>
        <v>2.5</v>
      </c>
      <c r="E432" s="28">
        <f t="shared" si="464"/>
        <v>7.1</v>
      </c>
      <c r="F432" s="28">
        <f t="shared" si="464"/>
        <v>8.6</v>
      </c>
      <c r="G432" s="28">
        <f t="shared" si="464"/>
        <v>9.5</v>
      </c>
      <c r="H432" s="28">
        <f t="shared" si="464"/>
        <v>14.5</v>
      </c>
      <c r="I432" s="28">
        <f t="shared" si="464"/>
        <v>6.5</v>
      </c>
      <c r="J432" s="28">
        <f t="shared" si="464"/>
        <v>1.4</v>
      </c>
      <c r="K432" s="28">
        <f t="shared" si="464"/>
        <v>13.8</v>
      </c>
      <c r="L432" s="28">
        <f t="shared" si="464"/>
        <v>0</v>
      </c>
      <c r="M432" s="28">
        <f t="shared" si="464"/>
        <v>2.9</v>
      </c>
      <c r="N432" s="28">
        <f t="shared" si="464"/>
        <v>3</v>
      </c>
      <c r="O432" s="28">
        <f t="shared" si="464"/>
        <v>3.1</v>
      </c>
      <c r="P432" s="28">
        <f t="shared" si="464"/>
        <v>0</v>
      </c>
      <c r="Q432" s="28">
        <f t="shared" si="464"/>
        <v>2.7</v>
      </c>
      <c r="R432" s="28">
        <f t="shared" si="464"/>
        <v>2.9</v>
      </c>
      <c r="S432" s="28">
        <f t="shared" si="464"/>
        <v>3.5</v>
      </c>
      <c r="T432" s="28">
        <f t="shared" si="464"/>
        <v>3.8</v>
      </c>
      <c r="U432" s="27">
        <f t="shared" si="436"/>
        <v>0</v>
      </c>
      <c r="V432" s="27">
        <f t="shared" si="4"/>
        <v>96.5</v>
      </c>
      <c r="W432" s="27"/>
    </row>
    <row r="433">
      <c r="A433" s="26" t="s">
        <v>1649</v>
      </c>
      <c r="B433" s="27" t="str">
        <f>VLOOKUP(A433,PlayerPosDB,3,FALSE)</f>
        <v>WR</v>
      </c>
      <c r="C433" s="28">
        <f t="shared" ref="C433:T433" si="465">IFNA(VLOOKUP($A433,INDIRECT("'W"&amp;C$1&amp;"'!$A$3:$T$1000"),3,False),0)</f>
        <v>2.5</v>
      </c>
      <c r="D433" s="28">
        <f t="shared" si="465"/>
        <v>2.9</v>
      </c>
      <c r="E433" s="28">
        <f t="shared" si="465"/>
        <v>0</v>
      </c>
      <c r="F433" s="28">
        <f t="shared" si="465"/>
        <v>5.1</v>
      </c>
      <c r="G433" s="28">
        <f t="shared" si="465"/>
        <v>0</v>
      </c>
      <c r="H433" s="28">
        <f t="shared" si="465"/>
        <v>4.8</v>
      </c>
      <c r="I433" s="28">
        <f t="shared" si="465"/>
        <v>8.3</v>
      </c>
      <c r="J433" s="28">
        <f t="shared" si="465"/>
        <v>8.2</v>
      </c>
      <c r="K433" s="28">
        <f t="shared" si="465"/>
        <v>13.3</v>
      </c>
      <c r="L433" s="28">
        <f t="shared" si="465"/>
        <v>4.1</v>
      </c>
      <c r="M433" s="28">
        <f t="shared" si="465"/>
        <v>3.3</v>
      </c>
      <c r="N433" s="28">
        <f t="shared" si="465"/>
        <v>5.3</v>
      </c>
      <c r="O433" s="28">
        <f t="shared" si="465"/>
        <v>3.6</v>
      </c>
      <c r="P433" s="28">
        <f t="shared" si="465"/>
        <v>10.8</v>
      </c>
      <c r="Q433" s="28">
        <f t="shared" si="465"/>
        <v>2</v>
      </c>
      <c r="R433" s="28">
        <f t="shared" si="465"/>
        <v>7.6</v>
      </c>
      <c r="S433" s="28">
        <f t="shared" si="465"/>
        <v>6.1</v>
      </c>
      <c r="T433" s="28">
        <f t="shared" si="465"/>
        <v>0</v>
      </c>
      <c r="U433" s="27">
        <f t="shared" si="436"/>
        <v>0</v>
      </c>
      <c r="V433" s="27">
        <f t="shared" si="4"/>
        <v>87.9</v>
      </c>
      <c r="W433" s="27"/>
    </row>
    <row r="434">
      <c r="A434" s="26" t="s">
        <v>1650</v>
      </c>
      <c r="B434" s="27" t="str">
        <f>VLOOKUP(A434,PlayerPosDB,3,FALSE)</f>
        <v>WR</v>
      </c>
      <c r="C434" s="28">
        <f t="shared" ref="C434:T434" si="466">IFNA(VLOOKUP($A434,INDIRECT("'W"&amp;C$1&amp;"'!$A$3:$T$1000"),3,False),0)</f>
        <v>7.9</v>
      </c>
      <c r="D434" s="28">
        <f t="shared" si="466"/>
        <v>0</v>
      </c>
      <c r="E434" s="28">
        <f t="shared" si="466"/>
        <v>0</v>
      </c>
      <c r="F434" s="28">
        <f t="shared" si="466"/>
        <v>0</v>
      </c>
      <c r="G434" s="28">
        <f t="shared" si="466"/>
        <v>0</v>
      </c>
      <c r="H434" s="28">
        <f t="shared" si="466"/>
        <v>9.8</v>
      </c>
      <c r="I434" s="28">
        <f t="shared" si="466"/>
        <v>2.5</v>
      </c>
      <c r="J434" s="28">
        <f t="shared" si="466"/>
        <v>4.3</v>
      </c>
      <c r="K434" s="28">
        <f t="shared" si="466"/>
        <v>2.1</v>
      </c>
      <c r="L434" s="28">
        <f t="shared" si="466"/>
        <v>11.9</v>
      </c>
      <c r="M434" s="28">
        <f t="shared" si="466"/>
        <v>8.6</v>
      </c>
      <c r="N434" s="28">
        <f t="shared" si="466"/>
        <v>11</v>
      </c>
      <c r="O434" s="28">
        <f t="shared" si="466"/>
        <v>2.1</v>
      </c>
      <c r="P434" s="28">
        <f t="shared" si="466"/>
        <v>0</v>
      </c>
      <c r="Q434" s="28">
        <f t="shared" si="466"/>
        <v>0</v>
      </c>
      <c r="R434" s="28">
        <f t="shared" si="466"/>
        <v>9.1</v>
      </c>
      <c r="S434" s="28">
        <f t="shared" si="466"/>
        <v>3.7</v>
      </c>
      <c r="T434" s="28">
        <f t="shared" si="466"/>
        <v>13</v>
      </c>
      <c r="U434" s="27">
        <f t="shared" si="436"/>
        <v>0</v>
      </c>
      <c r="V434" s="27">
        <f t="shared" si="4"/>
        <v>86</v>
      </c>
      <c r="W434" s="27"/>
    </row>
    <row r="435">
      <c r="A435" s="26" t="s">
        <v>1651</v>
      </c>
      <c r="B435" s="27" t="str">
        <f>VLOOKUP(A435,PlayerPosDB,3,FALSE)</f>
        <v>WR</v>
      </c>
      <c r="C435" s="28">
        <f t="shared" ref="C435:T435" si="467">IFNA(VLOOKUP($A435,INDIRECT("'W"&amp;C$1&amp;"'!$A$3:$T$1000"),3,False),0)</f>
        <v>9.5</v>
      </c>
      <c r="D435" s="28">
        <f t="shared" si="467"/>
        <v>0</v>
      </c>
      <c r="E435" s="28">
        <f t="shared" si="467"/>
        <v>2.1</v>
      </c>
      <c r="F435" s="28">
        <f t="shared" si="467"/>
        <v>1</v>
      </c>
      <c r="G435" s="28">
        <f t="shared" si="467"/>
        <v>3.7</v>
      </c>
      <c r="H435" s="28">
        <f t="shared" si="467"/>
        <v>7.3</v>
      </c>
      <c r="I435" s="28">
        <f t="shared" si="467"/>
        <v>0</v>
      </c>
      <c r="J435" s="28">
        <f t="shared" si="467"/>
        <v>0</v>
      </c>
      <c r="K435" s="28">
        <f t="shared" si="467"/>
        <v>11.5</v>
      </c>
      <c r="L435" s="28">
        <f t="shared" si="467"/>
        <v>10.6</v>
      </c>
      <c r="M435" s="28">
        <f t="shared" si="467"/>
        <v>3.7</v>
      </c>
      <c r="N435" s="28">
        <f t="shared" si="467"/>
        <v>0</v>
      </c>
      <c r="O435" s="28">
        <f t="shared" si="467"/>
        <v>7.2</v>
      </c>
      <c r="P435" s="28">
        <f t="shared" si="467"/>
        <v>13.7</v>
      </c>
      <c r="Q435" s="28">
        <f t="shared" si="467"/>
        <v>1.2</v>
      </c>
      <c r="R435" s="28">
        <f t="shared" si="467"/>
        <v>3.5</v>
      </c>
      <c r="S435" s="28">
        <f t="shared" si="467"/>
        <v>4.3</v>
      </c>
      <c r="T435" s="28">
        <f t="shared" si="467"/>
        <v>4</v>
      </c>
      <c r="U435" s="27">
        <f t="shared" si="436"/>
        <v>0</v>
      </c>
      <c r="V435" s="27">
        <f t="shared" si="4"/>
        <v>83.3</v>
      </c>
      <c r="W435" s="27"/>
    </row>
    <row r="436">
      <c r="A436" s="26" t="s">
        <v>1652</v>
      </c>
      <c r="B436" s="27" t="str">
        <f>VLOOKUP(A436,PlayerPosDB,3,FALSE)</f>
        <v>WR</v>
      </c>
      <c r="C436" s="28">
        <f t="shared" ref="C436:T436" si="468">IFNA(VLOOKUP($A436,INDIRECT("'W"&amp;C$1&amp;"'!$A$3:$T$1000"),3,False),0)</f>
        <v>0</v>
      </c>
      <c r="D436" s="28">
        <f t="shared" si="468"/>
        <v>6.3</v>
      </c>
      <c r="E436" s="28">
        <f t="shared" si="468"/>
        <v>11.3</v>
      </c>
      <c r="F436" s="28">
        <f t="shared" si="468"/>
        <v>10.2</v>
      </c>
      <c r="G436" s="28">
        <f t="shared" si="468"/>
        <v>9.5</v>
      </c>
      <c r="H436" s="28">
        <f t="shared" si="468"/>
        <v>0</v>
      </c>
      <c r="I436" s="28">
        <f t="shared" si="468"/>
        <v>8.1</v>
      </c>
      <c r="J436" s="28">
        <f t="shared" si="468"/>
        <v>2.3</v>
      </c>
      <c r="K436" s="28">
        <f t="shared" si="468"/>
        <v>2.1</v>
      </c>
      <c r="L436" s="28">
        <f t="shared" si="468"/>
        <v>1.1</v>
      </c>
      <c r="M436" s="28">
        <f t="shared" si="468"/>
        <v>2.6</v>
      </c>
      <c r="N436" s="28">
        <f t="shared" si="468"/>
        <v>4.5</v>
      </c>
      <c r="O436" s="28">
        <f t="shared" si="468"/>
        <v>4.9</v>
      </c>
      <c r="P436" s="28">
        <f t="shared" si="468"/>
        <v>6</v>
      </c>
      <c r="Q436" s="28">
        <f t="shared" si="468"/>
        <v>1.1</v>
      </c>
      <c r="R436" s="28">
        <f t="shared" si="468"/>
        <v>1.7</v>
      </c>
      <c r="S436" s="28">
        <f t="shared" si="468"/>
        <v>0</v>
      </c>
      <c r="T436" s="28">
        <f t="shared" si="468"/>
        <v>6.2</v>
      </c>
      <c r="U436" s="27">
        <f t="shared" si="436"/>
        <v>0</v>
      </c>
      <c r="V436" s="27">
        <f t="shared" si="4"/>
        <v>77.9</v>
      </c>
      <c r="W436" s="27"/>
    </row>
    <row r="437">
      <c r="A437" s="26" t="s">
        <v>1653</v>
      </c>
      <c r="B437" s="27" t="str">
        <f>VLOOKUP(A437,PlayerPosDB,3,FALSE)</f>
        <v>WR</v>
      </c>
      <c r="C437" s="28">
        <f t="shared" ref="C437:T437" si="469">IFNA(VLOOKUP($A437,INDIRECT("'W"&amp;C$1&amp;"'!$A$3:$T$1000"),3,False),0)</f>
        <v>0</v>
      </c>
      <c r="D437" s="28">
        <f t="shared" si="469"/>
        <v>7.1</v>
      </c>
      <c r="E437" s="28">
        <f t="shared" si="469"/>
        <v>4.4</v>
      </c>
      <c r="F437" s="28">
        <f t="shared" si="469"/>
        <v>4.1</v>
      </c>
      <c r="G437" s="28">
        <f t="shared" si="469"/>
        <v>0</v>
      </c>
      <c r="H437" s="28">
        <f t="shared" si="469"/>
        <v>7.8</v>
      </c>
      <c r="I437" s="28">
        <f t="shared" si="469"/>
        <v>2.1</v>
      </c>
      <c r="J437" s="28">
        <f t="shared" si="469"/>
        <v>14.8</v>
      </c>
      <c r="K437" s="28">
        <f t="shared" si="469"/>
        <v>8.5</v>
      </c>
      <c r="L437" s="28">
        <f t="shared" si="469"/>
        <v>4.8</v>
      </c>
      <c r="M437" s="28">
        <f t="shared" si="469"/>
        <v>0.9</v>
      </c>
      <c r="N437" s="28">
        <f t="shared" si="469"/>
        <v>10.1</v>
      </c>
      <c r="O437" s="28">
        <f t="shared" si="469"/>
        <v>4.2</v>
      </c>
      <c r="P437" s="28">
        <f t="shared" si="469"/>
        <v>0</v>
      </c>
      <c r="Q437" s="28">
        <f t="shared" si="469"/>
        <v>0</v>
      </c>
      <c r="R437" s="28">
        <f t="shared" si="469"/>
        <v>0</v>
      </c>
      <c r="S437" s="28">
        <f t="shared" si="469"/>
        <v>0</v>
      </c>
      <c r="T437" s="28">
        <f t="shared" si="469"/>
        <v>0</v>
      </c>
      <c r="U437" s="27">
        <f t="shared" si="436"/>
        <v>0</v>
      </c>
      <c r="V437" s="27">
        <f t="shared" si="4"/>
        <v>68.8</v>
      </c>
      <c r="W437" s="27"/>
    </row>
    <row r="438">
      <c r="A438" s="26" t="s">
        <v>1654</v>
      </c>
      <c r="B438" s="27" t="str">
        <f>VLOOKUP(A438,PlayerPosDB,3,FALSE)</f>
        <v>WR</v>
      </c>
      <c r="C438" s="28">
        <f t="shared" ref="C438:T438" si="470">IFNA(VLOOKUP($A438,INDIRECT("'W"&amp;C$1&amp;"'!$A$3:$T$1000"),3,False),0)</f>
        <v>0</v>
      </c>
      <c r="D438" s="28">
        <f t="shared" si="470"/>
        <v>0</v>
      </c>
      <c r="E438" s="28">
        <f t="shared" si="470"/>
        <v>0</v>
      </c>
      <c r="F438" s="28">
        <f t="shared" si="470"/>
        <v>6.6</v>
      </c>
      <c r="G438" s="28">
        <f t="shared" si="470"/>
        <v>6.9</v>
      </c>
      <c r="H438" s="28">
        <f t="shared" si="470"/>
        <v>6.9</v>
      </c>
      <c r="I438" s="28">
        <f t="shared" si="470"/>
        <v>4</v>
      </c>
      <c r="J438" s="28">
        <f t="shared" si="470"/>
        <v>3.3</v>
      </c>
      <c r="K438" s="28">
        <f t="shared" si="470"/>
        <v>8.9</v>
      </c>
      <c r="L438" s="28">
        <f t="shared" si="470"/>
        <v>1.5</v>
      </c>
      <c r="M438" s="28">
        <f t="shared" si="470"/>
        <v>0</v>
      </c>
      <c r="N438" s="28">
        <f t="shared" si="470"/>
        <v>4.1</v>
      </c>
      <c r="O438" s="28">
        <f t="shared" si="470"/>
        <v>6.2</v>
      </c>
      <c r="P438" s="28">
        <f t="shared" si="470"/>
        <v>8.3</v>
      </c>
      <c r="Q438" s="28">
        <f t="shared" si="470"/>
        <v>2.1</v>
      </c>
      <c r="R438" s="28">
        <f t="shared" si="470"/>
        <v>3.9</v>
      </c>
      <c r="S438" s="28">
        <f t="shared" si="470"/>
        <v>0</v>
      </c>
      <c r="T438" s="28">
        <f t="shared" si="470"/>
        <v>1.6</v>
      </c>
      <c r="U438" s="27">
        <f t="shared" si="436"/>
        <v>0</v>
      </c>
      <c r="V438" s="27">
        <f t="shared" si="4"/>
        <v>64.3</v>
      </c>
      <c r="W438" s="27"/>
    </row>
    <row r="439">
      <c r="A439" s="26" t="s">
        <v>1655</v>
      </c>
      <c r="B439" s="27" t="str">
        <f>VLOOKUP(A439,PlayerPosDB,3,FALSE)</f>
        <v>WR</v>
      </c>
      <c r="C439" s="28">
        <f t="shared" ref="C439:T439" si="471">IFNA(VLOOKUP($A439,INDIRECT("'W"&amp;C$1&amp;"'!$A$3:$T$1000"),3,False),0)</f>
        <v>3.3</v>
      </c>
      <c r="D439" s="28">
        <f t="shared" si="471"/>
        <v>3.6</v>
      </c>
      <c r="E439" s="28">
        <f t="shared" si="471"/>
        <v>4.8</v>
      </c>
      <c r="F439" s="28">
        <f t="shared" si="471"/>
        <v>4.1</v>
      </c>
      <c r="G439" s="28">
        <f t="shared" si="471"/>
        <v>0</v>
      </c>
      <c r="H439" s="28">
        <f t="shared" si="471"/>
        <v>3.4</v>
      </c>
      <c r="I439" s="28">
        <f t="shared" si="471"/>
        <v>6.8</v>
      </c>
      <c r="J439" s="28">
        <f t="shared" si="471"/>
        <v>2.9</v>
      </c>
      <c r="K439" s="28">
        <f t="shared" si="471"/>
        <v>0.3</v>
      </c>
      <c r="L439" s="28">
        <f t="shared" si="471"/>
        <v>0</v>
      </c>
      <c r="M439" s="28">
        <f t="shared" si="471"/>
        <v>4.4</v>
      </c>
      <c r="N439" s="28">
        <f t="shared" si="471"/>
        <v>8.5</v>
      </c>
      <c r="O439" s="28">
        <f t="shared" si="471"/>
        <v>5.2</v>
      </c>
      <c r="P439" s="28">
        <f t="shared" si="471"/>
        <v>1.2</v>
      </c>
      <c r="Q439" s="28">
        <f t="shared" si="471"/>
        <v>4.9</v>
      </c>
      <c r="R439" s="28">
        <f t="shared" si="471"/>
        <v>3</v>
      </c>
      <c r="S439" s="28">
        <f t="shared" si="471"/>
        <v>2.4</v>
      </c>
      <c r="T439" s="28">
        <f t="shared" si="471"/>
        <v>0</v>
      </c>
      <c r="U439" s="27">
        <f t="shared" si="436"/>
        <v>0</v>
      </c>
      <c r="V439" s="27">
        <f t="shared" si="4"/>
        <v>58.8</v>
      </c>
      <c r="W439" s="27"/>
    </row>
    <row r="440">
      <c r="A440" s="26" t="s">
        <v>1656</v>
      </c>
      <c r="B440" s="27" t="str">
        <f>VLOOKUP(A440,PlayerPosDB,3,FALSE)</f>
        <v>WR</v>
      </c>
      <c r="C440" s="28">
        <f t="shared" ref="C440:T440" si="472">IFNA(VLOOKUP($A440,INDIRECT("'W"&amp;C$1&amp;"'!$A$3:$T$1000"),3,False),0)</f>
        <v>0</v>
      </c>
      <c r="D440" s="28">
        <f t="shared" si="472"/>
        <v>0</v>
      </c>
      <c r="E440" s="28">
        <f t="shared" si="472"/>
        <v>2.1</v>
      </c>
      <c r="F440" s="28">
        <f t="shared" si="472"/>
        <v>0.8</v>
      </c>
      <c r="G440" s="28">
        <f t="shared" si="472"/>
        <v>2.5</v>
      </c>
      <c r="H440" s="28">
        <f t="shared" si="472"/>
        <v>10.6</v>
      </c>
      <c r="I440" s="28">
        <f t="shared" si="472"/>
        <v>7.5</v>
      </c>
      <c r="J440" s="28">
        <f t="shared" si="472"/>
        <v>1.4</v>
      </c>
      <c r="K440" s="28">
        <f t="shared" si="472"/>
        <v>2.4</v>
      </c>
      <c r="L440" s="28">
        <f t="shared" si="472"/>
        <v>1.4</v>
      </c>
      <c r="M440" s="28">
        <f t="shared" si="472"/>
        <v>8.5</v>
      </c>
      <c r="N440" s="28">
        <f t="shared" si="472"/>
        <v>4.1</v>
      </c>
      <c r="O440" s="28">
        <f t="shared" si="472"/>
        <v>3.8</v>
      </c>
      <c r="P440" s="28">
        <f t="shared" si="472"/>
        <v>0</v>
      </c>
      <c r="Q440" s="28">
        <f t="shared" si="472"/>
        <v>1.9</v>
      </c>
      <c r="R440" s="28">
        <f t="shared" si="472"/>
        <v>3.5</v>
      </c>
      <c r="S440" s="28">
        <f t="shared" si="472"/>
        <v>0.4</v>
      </c>
      <c r="T440" s="28">
        <f t="shared" si="472"/>
        <v>2.2</v>
      </c>
      <c r="U440" s="27">
        <f t="shared" si="436"/>
        <v>0</v>
      </c>
      <c r="V440" s="27">
        <f t="shared" si="4"/>
        <v>53.1</v>
      </c>
      <c r="W440" s="27"/>
    </row>
    <row r="441">
      <c r="A441" s="26" t="s">
        <v>1657</v>
      </c>
      <c r="B441" s="27" t="str">
        <f>VLOOKUP(A441,PlayerPosDB,3,FALSE)</f>
        <v>WR</v>
      </c>
      <c r="C441" s="28">
        <f t="shared" ref="C441:T441" si="473">IFNA(VLOOKUP($A441,INDIRECT("'W"&amp;C$1&amp;"'!$A$3:$T$1000"),3,False),0)</f>
        <v>0</v>
      </c>
      <c r="D441" s="28">
        <f t="shared" si="473"/>
        <v>2.7</v>
      </c>
      <c r="E441" s="28">
        <f t="shared" si="473"/>
        <v>2.6</v>
      </c>
      <c r="F441" s="28">
        <f t="shared" si="473"/>
        <v>0.9</v>
      </c>
      <c r="G441" s="28">
        <f t="shared" si="473"/>
        <v>12.7</v>
      </c>
      <c r="H441" s="28">
        <f t="shared" si="473"/>
        <v>1.6</v>
      </c>
      <c r="I441" s="28">
        <f t="shared" si="473"/>
        <v>2.8</v>
      </c>
      <c r="J441" s="28">
        <f t="shared" si="473"/>
        <v>1.1</v>
      </c>
      <c r="K441" s="28">
        <f t="shared" si="473"/>
        <v>2.9</v>
      </c>
      <c r="L441" s="28">
        <f t="shared" si="473"/>
        <v>-0.3</v>
      </c>
      <c r="M441" s="28">
        <f t="shared" si="473"/>
        <v>0.9</v>
      </c>
      <c r="N441" s="28">
        <f t="shared" si="473"/>
        <v>4.6</v>
      </c>
      <c r="O441" s="28">
        <f t="shared" si="473"/>
        <v>5.9</v>
      </c>
      <c r="P441" s="28">
        <f t="shared" si="473"/>
        <v>0</v>
      </c>
      <c r="Q441" s="28">
        <f t="shared" si="473"/>
        <v>4.5</v>
      </c>
      <c r="R441" s="28">
        <f t="shared" si="473"/>
        <v>5.6</v>
      </c>
      <c r="S441" s="28">
        <f t="shared" si="473"/>
        <v>0</v>
      </c>
      <c r="T441" s="28">
        <f t="shared" si="473"/>
        <v>3.9</v>
      </c>
      <c r="U441" s="27">
        <f t="shared" si="436"/>
        <v>0</v>
      </c>
      <c r="V441" s="27">
        <f t="shared" si="4"/>
        <v>52.4</v>
      </c>
      <c r="W441" s="27"/>
    </row>
    <row r="442">
      <c r="A442" s="26" t="s">
        <v>1658</v>
      </c>
      <c r="B442" s="27" t="str">
        <f>VLOOKUP(A442,PlayerPosDB,3,FALSE)</f>
        <v>WR</v>
      </c>
      <c r="C442" s="28">
        <f t="shared" ref="C442:T442" si="474">IFNA(VLOOKUP($A442,INDIRECT("'W"&amp;C$1&amp;"'!$A$3:$T$1000"),3,False),0)</f>
        <v>3</v>
      </c>
      <c r="D442" s="28">
        <f t="shared" si="474"/>
        <v>3.2</v>
      </c>
      <c r="E442" s="28">
        <f t="shared" si="474"/>
        <v>1.8</v>
      </c>
      <c r="F442" s="28">
        <f t="shared" si="474"/>
        <v>3.7</v>
      </c>
      <c r="G442" s="28">
        <f t="shared" si="474"/>
        <v>0</v>
      </c>
      <c r="H442" s="28">
        <f t="shared" si="474"/>
        <v>0</v>
      </c>
      <c r="I442" s="28">
        <f t="shared" si="474"/>
        <v>1.3</v>
      </c>
      <c r="J442" s="28">
        <f t="shared" si="474"/>
        <v>4.8</v>
      </c>
      <c r="K442" s="28">
        <f t="shared" si="474"/>
        <v>5.8</v>
      </c>
      <c r="L442" s="28">
        <f t="shared" si="474"/>
        <v>1.6</v>
      </c>
      <c r="M442" s="28">
        <f t="shared" si="474"/>
        <v>3.6</v>
      </c>
      <c r="N442" s="28">
        <f t="shared" si="474"/>
        <v>2</v>
      </c>
      <c r="O442" s="28">
        <f t="shared" si="474"/>
        <v>7.1</v>
      </c>
      <c r="P442" s="28">
        <f t="shared" si="474"/>
        <v>0</v>
      </c>
      <c r="Q442" s="28">
        <f t="shared" si="474"/>
        <v>0</v>
      </c>
      <c r="R442" s="28">
        <f t="shared" si="474"/>
        <v>0</v>
      </c>
      <c r="S442" s="28">
        <f t="shared" si="474"/>
        <v>13</v>
      </c>
      <c r="T442" s="28">
        <f t="shared" si="474"/>
        <v>1</v>
      </c>
      <c r="U442" s="27">
        <f t="shared" si="436"/>
        <v>0</v>
      </c>
      <c r="V442" s="27">
        <f t="shared" si="4"/>
        <v>51.9</v>
      </c>
      <c r="W442" s="27"/>
    </row>
    <row r="443">
      <c r="A443" s="26" t="s">
        <v>1659</v>
      </c>
      <c r="B443" s="27" t="str">
        <f>VLOOKUP(A443,PlayerPosDB,3,FALSE)</f>
        <v>WR</v>
      </c>
      <c r="C443" s="28">
        <f t="shared" ref="C443:T443" si="475">IFNA(VLOOKUP($A443,INDIRECT("'W"&amp;C$1&amp;"'!$A$3:$T$1000"),3,False),0)</f>
        <v>0.6</v>
      </c>
      <c r="D443" s="28">
        <f t="shared" si="475"/>
        <v>2.4</v>
      </c>
      <c r="E443" s="28">
        <f t="shared" si="475"/>
        <v>0</v>
      </c>
      <c r="F443" s="28">
        <f t="shared" si="475"/>
        <v>3.1</v>
      </c>
      <c r="G443" s="28">
        <f t="shared" si="475"/>
        <v>4.1</v>
      </c>
      <c r="H443" s="28">
        <f t="shared" si="475"/>
        <v>0</v>
      </c>
      <c r="I443" s="28">
        <f t="shared" si="475"/>
        <v>8.5</v>
      </c>
      <c r="J443" s="28">
        <f t="shared" si="475"/>
        <v>8.2</v>
      </c>
      <c r="K443" s="28">
        <f t="shared" si="475"/>
        <v>0</v>
      </c>
      <c r="L443" s="28">
        <f t="shared" si="475"/>
        <v>0</v>
      </c>
      <c r="M443" s="28">
        <f t="shared" si="475"/>
        <v>0</v>
      </c>
      <c r="N443" s="28">
        <f t="shared" si="475"/>
        <v>4.9</v>
      </c>
      <c r="O443" s="28">
        <f t="shared" si="475"/>
        <v>4.8</v>
      </c>
      <c r="P443" s="28">
        <f t="shared" si="475"/>
        <v>7.5</v>
      </c>
      <c r="Q443" s="28">
        <f t="shared" si="475"/>
        <v>0.5</v>
      </c>
      <c r="R443" s="28">
        <f t="shared" si="475"/>
        <v>3.7</v>
      </c>
      <c r="S443" s="28">
        <f t="shared" si="475"/>
        <v>0</v>
      </c>
      <c r="T443" s="28">
        <f t="shared" si="475"/>
        <v>3.3</v>
      </c>
      <c r="U443" s="27">
        <f t="shared" si="436"/>
        <v>0</v>
      </c>
      <c r="V443" s="27">
        <f t="shared" si="4"/>
        <v>51.6</v>
      </c>
      <c r="W443" s="27"/>
    </row>
    <row r="444">
      <c r="A444" s="26" t="s">
        <v>1660</v>
      </c>
      <c r="B444" s="27" t="str">
        <f>VLOOKUP(A444,PlayerPosDB,3,FALSE)</f>
        <v>WR</v>
      </c>
      <c r="C444" s="28">
        <f t="shared" ref="C444:T444" si="476">IFNA(VLOOKUP($A444,INDIRECT("'W"&amp;C$1&amp;"'!$A$3:$T$1000"),3,False),0)</f>
        <v>0</v>
      </c>
      <c r="D444" s="28">
        <f t="shared" si="476"/>
        <v>7</v>
      </c>
      <c r="E444" s="28">
        <f t="shared" si="476"/>
        <v>6.7</v>
      </c>
      <c r="F444" s="28">
        <f t="shared" si="476"/>
        <v>0</v>
      </c>
      <c r="G444" s="28">
        <f t="shared" si="476"/>
        <v>5.8</v>
      </c>
      <c r="H444" s="28">
        <f t="shared" si="476"/>
        <v>1.3</v>
      </c>
      <c r="I444" s="28">
        <f t="shared" si="476"/>
        <v>2.2</v>
      </c>
      <c r="J444" s="28">
        <f t="shared" si="476"/>
        <v>2.2</v>
      </c>
      <c r="K444" s="28">
        <f t="shared" si="476"/>
        <v>2.1</v>
      </c>
      <c r="L444" s="28">
        <f t="shared" si="476"/>
        <v>3.3</v>
      </c>
      <c r="M444" s="28">
        <f t="shared" si="476"/>
        <v>13.2</v>
      </c>
      <c r="N444" s="28">
        <f t="shared" si="476"/>
        <v>1.4</v>
      </c>
      <c r="O444" s="28">
        <f t="shared" si="476"/>
        <v>0</v>
      </c>
      <c r="P444" s="28">
        <f t="shared" si="476"/>
        <v>0</v>
      </c>
      <c r="Q444" s="28">
        <f t="shared" si="476"/>
        <v>0</v>
      </c>
      <c r="R444" s="28">
        <f t="shared" si="476"/>
        <v>0</v>
      </c>
      <c r="S444" s="28">
        <f t="shared" si="476"/>
        <v>0</v>
      </c>
      <c r="T444" s="28">
        <f t="shared" si="476"/>
        <v>3.6</v>
      </c>
      <c r="U444" s="27">
        <f t="shared" si="436"/>
        <v>0</v>
      </c>
      <c r="V444" s="27">
        <f t="shared" si="4"/>
        <v>48.8</v>
      </c>
      <c r="W444" s="27"/>
    </row>
    <row r="445">
      <c r="A445" s="26" t="s">
        <v>1661</v>
      </c>
      <c r="B445" s="27" t="str">
        <f>VLOOKUP(A445,PlayerPosDB,3,FALSE)</f>
        <v>WR</v>
      </c>
      <c r="C445" s="28">
        <f t="shared" ref="C445:T445" si="477">IFNA(VLOOKUP($A445,INDIRECT("'W"&amp;C$1&amp;"'!$A$3:$T$1000"),3,False),0)</f>
        <v>2.5</v>
      </c>
      <c r="D445" s="28">
        <f t="shared" si="477"/>
        <v>0.8</v>
      </c>
      <c r="E445" s="28">
        <f t="shared" si="477"/>
        <v>3.7</v>
      </c>
      <c r="F445" s="28">
        <f t="shared" si="477"/>
        <v>2.5</v>
      </c>
      <c r="G445" s="28">
        <f t="shared" si="477"/>
        <v>0.4</v>
      </c>
      <c r="H445" s="28">
        <f t="shared" si="477"/>
        <v>5.9</v>
      </c>
      <c r="I445" s="28">
        <f t="shared" si="477"/>
        <v>0</v>
      </c>
      <c r="J445" s="28">
        <f t="shared" si="477"/>
        <v>0</v>
      </c>
      <c r="K445" s="28">
        <f t="shared" si="477"/>
        <v>0</v>
      </c>
      <c r="L445" s="28">
        <f t="shared" si="477"/>
        <v>5.5</v>
      </c>
      <c r="M445" s="28">
        <f t="shared" si="477"/>
        <v>14.3</v>
      </c>
      <c r="N445" s="28">
        <f t="shared" si="477"/>
        <v>0</v>
      </c>
      <c r="O445" s="28">
        <f t="shared" si="477"/>
        <v>0.7</v>
      </c>
      <c r="P445" s="28">
        <f t="shared" si="477"/>
        <v>2.6</v>
      </c>
      <c r="Q445" s="28">
        <f t="shared" si="477"/>
        <v>0.6</v>
      </c>
      <c r="R445" s="28">
        <f t="shared" si="477"/>
        <v>0</v>
      </c>
      <c r="S445" s="28">
        <f t="shared" si="477"/>
        <v>0</v>
      </c>
      <c r="T445" s="28">
        <f t="shared" si="477"/>
        <v>8.7</v>
      </c>
      <c r="U445" s="27">
        <f t="shared" si="436"/>
        <v>0</v>
      </c>
      <c r="V445" s="27">
        <f t="shared" si="4"/>
        <v>48.2</v>
      </c>
      <c r="W445" s="27"/>
    </row>
    <row r="446">
      <c r="A446" s="26" t="s">
        <v>1662</v>
      </c>
      <c r="B446" s="27" t="str">
        <f>VLOOKUP(A446,PlayerPosDB,3,FALSE)</f>
        <v>WR</v>
      </c>
      <c r="C446" s="28">
        <f t="shared" ref="C446:T446" si="478">IFNA(VLOOKUP($A446,INDIRECT("'W"&amp;C$1&amp;"'!$A$3:$T$1000"),3,False),0)</f>
        <v>10.4</v>
      </c>
      <c r="D446" s="28">
        <f t="shared" si="478"/>
        <v>3</v>
      </c>
      <c r="E446" s="28">
        <f t="shared" si="478"/>
        <v>3.5</v>
      </c>
      <c r="F446" s="28">
        <f t="shared" si="478"/>
        <v>0</v>
      </c>
      <c r="G446" s="28">
        <f t="shared" si="478"/>
        <v>0</v>
      </c>
      <c r="H446" s="28">
        <f t="shared" si="478"/>
        <v>0</v>
      </c>
      <c r="I446" s="28">
        <f t="shared" si="478"/>
        <v>7.7</v>
      </c>
      <c r="J446" s="28">
        <f t="shared" si="478"/>
        <v>1.1</v>
      </c>
      <c r="K446" s="28">
        <f t="shared" si="478"/>
        <v>5.3</v>
      </c>
      <c r="L446" s="28">
        <f t="shared" si="478"/>
        <v>4</v>
      </c>
      <c r="M446" s="28">
        <f t="shared" si="478"/>
        <v>0</v>
      </c>
      <c r="N446" s="28">
        <f t="shared" si="478"/>
        <v>1.6</v>
      </c>
      <c r="O446" s="28">
        <f t="shared" si="478"/>
        <v>0</v>
      </c>
      <c r="P446" s="28">
        <f t="shared" si="478"/>
        <v>0</v>
      </c>
      <c r="Q446" s="28">
        <f t="shared" si="478"/>
        <v>0</v>
      </c>
      <c r="R446" s="28">
        <f t="shared" si="478"/>
        <v>0</v>
      </c>
      <c r="S446" s="28">
        <f t="shared" si="478"/>
        <v>0</v>
      </c>
      <c r="T446" s="28">
        <f t="shared" si="478"/>
        <v>11.5</v>
      </c>
      <c r="U446" s="27">
        <f t="shared" si="436"/>
        <v>0</v>
      </c>
      <c r="V446" s="27">
        <f t="shared" si="4"/>
        <v>48.1</v>
      </c>
      <c r="W446" s="27"/>
    </row>
    <row r="447">
      <c r="A447" s="26" t="s">
        <v>1663</v>
      </c>
      <c r="B447" s="27" t="str">
        <f>VLOOKUP(A447,PlayerPosDB,3,FALSE)</f>
        <v>WR</v>
      </c>
      <c r="C447" s="28">
        <f t="shared" ref="C447:T447" si="479">IFNA(VLOOKUP($A447,INDIRECT("'W"&amp;C$1&amp;"'!$A$3:$T$1000"),3,False),0)</f>
        <v>0</v>
      </c>
      <c r="D447" s="28">
        <f t="shared" si="479"/>
        <v>2.4</v>
      </c>
      <c r="E447" s="28">
        <f t="shared" si="479"/>
        <v>4.9</v>
      </c>
      <c r="F447" s="28">
        <f t="shared" si="479"/>
        <v>8.7</v>
      </c>
      <c r="G447" s="28">
        <f t="shared" si="479"/>
        <v>3.5</v>
      </c>
      <c r="H447" s="28">
        <f t="shared" si="479"/>
        <v>0</v>
      </c>
      <c r="I447" s="28">
        <f t="shared" si="479"/>
        <v>2</v>
      </c>
      <c r="J447" s="28">
        <f t="shared" si="479"/>
        <v>0</v>
      </c>
      <c r="K447" s="28">
        <f t="shared" si="479"/>
        <v>1.1</v>
      </c>
      <c r="L447" s="28">
        <f t="shared" si="479"/>
        <v>9.7</v>
      </c>
      <c r="M447" s="28">
        <f t="shared" si="479"/>
        <v>0</v>
      </c>
      <c r="N447" s="28">
        <f t="shared" si="479"/>
        <v>0</v>
      </c>
      <c r="O447" s="28">
        <f t="shared" si="479"/>
        <v>0</v>
      </c>
      <c r="P447" s="28">
        <f t="shared" si="479"/>
        <v>5.1</v>
      </c>
      <c r="Q447" s="28">
        <f t="shared" si="479"/>
        <v>2</v>
      </c>
      <c r="R447" s="28">
        <f t="shared" si="479"/>
        <v>3.9</v>
      </c>
      <c r="S447" s="28">
        <f t="shared" si="479"/>
        <v>0</v>
      </c>
      <c r="T447" s="28">
        <f t="shared" si="479"/>
        <v>3</v>
      </c>
      <c r="U447" s="27">
        <f t="shared" si="436"/>
        <v>0</v>
      </c>
      <c r="V447" s="27">
        <f t="shared" si="4"/>
        <v>46.3</v>
      </c>
      <c r="W447" s="27"/>
    </row>
    <row r="448">
      <c r="A448" s="26" t="s">
        <v>1664</v>
      </c>
      <c r="B448" s="27" t="str">
        <f>VLOOKUP(A448,PlayerPosDB,3,FALSE)</f>
        <v>WR</v>
      </c>
      <c r="C448" s="28">
        <f t="shared" ref="C448:T448" si="480">IFNA(VLOOKUP($A448,INDIRECT("'W"&amp;C$1&amp;"'!$A$3:$T$1000"),3,False),0)</f>
        <v>0.7</v>
      </c>
      <c r="D448" s="28">
        <f t="shared" si="480"/>
        <v>3.5</v>
      </c>
      <c r="E448" s="28">
        <f t="shared" si="480"/>
        <v>0</v>
      </c>
      <c r="F448" s="28">
        <f t="shared" si="480"/>
        <v>1</v>
      </c>
      <c r="G448" s="28">
        <f t="shared" si="480"/>
        <v>7.16</v>
      </c>
      <c r="H448" s="28">
        <f t="shared" si="480"/>
        <v>1.9</v>
      </c>
      <c r="I448" s="28">
        <f t="shared" si="480"/>
        <v>4</v>
      </c>
      <c r="J448" s="28">
        <f t="shared" si="480"/>
        <v>1.4</v>
      </c>
      <c r="K448" s="28">
        <f t="shared" si="480"/>
        <v>2.7</v>
      </c>
      <c r="L448" s="28">
        <f t="shared" si="480"/>
        <v>10.1</v>
      </c>
      <c r="M448" s="28">
        <f t="shared" si="480"/>
        <v>4</v>
      </c>
      <c r="N448" s="28">
        <f t="shared" si="480"/>
        <v>1.5</v>
      </c>
      <c r="O448" s="28">
        <f t="shared" si="480"/>
        <v>0</v>
      </c>
      <c r="P448" s="28">
        <f t="shared" si="480"/>
        <v>0</v>
      </c>
      <c r="Q448" s="28">
        <f t="shared" si="480"/>
        <v>-3</v>
      </c>
      <c r="R448" s="28">
        <f t="shared" si="480"/>
        <v>4.1</v>
      </c>
      <c r="S448" s="28">
        <f t="shared" si="480"/>
        <v>3.2</v>
      </c>
      <c r="T448" s="28">
        <f t="shared" si="480"/>
        <v>0</v>
      </c>
      <c r="U448" s="27">
        <f t="shared" si="436"/>
        <v>0</v>
      </c>
      <c r="V448" s="27">
        <f t="shared" si="4"/>
        <v>42.26</v>
      </c>
      <c r="W448" s="27"/>
    </row>
    <row r="449">
      <c r="A449" s="26" t="s">
        <v>1665</v>
      </c>
      <c r="B449" s="27" t="str">
        <f>VLOOKUP(A449,PlayerPosDB,3,FALSE)</f>
        <v>WR</v>
      </c>
      <c r="C449" s="28">
        <f t="shared" ref="C449:T449" si="481">IFNA(VLOOKUP($A449,INDIRECT("'W"&amp;C$1&amp;"'!$A$3:$T$1000"),3,False),0)</f>
        <v>1.1</v>
      </c>
      <c r="D449" s="28">
        <f t="shared" si="481"/>
        <v>1.8</v>
      </c>
      <c r="E449" s="28">
        <f t="shared" si="481"/>
        <v>6.1</v>
      </c>
      <c r="F449" s="28">
        <f t="shared" si="481"/>
        <v>2</v>
      </c>
      <c r="G449" s="28">
        <f t="shared" si="481"/>
        <v>0.9</v>
      </c>
      <c r="H449" s="28">
        <f t="shared" si="481"/>
        <v>3</v>
      </c>
      <c r="I449" s="28">
        <f t="shared" si="481"/>
        <v>2.5</v>
      </c>
      <c r="J449" s="28">
        <f t="shared" si="481"/>
        <v>11.1</v>
      </c>
      <c r="K449" s="28">
        <f t="shared" si="481"/>
        <v>3.4</v>
      </c>
      <c r="L449" s="28">
        <f t="shared" si="481"/>
        <v>7.1</v>
      </c>
      <c r="M449" s="28">
        <f t="shared" si="481"/>
        <v>0</v>
      </c>
      <c r="N449" s="28">
        <f t="shared" si="481"/>
        <v>0</v>
      </c>
      <c r="O449" s="28">
        <f t="shared" si="481"/>
        <v>0</v>
      </c>
      <c r="P449" s="28">
        <f t="shared" si="481"/>
        <v>0</v>
      </c>
      <c r="Q449" s="28">
        <f t="shared" si="481"/>
        <v>3.1</v>
      </c>
      <c r="R449" s="28">
        <f t="shared" si="481"/>
        <v>0</v>
      </c>
      <c r="S449" s="28">
        <f t="shared" si="481"/>
        <v>0</v>
      </c>
      <c r="T449" s="28">
        <f t="shared" si="481"/>
        <v>0</v>
      </c>
      <c r="U449" s="27">
        <f t="shared" si="436"/>
        <v>0</v>
      </c>
      <c r="V449" s="27">
        <f t="shared" si="4"/>
        <v>42.1</v>
      </c>
      <c r="W449" s="27"/>
    </row>
    <row r="450">
      <c r="A450" s="26" t="s">
        <v>1666</v>
      </c>
      <c r="B450" s="27" t="str">
        <f>VLOOKUP(A450,PlayerPosDB,3,FALSE)</f>
        <v>WR</v>
      </c>
      <c r="C450" s="28">
        <f t="shared" ref="C450:T450" si="482">IFNA(VLOOKUP($A450,INDIRECT("'W"&amp;C$1&amp;"'!$A$3:$T$1000"),3,False),0)</f>
        <v>1.2</v>
      </c>
      <c r="D450" s="28">
        <f t="shared" si="482"/>
        <v>4.2</v>
      </c>
      <c r="E450" s="28">
        <f t="shared" si="482"/>
        <v>0</v>
      </c>
      <c r="F450" s="28">
        <f t="shared" si="482"/>
        <v>1.4</v>
      </c>
      <c r="G450" s="28">
        <f t="shared" si="482"/>
        <v>0</v>
      </c>
      <c r="H450" s="28">
        <f t="shared" si="482"/>
        <v>9.3</v>
      </c>
      <c r="I450" s="28">
        <f t="shared" si="482"/>
        <v>11.4</v>
      </c>
      <c r="J450" s="28">
        <f t="shared" si="482"/>
        <v>8.4</v>
      </c>
      <c r="K450" s="28">
        <f t="shared" si="482"/>
        <v>0.5</v>
      </c>
      <c r="L450" s="28">
        <f t="shared" si="482"/>
        <v>0</v>
      </c>
      <c r="M450" s="28">
        <f t="shared" si="482"/>
        <v>4</v>
      </c>
      <c r="N450" s="28">
        <f t="shared" si="482"/>
        <v>0</v>
      </c>
      <c r="O450" s="28">
        <f t="shared" si="482"/>
        <v>0</v>
      </c>
      <c r="P450" s="28">
        <f t="shared" si="482"/>
        <v>0</v>
      </c>
      <c r="Q450" s="28">
        <f t="shared" si="482"/>
        <v>0</v>
      </c>
      <c r="R450" s="28">
        <f t="shared" si="482"/>
        <v>0</v>
      </c>
      <c r="S450" s="28">
        <f t="shared" si="482"/>
        <v>0</v>
      </c>
      <c r="T450" s="28">
        <f t="shared" si="482"/>
        <v>1.6</v>
      </c>
      <c r="U450" s="27">
        <f t="shared" si="436"/>
        <v>0</v>
      </c>
      <c r="V450" s="27">
        <f t="shared" si="4"/>
        <v>42</v>
      </c>
      <c r="W450" s="27"/>
    </row>
    <row r="451">
      <c r="A451" s="26" t="s">
        <v>1667</v>
      </c>
      <c r="B451" s="27" t="str">
        <f>VLOOKUP(A451,PlayerPosDB,3,FALSE)</f>
        <v>WR</v>
      </c>
      <c r="C451" s="28">
        <f t="shared" ref="C451:T451" si="483">IFNA(VLOOKUP($A451,INDIRECT("'W"&amp;C$1&amp;"'!$A$3:$T$1000"),3,False),0)</f>
        <v>0</v>
      </c>
      <c r="D451" s="28">
        <f t="shared" si="483"/>
        <v>0</v>
      </c>
      <c r="E451" s="28">
        <f t="shared" si="483"/>
        <v>0</v>
      </c>
      <c r="F451" s="28">
        <f t="shared" si="483"/>
        <v>1.3</v>
      </c>
      <c r="G451" s="28">
        <f t="shared" si="483"/>
        <v>0</v>
      </c>
      <c r="H451" s="28">
        <f t="shared" si="483"/>
        <v>0</v>
      </c>
      <c r="I451" s="28">
        <f t="shared" si="483"/>
        <v>1.9</v>
      </c>
      <c r="J451" s="28">
        <f t="shared" si="483"/>
        <v>0</v>
      </c>
      <c r="K451" s="28">
        <f t="shared" si="483"/>
        <v>0.9</v>
      </c>
      <c r="L451" s="28">
        <f t="shared" si="483"/>
        <v>10</v>
      </c>
      <c r="M451" s="28">
        <f t="shared" si="483"/>
        <v>3.3</v>
      </c>
      <c r="N451" s="28">
        <f t="shared" si="483"/>
        <v>0.8</v>
      </c>
      <c r="O451" s="28">
        <f t="shared" si="483"/>
        <v>-0.2</v>
      </c>
      <c r="P451" s="28">
        <f t="shared" si="483"/>
        <v>0</v>
      </c>
      <c r="Q451" s="28">
        <f t="shared" si="483"/>
        <v>7.7</v>
      </c>
      <c r="R451" s="28">
        <f t="shared" si="483"/>
        <v>4.3</v>
      </c>
      <c r="S451" s="28">
        <f t="shared" si="483"/>
        <v>5</v>
      </c>
      <c r="T451" s="28">
        <f t="shared" si="483"/>
        <v>6.8</v>
      </c>
      <c r="U451" s="27">
        <f t="shared" si="436"/>
        <v>0</v>
      </c>
      <c r="V451" s="27">
        <f t="shared" si="4"/>
        <v>41.8</v>
      </c>
      <c r="W451" s="27"/>
    </row>
    <row r="452">
      <c r="A452" s="26" t="s">
        <v>1668</v>
      </c>
      <c r="B452" s="27" t="str">
        <f>VLOOKUP(A452,PlayerPosDB,3,FALSE)</f>
        <v>WR</v>
      </c>
      <c r="C452" s="28">
        <f t="shared" ref="C452:T452" si="484">IFNA(VLOOKUP($A452,INDIRECT("'W"&amp;C$1&amp;"'!$A$3:$T$1000"),3,False),0)</f>
        <v>0</v>
      </c>
      <c r="D452" s="28">
        <f t="shared" si="484"/>
        <v>3.2</v>
      </c>
      <c r="E452" s="28">
        <f t="shared" si="484"/>
        <v>4.3</v>
      </c>
      <c r="F452" s="28">
        <f t="shared" si="484"/>
        <v>9.2</v>
      </c>
      <c r="G452" s="28">
        <f t="shared" si="484"/>
        <v>12.4</v>
      </c>
      <c r="H452" s="28">
        <f t="shared" si="484"/>
        <v>0</v>
      </c>
      <c r="I452" s="28">
        <f t="shared" si="484"/>
        <v>0</v>
      </c>
      <c r="J452" s="28">
        <f t="shared" si="484"/>
        <v>0</v>
      </c>
      <c r="K452" s="28">
        <f t="shared" si="484"/>
        <v>0</v>
      </c>
      <c r="L452" s="28">
        <f t="shared" si="484"/>
        <v>0</v>
      </c>
      <c r="M452" s="28">
        <f t="shared" si="484"/>
        <v>0</v>
      </c>
      <c r="N452" s="28">
        <f t="shared" si="484"/>
        <v>0</v>
      </c>
      <c r="O452" s="28">
        <f t="shared" si="484"/>
        <v>0</v>
      </c>
      <c r="P452" s="28">
        <f t="shared" si="484"/>
        <v>0</v>
      </c>
      <c r="Q452" s="28">
        <f t="shared" si="484"/>
        <v>0</v>
      </c>
      <c r="R452" s="28">
        <f t="shared" si="484"/>
        <v>0</v>
      </c>
      <c r="S452" s="28">
        <f t="shared" si="484"/>
        <v>1.1</v>
      </c>
      <c r="T452" s="28">
        <f t="shared" si="484"/>
        <v>11.3</v>
      </c>
      <c r="U452" s="27">
        <f t="shared" si="436"/>
        <v>0</v>
      </c>
      <c r="V452" s="27">
        <f t="shared" si="4"/>
        <v>41.5</v>
      </c>
      <c r="W452" s="27"/>
    </row>
    <row r="453">
      <c r="A453" s="26" t="s">
        <v>1669</v>
      </c>
      <c r="B453" s="27" t="str">
        <f>VLOOKUP(A453,PlayerPosDB,3,FALSE)</f>
        <v>WR</v>
      </c>
      <c r="C453" s="28">
        <f t="shared" ref="C453:T453" si="485">IFNA(VLOOKUP($A453,INDIRECT("'W"&amp;C$1&amp;"'!$A$3:$T$1000"),3,False),0)</f>
        <v>-2</v>
      </c>
      <c r="D453" s="28">
        <f t="shared" si="485"/>
        <v>0</v>
      </c>
      <c r="E453" s="28">
        <f t="shared" si="485"/>
        <v>0.8</v>
      </c>
      <c r="F453" s="28">
        <f t="shared" si="485"/>
        <v>0</v>
      </c>
      <c r="G453" s="28">
        <f t="shared" si="485"/>
        <v>0</v>
      </c>
      <c r="H453" s="28">
        <f t="shared" si="485"/>
        <v>3.8</v>
      </c>
      <c r="I453" s="28">
        <f t="shared" si="485"/>
        <v>14.7</v>
      </c>
      <c r="J453" s="28">
        <f t="shared" si="485"/>
        <v>0</v>
      </c>
      <c r="K453" s="28">
        <f t="shared" si="485"/>
        <v>4.4</v>
      </c>
      <c r="L453" s="28">
        <f t="shared" si="485"/>
        <v>0</v>
      </c>
      <c r="M453" s="28">
        <f t="shared" si="485"/>
        <v>0</v>
      </c>
      <c r="N453" s="28">
        <f t="shared" si="485"/>
        <v>0</v>
      </c>
      <c r="O453" s="28">
        <f t="shared" si="485"/>
        <v>2.4</v>
      </c>
      <c r="P453" s="28">
        <f t="shared" si="485"/>
        <v>2.3</v>
      </c>
      <c r="Q453" s="28">
        <f t="shared" si="485"/>
        <v>4.84</v>
      </c>
      <c r="R453" s="28">
        <f t="shared" si="485"/>
        <v>1.8</v>
      </c>
      <c r="S453" s="28">
        <f t="shared" si="485"/>
        <v>3.2</v>
      </c>
      <c r="T453" s="28">
        <f t="shared" si="485"/>
        <v>3.7</v>
      </c>
      <c r="U453" s="27">
        <f t="shared" si="436"/>
        <v>0</v>
      </c>
      <c r="V453" s="27">
        <f t="shared" si="4"/>
        <v>39.94</v>
      </c>
      <c r="W453" s="27"/>
    </row>
    <row r="454">
      <c r="A454" s="26" t="s">
        <v>1670</v>
      </c>
      <c r="B454" s="27" t="str">
        <f>VLOOKUP(A454,PlayerPosDB,3,FALSE)</f>
        <v>WR</v>
      </c>
      <c r="C454" s="28">
        <f t="shared" ref="C454:T454" si="486">IFNA(VLOOKUP($A454,INDIRECT("'W"&amp;C$1&amp;"'!$A$3:$T$1000"),3,False),0)</f>
        <v>1.4</v>
      </c>
      <c r="D454" s="28">
        <f t="shared" si="486"/>
        <v>0.2</v>
      </c>
      <c r="E454" s="28">
        <f t="shared" si="486"/>
        <v>0</v>
      </c>
      <c r="F454" s="28">
        <f t="shared" si="486"/>
        <v>7.8</v>
      </c>
      <c r="G454" s="28">
        <f t="shared" si="486"/>
        <v>2.2</v>
      </c>
      <c r="H454" s="28">
        <f t="shared" si="486"/>
        <v>4.7</v>
      </c>
      <c r="I454" s="28">
        <f t="shared" si="486"/>
        <v>2.7</v>
      </c>
      <c r="J454" s="28">
        <f t="shared" si="486"/>
        <v>11.2</v>
      </c>
      <c r="K454" s="28">
        <f t="shared" si="486"/>
        <v>0</v>
      </c>
      <c r="L454" s="28">
        <f t="shared" si="486"/>
        <v>0</v>
      </c>
      <c r="M454" s="28">
        <f t="shared" si="486"/>
        <v>4.4</v>
      </c>
      <c r="N454" s="28">
        <f t="shared" si="486"/>
        <v>1.5</v>
      </c>
      <c r="O454" s="28">
        <f t="shared" si="486"/>
        <v>3</v>
      </c>
      <c r="P454" s="28">
        <f t="shared" si="486"/>
        <v>0</v>
      </c>
      <c r="Q454" s="28">
        <f t="shared" si="486"/>
        <v>0</v>
      </c>
      <c r="R454" s="28">
        <f t="shared" si="486"/>
        <v>0</v>
      </c>
      <c r="S454" s="28">
        <f t="shared" si="486"/>
        <v>0</v>
      </c>
      <c r="T454" s="28">
        <f t="shared" si="486"/>
        <v>0</v>
      </c>
      <c r="U454" s="27">
        <f t="shared" si="436"/>
        <v>0</v>
      </c>
      <c r="V454" s="27">
        <f t="shared" si="4"/>
        <v>39.1</v>
      </c>
      <c r="W454" s="27"/>
    </row>
    <row r="455">
      <c r="A455" s="26" t="s">
        <v>1671</v>
      </c>
      <c r="B455" s="27" t="str">
        <f>VLOOKUP(A455,PlayerPosDB,3,FALSE)</f>
        <v>WR</v>
      </c>
      <c r="C455" s="28">
        <f t="shared" ref="C455:T455" si="487">IFNA(VLOOKUP($A455,INDIRECT("'W"&amp;C$1&amp;"'!$A$3:$T$1000"),3,False),0)</f>
        <v>0.9</v>
      </c>
      <c r="D455" s="28">
        <f t="shared" si="487"/>
        <v>0</v>
      </c>
      <c r="E455" s="28">
        <f t="shared" si="487"/>
        <v>0.8</v>
      </c>
      <c r="F455" s="28">
        <f t="shared" si="487"/>
        <v>0</v>
      </c>
      <c r="G455" s="28">
        <f t="shared" si="487"/>
        <v>0</v>
      </c>
      <c r="H455" s="28">
        <f t="shared" si="487"/>
        <v>2.7</v>
      </c>
      <c r="I455" s="28">
        <f t="shared" si="487"/>
        <v>0</v>
      </c>
      <c r="J455" s="28">
        <f t="shared" si="487"/>
        <v>0</v>
      </c>
      <c r="K455" s="28">
        <f t="shared" si="487"/>
        <v>0</v>
      </c>
      <c r="L455" s="28">
        <f t="shared" si="487"/>
        <v>2.8</v>
      </c>
      <c r="M455" s="28">
        <f t="shared" si="487"/>
        <v>2.5</v>
      </c>
      <c r="N455" s="28">
        <f t="shared" si="487"/>
        <v>1.4</v>
      </c>
      <c r="O455" s="28">
        <f t="shared" si="487"/>
        <v>1.1</v>
      </c>
      <c r="P455" s="28">
        <f t="shared" si="487"/>
        <v>1.1</v>
      </c>
      <c r="Q455" s="28">
        <f t="shared" si="487"/>
        <v>0</v>
      </c>
      <c r="R455" s="28">
        <f t="shared" si="487"/>
        <v>9.8</v>
      </c>
      <c r="S455" s="28">
        <f t="shared" si="487"/>
        <v>9.6</v>
      </c>
      <c r="T455" s="28">
        <f t="shared" si="487"/>
        <v>0.9</v>
      </c>
      <c r="U455" s="27">
        <f t="shared" si="436"/>
        <v>0</v>
      </c>
      <c r="V455" s="27">
        <f t="shared" si="4"/>
        <v>33.6</v>
      </c>
      <c r="W455" s="27"/>
    </row>
    <row r="456">
      <c r="A456" s="26" t="s">
        <v>1672</v>
      </c>
      <c r="B456" s="27" t="str">
        <f>VLOOKUP(A456,PlayerPosDB,3,FALSE)</f>
        <v>WR</v>
      </c>
      <c r="C456" s="28">
        <f t="shared" ref="C456:T456" si="488">IFNA(VLOOKUP($A456,INDIRECT("'W"&amp;C$1&amp;"'!$A$3:$T$1000"),3,False),0)</f>
        <v>0</v>
      </c>
      <c r="D456" s="28">
        <f t="shared" si="488"/>
        <v>1.1</v>
      </c>
      <c r="E456" s="28">
        <f t="shared" si="488"/>
        <v>1.8</v>
      </c>
      <c r="F456" s="28">
        <f t="shared" si="488"/>
        <v>2.1</v>
      </c>
      <c r="G456" s="28">
        <f t="shared" si="488"/>
        <v>0</v>
      </c>
      <c r="H456" s="28">
        <f t="shared" si="488"/>
        <v>2.8</v>
      </c>
      <c r="I456" s="28">
        <f t="shared" si="488"/>
        <v>0</v>
      </c>
      <c r="J456" s="28">
        <f t="shared" si="488"/>
        <v>0</v>
      </c>
      <c r="K456" s="28">
        <f t="shared" si="488"/>
        <v>4.1</v>
      </c>
      <c r="L456" s="28">
        <f t="shared" si="488"/>
        <v>3.2</v>
      </c>
      <c r="M456" s="28">
        <f t="shared" si="488"/>
        <v>1.3</v>
      </c>
      <c r="N456" s="28">
        <f t="shared" si="488"/>
        <v>0.9</v>
      </c>
      <c r="O456" s="28">
        <f t="shared" si="488"/>
        <v>1.2</v>
      </c>
      <c r="P456" s="28">
        <f t="shared" si="488"/>
        <v>1</v>
      </c>
      <c r="Q456" s="28">
        <f t="shared" si="488"/>
        <v>0</v>
      </c>
      <c r="R456" s="28">
        <f t="shared" si="488"/>
        <v>0</v>
      </c>
      <c r="S456" s="28">
        <f t="shared" si="488"/>
        <v>0</v>
      </c>
      <c r="T456" s="28">
        <f t="shared" si="488"/>
        <v>12.9</v>
      </c>
      <c r="U456" s="27">
        <f t="shared" si="436"/>
        <v>0</v>
      </c>
      <c r="V456" s="27">
        <f t="shared" si="4"/>
        <v>32.4</v>
      </c>
      <c r="W456" s="27"/>
    </row>
    <row r="457">
      <c r="A457" s="26" t="s">
        <v>1673</v>
      </c>
      <c r="B457" s="27" t="str">
        <f>VLOOKUP(A457,PlayerPosDB,3,FALSE)</f>
        <v>WR</v>
      </c>
      <c r="C457" s="28">
        <f t="shared" ref="C457:T457" si="489">IFNA(VLOOKUP($A457,INDIRECT("'W"&amp;C$1&amp;"'!$A$3:$T$1000"),3,False),0)</f>
        <v>7</v>
      </c>
      <c r="D457" s="28">
        <f t="shared" si="489"/>
        <v>11.3</v>
      </c>
      <c r="E457" s="28">
        <f t="shared" si="489"/>
        <v>4.6</v>
      </c>
      <c r="F457" s="28">
        <f t="shared" si="489"/>
        <v>0</v>
      </c>
      <c r="G457" s="28">
        <f t="shared" si="489"/>
        <v>7.4</v>
      </c>
      <c r="H457" s="28">
        <f t="shared" si="489"/>
        <v>0</v>
      </c>
      <c r="I457" s="28">
        <f t="shared" si="489"/>
        <v>0</v>
      </c>
      <c r="J457" s="28">
        <f t="shared" si="489"/>
        <v>0</v>
      </c>
      <c r="K457" s="28">
        <f t="shared" si="489"/>
        <v>0</v>
      </c>
      <c r="L457" s="28">
        <f t="shared" si="489"/>
        <v>0</v>
      </c>
      <c r="M457" s="28">
        <f t="shared" si="489"/>
        <v>0</v>
      </c>
      <c r="N457" s="28">
        <f t="shared" si="489"/>
        <v>0</v>
      </c>
      <c r="O457" s="28">
        <f t="shared" si="489"/>
        <v>0</v>
      </c>
      <c r="P457" s="28">
        <f t="shared" si="489"/>
        <v>0</v>
      </c>
      <c r="Q457" s="28">
        <f t="shared" si="489"/>
        <v>0</v>
      </c>
      <c r="R457" s="28">
        <f t="shared" si="489"/>
        <v>0</v>
      </c>
      <c r="S457" s="28">
        <f t="shared" si="489"/>
        <v>0</v>
      </c>
      <c r="T457" s="28">
        <f t="shared" si="489"/>
        <v>1.6</v>
      </c>
      <c r="U457" s="27">
        <f t="shared" si="436"/>
        <v>0</v>
      </c>
      <c r="V457" s="27">
        <f t="shared" si="4"/>
        <v>31.9</v>
      </c>
      <c r="W457" s="27"/>
    </row>
    <row r="458">
      <c r="A458" s="26" t="s">
        <v>1674</v>
      </c>
      <c r="B458" s="27" t="str">
        <f>VLOOKUP(A458,PlayerPosDB,3,FALSE)</f>
        <v>WR</v>
      </c>
      <c r="C458" s="28">
        <f t="shared" ref="C458:T458" si="490">IFNA(VLOOKUP($A458,INDIRECT("'W"&amp;C$1&amp;"'!$A$3:$T$1000"),3,False),0)</f>
        <v>0</v>
      </c>
      <c r="D458" s="28">
        <f t="shared" si="490"/>
        <v>0</v>
      </c>
      <c r="E458" s="28">
        <f t="shared" si="490"/>
        <v>0</v>
      </c>
      <c r="F458" s="28">
        <f t="shared" si="490"/>
        <v>0</v>
      </c>
      <c r="G458" s="28">
        <f t="shared" si="490"/>
        <v>0</v>
      </c>
      <c r="H458" s="28">
        <f t="shared" si="490"/>
        <v>4.4</v>
      </c>
      <c r="I458" s="28">
        <f t="shared" si="490"/>
        <v>0</v>
      </c>
      <c r="J458" s="28">
        <f t="shared" si="490"/>
        <v>3.4</v>
      </c>
      <c r="K458" s="28">
        <f t="shared" si="490"/>
        <v>6.6</v>
      </c>
      <c r="L458" s="28">
        <f t="shared" si="490"/>
        <v>1.6</v>
      </c>
      <c r="M458" s="28">
        <f t="shared" si="490"/>
        <v>0</v>
      </c>
      <c r="N458" s="28">
        <f t="shared" si="490"/>
        <v>1.9</v>
      </c>
      <c r="O458" s="28">
        <f t="shared" si="490"/>
        <v>0</v>
      </c>
      <c r="P458" s="28">
        <f t="shared" si="490"/>
        <v>0</v>
      </c>
      <c r="Q458" s="28">
        <f t="shared" si="490"/>
        <v>0.6</v>
      </c>
      <c r="R458" s="28">
        <f t="shared" si="490"/>
        <v>8.7</v>
      </c>
      <c r="S458" s="28">
        <f t="shared" si="490"/>
        <v>3.6</v>
      </c>
      <c r="T458" s="28">
        <f t="shared" si="490"/>
        <v>0</v>
      </c>
      <c r="U458" s="27">
        <f t="shared" si="436"/>
        <v>0</v>
      </c>
      <c r="V458" s="27">
        <f t="shared" si="4"/>
        <v>30.8</v>
      </c>
      <c r="W458" s="27"/>
    </row>
    <row r="459">
      <c r="A459" s="26" t="s">
        <v>1675</v>
      </c>
      <c r="B459" s="27" t="str">
        <f>VLOOKUP(A459,PlayerPosDB,3,FALSE)</f>
        <v>WR</v>
      </c>
      <c r="C459" s="28">
        <f t="shared" ref="C459:T459" si="491">IFNA(VLOOKUP($A459,INDIRECT("'W"&amp;C$1&amp;"'!$A$3:$T$1000"),3,False),0)</f>
        <v>2.3</v>
      </c>
      <c r="D459" s="28">
        <f t="shared" si="491"/>
        <v>1.5</v>
      </c>
      <c r="E459" s="28">
        <f t="shared" si="491"/>
        <v>2.9</v>
      </c>
      <c r="F459" s="28">
        <f t="shared" si="491"/>
        <v>0</v>
      </c>
      <c r="G459" s="28">
        <f t="shared" si="491"/>
        <v>1.5</v>
      </c>
      <c r="H459" s="28">
        <f t="shared" si="491"/>
        <v>2</v>
      </c>
      <c r="I459" s="28">
        <f t="shared" si="491"/>
        <v>0</v>
      </c>
      <c r="J459" s="28">
        <f t="shared" si="491"/>
        <v>0</v>
      </c>
      <c r="K459" s="28">
        <f t="shared" si="491"/>
        <v>3.6</v>
      </c>
      <c r="L459" s="28">
        <f t="shared" si="491"/>
        <v>0.9</v>
      </c>
      <c r="M459" s="28">
        <f t="shared" si="491"/>
        <v>0</v>
      </c>
      <c r="N459" s="28">
        <f t="shared" si="491"/>
        <v>4.6</v>
      </c>
      <c r="O459" s="28">
        <f t="shared" si="491"/>
        <v>0.5</v>
      </c>
      <c r="P459" s="28">
        <f t="shared" si="491"/>
        <v>0</v>
      </c>
      <c r="Q459" s="28">
        <f t="shared" si="491"/>
        <v>8.2</v>
      </c>
      <c r="R459" s="28">
        <f t="shared" si="491"/>
        <v>0</v>
      </c>
      <c r="S459" s="28">
        <f t="shared" si="491"/>
        <v>1.7</v>
      </c>
      <c r="T459" s="28">
        <f t="shared" si="491"/>
        <v>0</v>
      </c>
      <c r="U459" s="27">
        <f t="shared" si="436"/>
        <v>0</v>
      </c>
      <c r="V459" s="27">
        <f t="shared" si="4"/>
        <v>29.7</v>
      </c>
      <c r="W459" s="27"/>
    </row>
    <row r="460">
      <c r="A460" s="26" t="s">
        <v>1676</v>
      </c>
      <c r="B460" s="27" t="str">
        <f>VLOOKUP(A460,PlayerPosDB,3,FALSE)</f>
        <v>WR</v>
      </c>
      <c r="C460" s="28">
        <f t="shared" ref="C460:T460" si="492">IFNA(VLOOKUP($A460,INDIRECT("'W"&amp;C$1&amp;"'!$A$3:$T$1000"),3,False),0)</f>
        <v>2.4</v>
      </c>
      <c r="D460" s="28">
        <f t="shared" si="492"/>
        <v>0</v>
      </c>
      <c r="E460" s="28">
        <f t="shared" si="492"/>
        <v>0</v>
      </c>
      <c r="F460" s="28">
        <f t="shared" si="492"/>
        <v>10.1</v>
      </c>
      <c r="G460" s="28">
        <f t="shared" si="492"/>
        <v>0</v>
      </c>
      <c r="H460" s="28">
        <f t="shared" si="492"/>
        <v>0</v>
      </c>
      <c r="I460" s="28">
        <f t="shared" si="492"/>
        <v>2.1</v>
      </c>
      <c r="J460" s="28">
        <f t="shared" si="492"/>
        <v>3.9</v>
      </c>
      <c r="K460" s="28">
        <f t="shared" si="492"/>
        <v>4.3</v>
      </c>
      <c r="L460" s="28">
        <f t="shared" si="492"/>
        <v>0</v>
      </c>
      <c r="M460" s="28">
        <f t="shared" si="492"/>
        <v>0</v>
      </c>
      <c r="N460" s="28">
        <f t="shared" si="492"/>
        <v>2.3</v>
      </c>
      <c r="O460" s="28">
        <f t="shared" si="492"/>
        <v>0</v>
      </c>
      <c r="P460" s="28">
        <f t="shared" si="492"/>
        <v>0</v>
      </c>
      <c r="Q460" s="28">
        <f t="shared" si="492"/>
        <v>0</v>
      </c>
      <c r="R460" s="28">
        <f t="shared" si="492"/>
        <v>4.1</v>
      </c>
      <c r="S460" s="28">
        <f t="shared" si="492"/>
        <v>0</v>
      </c>
      <c r="T460" s="28">
        <f t="shared" si="492"/>
        <v>0</v>
      </c>
      <c r="U460" s="27">
        <f t="shared" si="436"/>
        <v>0</v>
      </c>
      <c r="V460" s="27">
        <f t="shared" si="4"/>
        <v>29.2</v>
      </c>
      <c r="W460" s="27"/>
    </row>
    <row r="461">
      <c r="A461" s="26" t="s">
        <v>1677</v>
      </c>
      <c r="B461" s="27" t="str">
        <f>VLOOKUP(A461,PlayerPosDB,3,FALSE)</f>
        <v>WR</v>
      </c>
      <c r="C461" s="28">
        <f t="shared" ref="C461:T461" si="493">IFNA(VLOOKUP($A461,INDIRECT("'W"&amp;C$1&amp;"'!$A$3:$T$1000"),3,False),0)</f>
        <v>0</v>
      </c>
      <c r="D461" s="28">
        <f t="shared" si="493"/>
        <v>0</v>
      </c>
      <c r="E461" s="28">
        <f t="shared" si="493"/>
        <v>2.8</v>
      </c>
      <c r="F461" s="28">
        <f t="shared" si="493"/>
        <v>1.5</v>
      </c>
      <c r="G461" s="28">
        <f t="shared" si="493"/>
        <v>0</v>
      </c>
      <c r="H461" s="28">
        <f t="shared" si="493"/>
        <v>0</v>
      </c>
      <c r="I461" s="28">
        <f t="shared" si="493"/>
        <v>0</v>
      </c>
      <c r="J461" s="28">
        <f t="shared" si="493"/>
        <v>2.8</v>
      </c>
      <c r="K461" s="28">
        <f t="shared" si="493"/>
        <v>5.4</v>
      </c>
      <c r="L461" s="28">
        <f t="shared" si="493"/>
        <v>0.6</v>
      </c>
      <c r="M461" s="28">
        <f t="shared" si="493"/>
        <v>2.3</v>
      </c>
      <c r="N461" s="28">
        <f t="shared" si="493"/>
        <v>1.3</v>
      </c>
      <c r="O461" s="28">
        <f t="shared" si="493"/>
        <v>0</v>
      </c>
      <c r="P461" s="28">
        <f t="shared" si="493"/>
        <v>0</v>
      </c>
      <c r="Q461" s="28">
        <f t="shared" si="493"/>
        <v>2.2</v>
      </c>
      <c r="R461" s="28">
        <f t="shared" si="493"/>
        <v>3.4</v>
      </c>
      <c r="S461" s="28">
        <f t="shared" si="493"/>
        <v>3.1</v>
      </c>
      <c r="T461" s="28">
        <f t="shared" si="493"/>
        <v>2.9</v>
      </c>
      <c r="U461" s="27">
        <f t="shared" si="436"/>
        <v>0</v>
      </c>
      <c r="V461" s="27">
        <f t="shared" si="4"/>
        <v>28.3</v>
      </c>
      <c r="W461" s="27"/>
    </row>
    <row r="462">
      <c r="A462" s="26" t="s">
        <v>1678</v>
      </c>
      <c r="B462" s="27" t="str">
        <f>VLOOKUP(A462,PlayerPosDB,3,FALSE)</f>
        <v>WR</v>
      </c>
      <c r="C462" s="28">
        <f t="shared" ref="C462:T462" si="494">IFNA(VLOOKUP($A462,INDIRECT("'W"&amp;C$1&amp;"'!$A$3:$T$1000"),3,False),0)</f>
        <v>0</v>
      </c>
      <c r="D462" s="28">
        <f t="shared" si="494"/>
        <v>0</v>
      </c>
      <c r="E462" s="28">
        <f t="shared" si="494"/>
        <v>0</v>
      </c>
      <c r="F462" s="28">
        <f t="shared" si="494"/>
        <v>0</v>
      </c>
      <c r="G462" s="28">
        <f t="shared" si="494"/>
        <v>5.3</v>
      </c>
      <c r="H462" s="28">
        <f t="shared" si="494"/>
        <v>0</v>
      </c>
      <c r="I462" s="28">
        <f t="shared" si="494"/>
        <v>12</v>
      </c>
      <c r="J462" s="28">
        <f t="shared" si="494"/>
        <v>1.3</v>
      </c>
      <c r="K462" s="28">
        <f t="shared" si="494"/>
        <v>3.2</v>
      </c>
      <c r="L462" s="28">
        <f t="shared" si="494"/>
        <v>0.8</v>
      </c>
      <c r="M462" s="28">
        <f t="shared" si="494"/>
        <v>3.1</v>
      </c>
      <c r="N462" s="28">
        <f t="shared" si="494"/>
        <v>1.5</v>
      </c>
      <c r="O462" s="28">
        <f t="shared" si="494"/>
        <v>0</v>
      </c>
      <c r="P462" s="28">
        <f t="shared" si="494"/>
        <v>0</v>
      </c>
      <c r="Q462" s="28">
        <f t="shared" si="494"/>
        <v>0</v>
      </c>
      <c r="R462" s="28">
        <f t="shared" si="494"/>
        <v>0</v>
      </c>
      <c r="S462" s="28">
        <f t="shared" si="494"/>
        <v>0</v>
      </c>
      <c r="T462" s="28">
        <f t="shared" si="494"/>
        <v>0</v>
      </c>
      <c r="U462" s="27">
        <f t="shared" si="436"/>
        <v>0</v>
      </c>
      <c r="V462" s="27">
        <f t="shared" si="4"/>
        <v>27.2</v>
      </c>
      <c r="W462" s="27"/>
    </row>
    <row r="463">
      <c r="A463" s="26" t="s">
        <v>1679</v>
      </c>
      <c r="B463" s="27" t="str">
        <f>VLOOKUP(A463,PlayerPosDB,3,FALSE)</f>
        <v>WR</v>
      </c>
      <c r="C463" s="28">
        <f t="shared" ref="C463:T463" si="495">IFNA(VLOOKUP($A463,INDIRECT("'W"&amp;C$1&amp;"'!$A$3:$T$1000"),3,False),0)</f>
        <v>0</v>
      </c>
      <c r="D463" s="28">
        <f t="shared" si="495"/>
        <v>0</v>
      </c>
      <c r="E463" s="28">
        <f t="shared" si="495"/>
        <v>0</v>
      </c>
      <c r="F463" s="28">
        <f t="shared" si="495"/>
        <v>2.2</v>
      </c>
      <c r="G463" s="28">
        <f t="shared" si="495"/>
        <v>2.4</v>
      </c>
      <c r="H463" s="28">
        <f t="shared" si="495"/>
        <v>0</v>
      </c>
      <c r="I463" s="28">
        <f t="shared" si="495"/>
        <v>0</v>
      </c>
      <c r="J463" s="28">
        <f t="shared" si="495"/>
        <v>0</v>
      </c>
      <c r="K463" s="28">
        <f t="shared" si="495"/>
        <v>0</v>
      </c>
      <c r="L463" s="28">
        <f t="shared" si="495"/>
        <v>0</v>
      </c>
      <c r="M463" s="28">
        <f t="shared" si="495"/>
        <v>0</v>
      </c>
      <c r="N463" s="28">
        <f t="shared" si="495"/>
        <v>8.5</v>
      </c>
      <c r="O463" s="28">
        <f t="shared" si="495"/>
        <v>0</v>
      </c>
      <c r="P463" s="28">
        <f t="shared" si="495"/>
        <v>0</v>
      </c>
      <c r="Q463" s="28">
        <f t="shared" si="495"/>
        <v>0</v>
      </c>
      <c r="R463" s="28">
        <f t="shared" si="495"/>
        <v>0</v>
      </c>
      <c r="S463" s="28">
        <f t="shared" si="495"/>
        <v>6.8</v>
      </c>
      <c r="T463" s="28">
        <f t="shared" si="495"/>
        <v>6.8</v>
      </c>
      <c r="U463" s="27">
        <f t="shared" si="436"/>
        <v>0</v>
      </c>
      <c r="V463" s="27">
        <f t="shared" si="4"/>
        <v>26.7</v>
      </c>
      <c r="W463" s="27"/>
    </row>
    <row r="464">
      <c r="A464" s="26" t="s">
        <v>1680</v>
      </c>
      <c r="B464" s="27" t="str">
        <f>VLOOKUP(A464,PlayerPosDB,3,FALSE)</f>
        <v>WR</v>
      </c>
      <c r="C464" s="28">
        <f t="shared" ref="C464:T464" si="496">IFNA(VLOOKUP($A464,INDIRECT("'W"&amp;C$1&amp;"'!$A$3:$T$1000"),3,False),0)</f>
        <v>1.1</v>
      </c>
      <c r="D464" s="28">
        <f t="shared" si="496"/>
        <v>8.2</v>
      </c>
      <c r="E464" s="28">
        <f t="shared" si="496"/>
        <v>2.3</v>
      </c>
      <c r="F464" s="28">
        <f t="shared" si="496"/>
        <v>4.5</v>
      </c>
      <c r="G464" s="28">
        <f t="shared" si="496"/>
        <v>1.8</v>
      </c>
      <c r="H464" s="28">
        <f t="shared" si="496"/>
        <v>0.9</v>
      </c>
      <c r="I464" s="28">
        <f t="shared" si="496"/>
        <v>0</v>
      </c>
      <c r="J464" s="28">
        <f t="shared" si="496"/>
        <v>0</v>
      </c>
      <c r="K464" s="28">
        <f t="shared" si="496"/>
        <v>0</v>
      </c>
      <c r="L464" s="28">
        <f t="shared" si="496"/>
        <v>6.7</v>
      </c>
      <c r="M464" s="28">
        <f t="shared" si="496"/>
        <v>0</v>
      </c>
      <c r="N464" s="28">
        <f t="shared" si="496"/>
        <v>1.2</v>
      </c>
      <c r="O464" s="28">
        <f t="shared" si="496"/>
        <v>0</v>
      </c>
      <c r="P464" s="28">
        <f t="shared" si="496"/>
        <v>0</v>
      </c>
      <c r="Q464" s="28">
        <f t="shared" si="496"/>
        <v>0</v>
      </c>
      <c r="R464" s="28">
        <f t="shared" si="496"/>
        <v>0</v>
      </c>
      <c r="S464" s="28">
        <f t="shared" si="496"/>
        <v>0</v>
      </c>
      <c r="T464" s="28">
        <f t="shared" si="496"/>
        <v>0</v>
      </c>
      <c r="U464" s="27">
        <f t="shared" si="436"/>
        <v>0</v>
      </c>
      <c r="V464" s="27">
        <f t="shared" si="4"/>
        <v>26.7</v>
      </c>
      <c r="W464" s="27"/>
    </row>
    <row r="465">
      <c r="A465" s="26" t="s">
        <v>1681</v>
      </c>
      <c r="B465" s="27" t="str">
        <f>VLOOKUP(A465,PlayerPosDB,3,FALSE)</f>
        <v>WR</v>
      </c>
      <c r="C465" s="28">
        <f t="shared" ref="C465:T465" si="497">IFNA(VLOOKUP($A465,INDIRECT("'W"&amp;C$1&amp;"'!$A$3:$T$1000"),3,False),0)</f>
        <v>0</v>
      </c>
      <c r="D465" s="28">
        <f t="shared" si="497"/>
        <v>0</v>
      </c>
      <c r="E465" s="28">
        <f t="shared" si="497"/>
        <v>0</v>
      </c>
      <c r="F465" s="28">
        <f t="shared" si="497"/>
        <v>0</v>
      </c>
      <c r="G465" s="28">
        <f t="shared" si="497"/>
        <v>0</v>
      </c>
      <c r="H465" s="28">
        <f t="shared" si="497"/>
        <v>0</v>
      </c>
      <c r="I465" s="28">
        <f t="shared" si="497"/>
        <v>0</v>
      </c>
      <c r="J465" s="28">
        <f t="shared" si="497"/>
        <v>0</v>
      </c>
      <c r="K465" s="28">
        <f t="shared" si="497"/>
        <v>0</v>
      </c>
      <c r="L465" s="28">
        <f t="shared" si="497"/>
        <v>1.3</v>
      </c>
      <c r="M465" s="28">
        <f t="shared" si="497"/>
        <v>1.4</v>
      </c>
      <c r="N465" s="28">
        <f t="shared" si="497"/>
        <v>0</v>
      </c>
      <c r="O465" s="28">
        <f t="shared" si="497"/>
        <v>3</v>
      </c>
      <c r="P465" s="28">
        <f t="shared" si="497"/>
        <v>0</v>
      </c>
      <c r="Q465" s="28">
        <f t="shared" si="497"/>
        <v>3.4</v>
      </c>
      <c r="R465" s="28">
        <f t="shared" si="497"/>
        <v>4.1</v>
      </c>
      <c r="S465" s="28">
        <f t="shared" si="497"/>
        <v>4.2</v>
      </c>
      <c r="T465" s="28">
        <f t="shared" si="497"/>
        <v>8.6</v>
      </c>
      <c r="U465" s="27">
        <f t="shared" si="436"/>
        <v>0</v>
      </c>
      <c r="V465" s="27">
        <f t="shared" si="4"/>
        <v>26</v>
      </c>
      <c r="W465" s="27"/>
    </row>
    <row r="466">
      <c r="A466" s="26" t="s">
        <v>1682</v>
      </c>
      <c r="B466" s="27" t="str">
        <f>VLOOKUP(A466,PlayerPosDB,3,FALSE)</f>
        <v>WR</v>
      </c>
      <c r="C466" s="28">
        <f t="shared" ref="C466:T466" si="498">IFNA(VLOOKUP($A466,INDIRECT("'W"&amp;C$1&amp;"'!$A$3:$T$1000"),3,False),0)</f>
        <v>3.3</v>
      </c>
      <c r="D466" s="28">
        <f t="shared" si="498"/>
        <v>0</v>
      </c>
      <c r="E466" s="28">
        <f t="shared" si="498"/>
        <v>5.9</v>
      </c>
      <c r="F466" s="28">
        <f t="shared" si="498"/>
        <v>2.2</v>
      </c>
      <c r="G466" s="28">
        <f t="shared" si="498"/>
        <v>3.4</v>
      </c>
      <c r="H466" s="28">
        <f t="shared" si="498"/>
        <v>1</v>
      </c>
      <c r="I466" s="28">
        <f t="shared" si="498"/>
        <v>0</v>
      </c>
      <c r="J466" s="28">
        <f t="shared" si="498"/>
        <v>1.3</v>
      </c>
      <c r="K466" s="28">
        <f t="shared" si="498"/>
        <v>0</v>
      </c>
      <c r="L466" s="28">
        <f t="shared" si="498"/>
        <v>2.8</v>
      </c>
      <c r="M466" s="28">
        <f t="shared" si="498"/>
        <v>0</v>
      </c>
      <c r="N466" s="28">
        <f t="shared" si="498"/>
        <v>1.3</v>
      </c>
      <c r="O466" s="28">
        <f t="shared" si="498"/>
        <v>2.3</v>
      </c>
      <c r="P466" s="28">
        <f t="shared" si="498"/>
        <v>0</v>
      </c>
      <c r="Q466" s="28">
        <f t="shared" si="498"/>
        <v>0.5</v>
      </c>
      <c r="R466" s="28">
        <f t="shared" si="498"/>
        <v>1.8</v>
      </c>
      <c r="S466" s="28">
        <f t="shared" si="498"/>
        <v>0</v>
      </c>
      <c r="T466" s="28">
        <f t="shared" si="498"/>
        <v>0</v>
      </c>
      <c r="U466" s="27">
        <f t="shared" si="436"/>
        <v>0</v>
      </c>
      <c r="V466" s="27">
        <f t="shared" si="4"/>
        <v>25.8</v>
      </c>
      <c r="W466" s="27"/>
    </row>
    <row r="467">
      <c r="A467" s="26" t="s">
        <v>1683</v>
      </c>
      <c r="B467" s="27" t="str">
        <f>VLOOKUP(A467,PlayerPosDB,3,FALSE)</f>
        <v>WR</v>
      </c>
      <c r="C467" s="28">
        <f t="shared" ref="C467:T467" si="499">IFNA(VLOOKUP($A467,INDIRECT("'W"&amp;C$1&amp;"'!$A$3:$T$1000"),3,False),0)</f>
        <v>3.3</v>
      </c>
      <c r="D467" s="28">
        <f t="shared" si="499"/>
        <v>0.6</v>
      </c>
      <c r="E467" s="28">
        <f t="shared" si="499"/>
        <v>3.5</v>
      </c>
      <c r="F467" s="28">
        <f t="shared" si="499"/>
        <v>3.9</v>
      </c>
      <c r="G467" s="28">
        <f t="shared" si="499"/>
        <v>4.7</v>
      </c>
      <c r="H467" s="28">
        <f t="shared" si="499"/>
        <v>0.6</v>
      </c>
      <c r="I467" s="28">
        <f t="shared" si="499"/>
        <v>0</v>
      </c>
      <c r="J467" s="28">
        <f t="shared" si="499"/>
        <v>0</v>
      </c>
      <c r="K467" s="28">
        <f t="shared" si="499"/>
        <v>0</v>
      </c>
      <c r="L467" s="28">
        <f t="shared" si="499"/>
        <v>0</v>
      </c>
      <c r="M467" s="28">
        <f t="shared" si="499"/>
        <v>0</v>
      </c>
      <c r="N467" s="28">
        <f t="shared" si="499"/>
        <v>1.3</v>
      </c>
      <c r="O467" s="28">
        <f t="shared" si="499"/>
        <v>0.7</v>
      </c>
      <c r="P467" s="28">
        <f t="shared" si="499"/>
        <v>0</v>
      </c>
      <c r="Q467" s="28">
        <f t="shared" si="499"/>
        <v>0</v>
      </c>
      <c r="R467" s="28">
        <f t="shared" si="499"/>
        <v>0</v>
      </c>
      <c r="S467" s="28">
        <f t="shared" si="499"/>
        <v>1.7</v>
      </c>
      <c r="T467" s="28">
        <f t="shared" si="499"/>
        <v>3.4</v>
      </c>
      <c r="U467" s="27">
        <f t="shared" si="436"/>
        <v>0</v>
      </c>
      <c r="V467" s="27">
        <f t="shared" si="4"/>
        <v>23.7</v>
      </c>
      <c r="W467" s="27"/>
    </row>
    <row r="468">
      <c r="A468" s="26" t="s">
        <v>1684</v>
      </c>
      <c r="B468" s="27" t="str">
        <f>VLOOKUP(A468,PlayerPosDB,3,FALSE)</f>
        <v>WR</v>
      </c>
      <c r="C468" s="28">
        <f t="shared" ref="C468:T468" si="500">IFNA(VLOOKUP($A468,INDIRECT("'W"&amp;C$1&amp;"'!$A$3:$T$1000"),3,False),0)</f>
        <v>0</v>
      </c>
      <c r="D468" s="28">
        <f t="shared" si="500"/>
        <v>2.5</v>
      </c>
      <c r="E468" s="28">
        <f t="shared" si="500"/>
        <v>0</v>
      </c>
      <c r="F468" s="28">
        <f t="shared" si="500"/>
        <v>4.5</v>
      </c>
      <c r="G468" s="28">
        <f t="shared" si="500"/>
        <v>0.8</v>
      </c>
      <c r="H468" s="28">
        <f t="shared" si="500"/>
        <v>2.8</v>
      </c>
      <c r="I468" s="28">
        <f t="shared" si="500"/>
        <v>0</v>
      </c>
      <c r="J468" s="28">
        <f t="shared" si="500"/>
        <v>2</v>
      </c>
      <c r="K468" s="28">
        <f t="shared" si="500"/>
        <v>0</v>
      </c>
      <c r="L468" s="28">
        <f t="shared" si="500"/>
        <v>0</v>
      </c>
      <c r="M468" s="28">
        <f t="shared" si="500"/>
        <v>0</v>
      </c>
      <c r="N468" s="28">
        <f t="shared" si="500"/>
        <v>1.3</v>
      </c>
      <c r="O468" s="28">
        <f t="shared" si="500"/>
        <v>0</v>
      </c>
      <c r="P468" s="28">
        <f t="shared" si="500"/>
        <v>0</v>
      </c>
      <c r="Q468" s="28">
        <f t="shared" si="500"/>
        <v>1.3</v>
      </c>
      <c r="R468" s="28">
        <f t="shared" si="500"/>
        <v>1.1</v>
      </c>
      <c r="S468" s="28">
        <f t="shared" si="500"/>
        <v>0</v>
      </c>
      <c r="T468" s="28">
        <f t="shared" si="500"/>
        <v>6.9</v>
      </c>
      <c r="U468" s="27">
        <f t="shared" si="436"/>
        <v>0</v>
      </c>
      <c r="V468" s="27">
        <f t="shared" si="4"/>
        <v>23.2</v>
      </c>
      <c r="W468" s="27"/>
    </row>
    <row r="469">
      <c r="A469" s="26" t="s">
        <v>1685</v>
      </c>
      <c r="B469" s="27" t="str">
        <f>VLOOKUP(A469,PlayerPosDB,3,FALSE)</f>
        <v>WR</v>
      </c>
      <c r="C469" s="28">
        <f t="shared" ref="C469:T469" si="501">IFNA(VLOOKUP($A469,INDIRECT("'W"&amp;C$1&amp;"'!$A$3:$T$1000"),3,False),0)</f>
        <v>0</v>
      </c>
      <c r="D469" s="28">
        <f t="shared" si="501"/>
        <v>0</v>
      </c>
      <c r="E469" s="28">
        <f t="shared" si="501"/>
        <v>0</v>
      </c>
      <c r="F469" s="28">
        <f t="shared" si="501"/>
        <v>0</v>
      </c>
      <c r="G469" s="28">
        <f t="shared" si="501"/>
        <v>13.7</v>
      </c>
      <c r="H469" s="28">
        <f t="shared" si="501"/>
        <v>0</v>
      </c>
      <c r="I469" s="28">
        <f t="shared" si="501"/>
        <v>0</v>
      </c>
      <c r="J469" s="28">
        <f t="shared" si="501"/>
        <v>0</v>
      </c>
      <c r="K469" s="28">
        <f t="shared" si="501"/>
        <v>1.4</v>
      </c>
      <c r="L469" s="28">
        <f t="shared" si="501"/>
        <v>0</v>
      </c>
      <c r="M469" s="28">
        <f t="shared" si="501"/>
        <v>3.2</v>
      </c>
      <c r="N469" s="28">
        <f t="shared" si="501"/>
        <v>0</v>
      </c>
      <c r="O469" s="28">
        <f t="shared" si="501"/>
        <v>0</v>
      </c>
      <c r="P469" s="28">
        <f t="shared" si="501"/>
        <v>0</v>
      </c>
      <c r="Q469" s="28">
        <f t="shared" si="501"/>
        <v>0</v>
      </c>
      <c r="R469" s="28">
        <f t="shared" si="501"/>
        <v>0</v>
      </c>
      <c r="S469" s="28">
        <f t="shared" si="501"/>
        <v>1.4</v>
      </c>
      <c r="T469" s="28">
        <f t="shared" si="501"/>
        <v>2.9</v>
      </c>
      <c r="U469" s="27">
        <f t="shared" si="436"/>
        <v>0</v>
      </c>
      <c r="V469" s="27">
        <f t="shared" si="4"/>
        <v>22.6</v>
      </c>
      <c r="W469" s="27"/>
    </row>
    <row r="470">
      <c r="A470" s="26" t="s">
        <v>1686</v>
      </c>
      <c r="B470" s="27" t="str">
        <f>VLOOKUP(A470,PlayerPosDB,3,FALSE)</f>
        <v>WR</v>
      </c>
      <c r="C470" s="28">
        <f t="shared" ref="C470:T470" si="502">IFNA(VLOOKUP($A470,INDIRECT("'W"&amp;C$1&amp;"'!$A$3:$T$1000"),3,False),0)</f>
        <v>0</v>
      </c>
      <c r="D470" s="28">
        <f t="shared" si="502"/>
        <v>0</v>
      </c>
      <c r="E470" s="28">
        <f t="shared" si="502"/>
        <v>0</v>
      </c>
      <c r="F470" s="28">
        <f t="shared" si="502"/>
        <v>0</v>
      </c>
      <c r="G470" s="28">
        <f t="shared" si="502"/>
        <v>0</v>
      </c>
      <c r="H470" s="28">
        <f t="shared" si="502"/>
        <v>13</v>
      </c>
      <c r="I470" s="28">
        <f t="shared" si="502"/>
        <v>5.2</v>
      </c>
      <c r="J470" s="28">
        <f t="shared" si="502"/>
        <v>4.1</v>
      </c>
      <c r="K470" s="28">
        <f t="shared" si="502"/>
        <v>0</v>
      </c>
      <c r="L470" s="28">
        <f t="shared" si="502"/>
        <v>0</v>
      </c>
      <c r="M470" s="28">
        <f t="shared" si="502"/>
        <v>0</v>
      </c>
      <c r="N470" s="28">
        <f t="shared" si="502"/>
        <v>0</v>
      </c>
      <c r="O470" s="28">
        <f t="shared" si="502"/>
        <v>0</v>
      </c>
      <c r="P470" s="28">
        <f t="shared" si="502"/>
        <v>0</v>
      </c>
      <c r="Q470" s="28">
        <f t="shared" si="502"/>
        <v>0</v>
      </c>
      <c r="R470" s="28">
        <f t="shared" si="502"/>
        <v>0</v>
      </c>
      <c r="S470" s="28">
        <f t="shared" si="502"/>
        <v>0</v>
      </c>
      <c r="T470" s="28">
        <f t="shared" si="502"/>
        <v>0</v>
      </c>
      <c r="U470" s="27">
        <f t="shared" si="436"/>
        <v>0</v>
      </c>
      <c r="V470" s="27">
        <f t="shared" si="4"/>
        <v>22.3</v>
      </c>
      <c r="W470" s="27"/>
    </row>
    <row r="471">
      <c r="A471" s="26" t="s">
        <v>1687</v>
      </c>
      <c r="B471" s="27" t="str">
        <f>VLOOKUP(A471,PlayerPosDB,3,FALSE)</f>
        <v>WR</v>
      </c>
      <c r="C471" s="28">
        <f t="shared" ref="C471:T471" si="503">IFNA(VLOOKUP($A471,INDIRECT("'W"&amp;C$1&amp;"'!$A$3:$T$1000"),3,False),0)</f>
        <v>1</v>
      </c>
      <c r="D471" s="28">
        <f t="shared" si="503"/>
        <v>0</v>
      </c>
      <c r="E471" s="28">
        <f t="shared" si="503"/>
        <v>0</v>
      </c>
      <c r="F471" s="28">
        <f t="shared" si="503"/>
        <v>0</v>
      </c>
      <c r="G471" s="28">
        <f t="shared" si="503"/>
        <v>0</v>
      </c>
      <c r="H471" s="28">
        <f t="shared" si="503"/>
        <v>0</v>
      </c>
      <c r="I471" s="28">
        <f t="shared" si="503"/>
        <v>0</v>
      </c>
      <c r="J471" s="28">
        <f t="shared" si="503"/>
        <v>0</v>
      </c>
      <c r="K471" s="28">
        <f t="shared" si="503"/>
        <v>0</v>
      </c>
      <c r="L471" s="28">
        <f t="shared" si="503"/>
        <v>0</v>
      </c>
      <c r="M471" s="28">
        <f t="shared" si="503"/>
        <v>0</v>
      </c>
      <c r="N471" s="28">
        <f t="shared" si="503"/>
        <v>0</v>
      </c>
      <c r="O471" s="28">
        <f t="shared" si="503"/>
        <v>0</v>
      </c>
      <c r="P471" s="28">
        <f t="shared" si="503"/>
        <v>0</v>
      </c>
      <c r="Q471" s="28">
        <f t="shared" si="503"/>
        <v>4.2</v>
      </c>
      <c r="R471" s="28">
        <f t="shared" si="503"/>
        <v>14.5</v>
      </c>
      <c r="S471" s="28">
        <f t="shared" si="503"/>
        <v>4</v>
      </c>
      <c r="T471" s="28">
        <f t="shared" si="503"/>
        <v>-2</v>
      </c>
      <c r="U471" s="27">
        <f t="shared" si="436"/>
        <v>0</v>
      </c>
      <c r="V471" s="27">
        <f t="shared" si="4"/>
        <v>21.7</v>
      </c>
      <c r="W471" s="27"/>
    </row>
    <row r="472">
      <c r="A472" s="26" t="s">
        <v>1688</v>
      </c>
      <c r="B472" s="27" t="str">
        <f>VLOOKUP(A472,PlayerPosDB,3,FALSE)</f>
        <v>WR</v>
      </c>
      <c r="C472" s="28">
        <f t="shared" ref="C472:T472" si="504">IFNA(VLOOKUP($A472,INDIRECT("'W"&amp;C$1&amp;"'!$A$3:$T$1000"),3,False),0)</f>
        <v>0</v>
      </c>
      <c r="D472" s="28">
        <f t="shared" si="504"/>
        <v>0</v>
      </c>
      <c r="E472" s="28">
        <f t="shared" si="504"/>
        <v>0</v>
      </c>
      <c r="F472" s="28">
        <f t="shared" si="504"/>
        <v>0</v>
      </c>
      <c r="G472" s="28">
        <f t="shared" si="504"/>
        <v>0</v>
      </c>
      <c r="H472" s="28">
        <f t="shared" si="504"/>
        <v>0</v>
      </c>
      <c r="I472" s="28">
        <f t="shared" si="504"/>
        <v>0</v>
      </c>
      <c r="J472" s="28">
        <f t="shared" si="504"/>
        <v>0</v>
      </c>
      <c r="K472" s="28">
        <f t="shared" si="504"/>
        <v>0</v>
      </c>
      <c r="L472" s="28">
        <f t="shared" si="504"/>
        <v>4.6</v>
      </c>
      <c r="M472" s="28">
        <f t="shared" si="504"/>
        <v>2.3</v>
      </c>
      <c r="N472" s="28">
        <f t="shared" si="504"/>
        <v>0</v>
      </c>
      <c r="O472" s="28">
        <f t="shared" si="504"/>
        <v>5.5</v>
      </c>
      <c r="P472" s="28">
        <f t="shared" si="504"/>
        <v>1</v>
      </c>
      <c r="Q472" s="28">
        <f t="shared" si="504"/>
        <v>1.3</v>
      </c>
      <c r="R472" s="28">
        <f t="shared" si="504"/>
        <v>2.2</v>
      </c>
      <c r="S472" s="28">
        <f t="shared" si="504"/>
        <v>2.8</v>
      </c>
      <c r="T472" s="28">
        <f t="shared" si="504"/>
        <v>1.8</v>
      </c>
      <c r="U472" s="27">
        <f t="shared" si="436"/>
        <v>0</v>
      </c>
      <c r="V472" s="27">
        <f t="shared" si="4"/>
        <v>21.5</v>
      </c>
      <c r="W472" s="27"/>
    </row>
    <row r="473">
      <c r="A473" s="26" t="s">
        <v>1689</v>
      </c>
      <c r="B473" s="27" t="str">
        <f>VLOOKUP(A473,PlayerPosDB,3,FALSE)</f>
        <v>WR</v>
      </c>
      <c r="C473" s="28">
        <f t="shared" ref="C473:T473" si="505">IFNA(VLOOKUP($A473,INDIRECT("'W"&amp;C$1&amp;"'!$A$3:$T$1000"),3,False),0)</f>
        <v>0</v>
      </c>
      <c r="D473" s="28">
        <f t="shared" si="505"/>
        <v>0.8</v>
      </c>
      <c r="E473" s="28">
        <f t="shared" si="505"/>
        <v>0</v>
      </c>
      <c r="F473" s="28">
        <f t="shared" si="505"/>
        <v>3.3</v>
      </c>
      <c r="G473" s="28">
        <f t="shared" si="505"/>
        <v>1.7</v>
      </c>
      <c r="H473" s="28">
        <f t="shared" si="505"/>
        <v>3.8</v>
      </c>
      <c r="I473" s="28">
        <f t="shared" si="505"/>
        <v>1.2</v>
      </c>
      <c r="J473" s="28">
        <f t="shared" si="505"/>
        <v>0</v>
      </c>
      <c r="K473" s="28">
        <f t="shared" si="505"/>
        <v>2.4</v>
      </c>
      <c r="L473" s="28">
        <f t="shared" si="505"/>
        <v>0</v>
      </c>
      <c r="M473" s="28">
        <f t="shared" si="505"/>
        <v>0</v>
      </c>
      <c r="N473" s="28">
        <f t="shared" si="505"/>
        <v>0.5</v>
      </c>
      <c r="O473" s="28">
        <f t="shared" si="505"/>
        <v>0</v>
      </c>
      <c r="P473" s="28">
        <f t="shared" si="505"/>
        <v>0</v>
      </c>
      <c r="Q473" s="28">
        <f t="shared" si="505"/>
        <v>0</v>
      </c>
      <c r="R473" s="28">
        <f t="shared" si="505"/>
        <v>1.4</v>
      </c>
      <c r="S473" s="28">
        <f t="shared" si="505"/>
        <v>3.3</v>
      </c>
      <c r="T473" s="28">
        <f t="shared" si="505"/>
        <v>0.1</v>
      </c>
      <c r="U473" s="27">
        <f t="shared" si="436"/>
        <v>0</v>
      </c>
      <c r="V473" s="27">
        <f t="shared" si="4"/>
        <v>18.5</v>
      </c>
      <c r="W473" s="27"/>
    </row>
    <row r="474">
      <c r="A474" s="26" t="s">
        <v>1690</v>
      </c>
      <c r="B474" s="27" t="str">
        <f>VLOOKUP(A474,PlayerPosDB,3,FALSE)</f>
        <v>WR</v>
      </c>
      <c r="C474" s="28">
        <f t="shared" ref="C474:T474" si="506">IFNA(VLOOKUP($A474,INDIRECT("'W"&amp;C$1&amp;"'!$A$3:$T$1000"),3,False),0)</f>
        <v>0</v>
      </c>
      <c r="D474" s="28">
        <f t="shared" si="506"/>
        <v>2.2</v>
      </c>
      <c r="E474" s="28">
        <f t="shared" si="506"/>
        <v>1.3</v>
      </c>
      <c r="F474" s="28">
        <f t="shared" si="506"/>
        <v>1.3</v>
      </c>
      <c r="G474" s="28">
        <f t="shared" si="506"/>
        <v>0</v>
      </c>
      <c r="H474" s="28">
        <f t="shared" si="506"/>
        <v>0</v>
      </c>
      <c r="I474" s="28">
        <f t="shared" si="506"/>
        <v>0</v>
      </c>
      <c r="J474" s="28">
        <f t="shared" si="506"/>
        <v>7.5</v>
      </c>
      <c r="K474" s="28">
        <f t="shared" si="506"/>
        <v>1.2</v>
      </c>
      <c r="L474" s="28">
        <f t="shared" si="506"/>
        <v>1.6</v>
      </c>
      <c r="M474" s="28">
        <f t="shared" si="506"/>
        <v>2.1</v>
      </c>
      <c r="N474" s="28">
        <f t="shared" si="506"/>
        <v>0</v>
      </c>
      <c r="O474" s="28">
        <f t="shared" si="506"/>
        <v>0</v>
      </c>
      <c r="P474" s="28">
        <f t="shared" si="506"/>
        <v>0</v>
      </c>
      <c r="Q474" s="28">
        <f t="shared" si="506"/>
        <v>1.1</v>
      </c>
      <c r="R474" s="28">
        <f t="shared" si="506"/>
        <v>0</v>
      </c>
      <c r="S474" s="28">
        <f t="shared" si="506"/>
        <v>0</v>
      </c>
      <c r="T474" s="28">
        <f t="shared" si="506"/>
        <v>0</v>
      </c>
      <c r="U474" s="27">
        <f t="shared" si="436"/>
        <v>0</v>
      </c>
      <c r="V474" s="27">
        <f t="shared" si="4"/>
        <v>18.3</v>
      </c>
      <c r="W474" s="27"/>
    </row>
    <row r="475">
      <c r="A475" s="26" t="s">
        <v>1691</v>
      </c>
      <c r="B475" s="27" t="str">
        <f>VLOOKUP(A475,PlayerPosDB,3,FALSE)</f>
        <v>WR</v>
      </c>
      <c r="C475" s="28">
        <f t="shared" ref="C475:T475" si="507">IFNA(VLOOKUP($A475,INDIRECT("'W"&amp;C$1&amp;"'!$A$3:$T$1000"),3,False),0)</f>
        <v>11.9</v>
      </c>
      <c r="D475" s="28">
        <f t="shared" si="507"/>
        <v>1.8</v>
      </c>
      <c r="E475" s="28">
        <f t="shared" si="507"/>
        <v>0</v>
      </c>
      <c r="F475" s="28">
        <f t="shared" si="507"/>
        <v>0</v>
      </c>
      <c r="G475" s="28">
        <f t="shared" si="507"/>
        <v>0.9</v>
      </c>
      <c r="H475" s="28">
        <f t="shared" si="507"/>
        <v>0</v>
      </c>
      <c r="I475" s="28">
        <f t="shared" si="507"/>
        <v>1.2</v>
      </c>
      <c r="J475" s="28">
        <f t="shared" si="507"/>
        <v>0</v>
      </c>
      <c r="K475" s="28">
        <f t="shared" si="507"/>
        <v>1.7</v>
      </c>
      <c r="L475" s="28">
        <f t="shared" si="507"/>
        <v>0.7</v>
      </c>
      <c r="M475" s="28">
        <f t="shared" si="507"/>
        <v>0</v>
      </c>
      <c r="N475" s="28">
        <f t="shared" si="507"/>
        <v>0</v>
      </c>
      <c r="O475" s="28">
        <f t="shared" si="507"/>
        <v>0</v>
      </c>
      <c r="P475" s="28">
        <f t="shared" si="507"/>
        <v>0</v>
      </c>
      <c r="Q475" s="28">
        <f t="shared" si="507"/>
        <v>0</v>
      </c>
      <c r="R475" s="28">
        <f t="shared" si="507"/>
        <v>0</v>
      </c>
      <c r="S475" s="28">
        <f t="shared" si="507"/>
        <v>0</v>
      </c>
      <c r="T475" s="28">
        <f t="shared" si="507"/>
        <v>0</v>
      </c>
      <c r="U475" s="27">
        <f t="shared" si="436"/>
        <v>0</v>
      </c>
      <c r="V475" s="27">
        <f t="shared" si="4"/>
        <v>18.2</v>
      </c>
      <c r="W475" s="27"/>
    </row>
    <row r="476">
      <c r="A476" s="26" t="s">
        <v>1692</v>
      </c>
      <c r="B476" s="27" t="str">
        <f>VLOOKUP(A476,PlayerPosDB,3,FALSE)</f>
        <v>WR</v>
      </c>
      <c r="C476" s="28">
        <f t="shared" ref="C476:T476" si="508">IFNA(VLOOKUP($A476,INDIRECT("'W"&amp;C$1&amp;"'!$A$3:$T$1000"),3,False),0)</f>
        <v>0.8</v>
      </c>
      <c r="D476" s="28">
        <f t="shared" si="508"/>
        <v>0</v>
      </c>
      <c r="E476" s="28">
        <f t="shared" si="508"/>
        <v>0</v>
      </c>
      <c r="F476" s="28">
        <f t="shared" si="508"/>
        <v>0</v>
      </c>
      <c r="G476" s="28">
        <f t="shared" si="508"/>
        <v>4.1</v>
      </c>
      <c r="H476" s="28">
        <f t="shared" si="508"/>
        <v>0</v>
      </c>
      <c r="I476" s="28">
        <f t="shared" si="508"/>
        <v>1.6</v>
      </c>
      <c r="J476" s="28">
        <f t="shared" si="508"/>
        <v>2.4</v>
      </c>
      <c r="K476" s="28">
        <f t="shared" si="508"/>
        <v>0</v>
      </c>
      <c r="L476" s="28">
        <f t="shared" si="508"/>
        <v>1.6</v>
      </c>
      <c r="M476" s="28">
        <f t="shared" si="508"/>
        <v>0</v>
      </c>
      <c r="N476" s="28">
        <f t="shared" si="508"/>
        <v>0</v>
      </c>
      <c r="O476" s="28">
        <f t="shared" si="508"/>
        <v>0</v>
      </c>
      <c r="P476" s="28">
        <f t="shared" si="508"/>
        <v>0</v>
      </c>
      <c r="Q476" s="28">
        <f t="shared" si="508"/>
        <v>1.8</v>
      </c>
      <c r="R476" s="28">
        <f t="shared" si="508"/>
        <v>1.3</v>
      </c>
      <c r="S476" s="28">
        <f t="shared" si="508"/>
        <v>3.1</v>
      </c>
      <c r="T476" s="28">
        <f t="shared" si="508"/>
        <v>1</v>
      </c>
      <c r="U476" s="27">
        <f t="shared" si="436"/>
        <v>0</v>
      </c>
      <c r="V476" s="27">
        <f t="shared" si="4"/>
        <v>17.7</v>
      </c>
      <c r="W476" s="27"/>
    </row>
    <row r="477">
      <c r="A477" s="26" t="s">
        <v>1693</v>
      </c>
      <c r="B477" s="27" t="str">
        <f>VLOOKUP(A477,PlayerPosDB,3,FALSE)</f>
        <v>WR</v>
      </c>
      <c r="C477" s="28">
        <f t="shared" ref="C477:T477" si="509">IFNA(VLOOKUP($A477,INDIRECT("'W"&amp;C$1&amp;"'!$A$3:$T$1000"),3,False),0)</f>
        <v>0</v>
      </c>
      <c r="D477" s="28">
        <f t="shared" si="509"/>
        <v>0</v>
      </c>
      <c r="E477" s="28">
        <f t="shared" si="509"/>
        <v>0</v>
      </c>
      <c r="F477" s="28">
        <f t="shared" si="509"/>
        <v>0</v>
      </c>
      <c r="G477" s="28">
        <f t="shared" si="509"/>
        <v>0</v>
      </c>
      <c r="H477" s="28">
        <f t="shared" si="509"/>
        <v>0</v>
      </c>
      <c r="I477" s="28">
        <f t="shared" si="509"/>
        <v>0</v>
      </c>
      <c r="J477" s="28">
        <f t="shared" si="509"/>
        <v>7.3</v>
      </c>
      <c r="K477" s="28">
        <f t="shared" si="509"/>
        <v>1.4</v>
      </c>
      <c r="L477" s="28">
        <f t="shared" si="509"/>
        <v>2</v>
      </c>
      <c r="M477" s="28">
        <f t="shared" si="509"/>
        <v>0</v>
      </c>
      <c r="N477" s="28">
        <f t="shared" si="509"/>
        <v>3.5</v>
      </c>
      <c r="O477" s="28">
        <f t="shared" si="509"/>
        <v>0</v>
      </c>
      <c r="P477" s="28">
        <f t="shared" si="509"/>
        <v>0</v>
      </c>
      <c r="Q477" s="28">
        <f t="shared" si="509"/>
        <v>0</v>
      </c>
      <c r="R477" s="28">
        <f t="shared" si="509"/>
        <v>1.1</v>
      </c>
      <c r="S477" s="28">
        <f t="shared" si="509"/>
        <v>1.6</v>
      </c>
      <c r="T477" s="28">
        <f t="shared" si="509"/>
        <v>0</v>
      </c>
      <c r="U477" s="27">
        <f t="shared" si="436"/>
        <v>0</v>
      </c>
      <c r="V477" s="27">
        <f t="shared" si="4"/>
        <v>16.9</v>
      </c>
      <c r="W477" s="27"/>
    </row>
    <row r="478">
      <c r="A478" s="26" t="s">
        <v>1694</v>
      </c>
      <c r="B478" s="27" t="str">
        <f>VLOOKUP(A478,PlayerPosDB,3,FALSE)</f>
        <v>WR</v>
      </c>
      <c r="C478" s="28">
        <f t="shared" ref="C478:T478" si="510">IFNA(VLOOKUP($A478,INDIRECT("'W"&amp;C$1&amp;"'!$A$3:$T$1000"),3,False),0)</f>
        <v>1.1</v>
      </c>
      <c r="D478" s="28">
        <f t="shared" si="510"/>
        <v>0</v>
      </c>
      <c r="E478" s="28">
        <f t="shared" si="510"/>
        <v>2.1</v>
      </c>
      <c r="F478" s="28">
        <f t="shared" si="510"/>
        <v>1.1</v>
      </c>
      <c r="G478" s="28">
        <f t="shared" si="510"/>
        <v>0.7</v>
      </c>
      <c r="H478" s="28">
        <f t="shared" si="510"/>
        <v>2</v>
      </c>
      <c r="I478" s="28">
        <f t="shared" si="510"/>
        <v>7.5</v>
      </c>
      <c r="J478" s="28">
        <f t="shared" si="510"/>
        <v>2.4</v>
      </c>
      <c r="K478" s="28">
        <f t="shared" si="510"/>
        <v>0</v>
      </c>
      <c r="L478" s="28">
        <f t="shared" si="510"/>
        <v>0</v>
      </c>
      <c r="M478" s="28">
        <f t="shared" si="510"/>
        <v>0</v>
      </c>
      <c r="N478" s="28">
        <f t="shared" si="510"/>
        <v>0</v>
      </c>
      <c r="O478" s="28">
        <f t="shared" si="510"/>
        <v>0</v>
      </c>
      <c r="P478" s="28">
        <f t="shared" si="510"/>
        <v>0</v>
      </c>
      <c r="Q478" s="28">
        <f t="shared" si="510"/>
        <v>0</v>
      </c>
      <c r="R478" s="28">
        <f t="shared" si="510"/>
        <v>0</v>
      </c>
      <c r="S478" s="28">
        <f t="shared" si="510"/>
        <v>0</v>
      </c>
      <c r="T478" s="28">
        <f t="shared" si="510"/>
        <v>0</v>
      </c>
      <c r="U478" s="27">
        <f t="shared" si="436"/>
        <v>0</v>
      </c>
      <c r="V478" s="27">
        <f t="shared" si="4"/>
        <v>16.9</v>
      </c>
      <c r="W478" s="27"/>
    </row>
    <row r="479">
      <c r="A479" s="26" t="s">
        <v>1695</v>
      </c>
      <c r="B479" s="27" t="str">
        <f>VLOOKUP(A479,PlayerPosDB,3,FALSE)</f>
        <v>WR</v>
      </c>
      <c r="C479" s="28">
        <f t="shared" ref="C479:T479" si="511">IFNA(VLOOKUP($A479,INDIRECT("'W"&amp;C$1&amp;"'!$A$3:$T$1000"),3,False),0)</f>
        <v>3.6</v>
      </c>
      <c r="D479" s="28">
        <f t="shared" si="511"/>
        <v>1.2</v>
      </c>
      <c r="E479" s="28">
        <f t="shared" si="511"/>
        <v>0</v>
      </c>
      <c r="F479" s="28">
        <f t="shared" si="511"/>
        <v>0.8</v>
      </c>
      <c r="G479" s="28">
        <f t="shared" si="511"/>
        <v>0</v>
      </c>
      <c r="H479" s="28">
        <f t="shared" si="511"/>
        <v>0</v>
      </c>
      <c r="I479" s="28">
        <f t="shared" si="511"/>
        <v>9.6</v>
      </c>
      <c r="J479" s="28">
        <f t="shared" si="511"/>
        <v>0</v>
      </c>
      <c r="K479" s="28">
        <f t="shared" si="511"/>
        <v>0</v>
      </c>
      <c r="L479" s="28">
        <f t="shared" si="511"/>
        <v>0</v>
      </c>
      <c r="M479" s="28">
        <f t="shared" si="511"/>
        <v>0</v>
      </c>
      <c r="N479" s="28">
        <f t="shared" si="511"/>
        <v>0</v>
      </c>
      <c r="O479" s="28">
        <f t="shared" si="511"/>
        <v>0</v>
      </c>
      <c r="P479" s="28">
        <f t="shared" si="511"/>
        <v>0</v>
      </c>
      <c r="Q479" s="28">
        <f t="shared" si="511"/>
        <v>0</v>
      </c>
      <c r="R479" s="28">
        <f t="shared" si="511"/>
        <v>0</v>
      </c>
      <c r="S479" s="28">
        <f t="shared" si="511"/>
        <v>0</v>
      </c>
      <c r="T479" s="28">
        <f t="shared" si="511"/>
        <v>0</v>
      </c>
      <c r="U479" s="27">
        <f t="shared" si="436"/>
        <v>0</v>
      </c>
      <c r="V479" s="27">
        <f t="shared" si="4"/>
        <v>15.2</v>
      </c>
      <c r="W479" s="27"/>
    </row>
    <row r="480">
      <c r="A480" s="26" t="s">
        <v>1696</v>
      </c>
      <c r="B480" s="27" t="str">
        <f>VLOOKUP(A480,PlayerPosDB,3,FALSE)</f>
        <v>WR</v>
      </c>
      <c r="C480" s="28">
        <f t="shared" ref="C480:T480" si="512">IFNA(VLOOKUP($A480,INDIRECT("'W"&amp;C$1&amp;"'!$A$3:$T$1000"),3,False),0)</f>
        <v>0</v>
      </c>
      <c r="D480" s="28">
        <f t="shared" si="512"/>
        <v>0</v>
      </c>
      <c r="E480" s="28">
        <f t="shared" si="512"/>
        <v>0</v>
      </c>
      <c r="F480" s="28">
        <f t="shared" si="512"/>
        <v>0</v>
      </c>
      <c r="G480" s="28">
        <f t="shared" si="512"/>
        <v>0</v>
      </c>
      <c r="H480" s="28">
        <f t="shared" si="512"/>
        <v>0</v>
      </c>
      <c r="I480" s="28">
        <f t="shared" si="512"/>
        <v>0</v>
      </c>
      <c r="J480" s="28">
        <f t="shared" si="512"/>
        <v>0</v>
      </c>
      <c r="K480" s="28">
        <f t="shared" si="512"/>
        <v>0.7</v>
      </c>
      <c r="L480" s="28">
        <f t="shared" si="512"/>
        <v>1.6</v>
      </c>
      <c r="M480" s="28">
        <f t="shared" si="512"/>
        <v>0</v>
      </c>
      <c r="N480" s="28">
        <f t="shared" si="512"/>
        <v>0</v>
      </c>
      <c r="O480" s="28">
        <f t="shared" si="512"/>
        <v>0</v>
      </c>
      <c r="P480" s="28">
        <f t="shared" si="512"/>
        <v>0</v>
      </c>
      <c r="Q480" s="28">
        <f t="shared" si="512"/>
        <v>0</v>
      </c>
      <c r="R480" s="28">
        <f t="shared" si="512"/>
        <v>0</v>
      </c>
      <c r="S480" s="28">
        <f t="shared" si="512"/>
        <v>0</v>
      </c>
      <c r="T480" s="28">
        <f t="shared" si="512"/>
        <v>11.9</v>
      </c>
      <c r="U480" s="27">
        <f t="shared" si="436"/>
        <v>0</v>
      </c>
      <c r="V480" s="27">
        <f t="shared" si="4"/>
        <v>14.2</v>
      </c>
      <c r="W480" s="27"/>
    </row>
    <row r="481">
      <c r="A481" s="26" t="s">
        <v>1697</v>
      </c>
      <c r="B481" s="27" t="str">
        <f>VLOOKUP(A481,PlayerPosDB,3,FALSE)</f>
        <v>WR</v>
      </c>
      <c r="C481" s="28">
        <f t="shared" ref="C481:T481" si="513">IFNA(VLOOKUP($A481,INDIRECT("'W"&amp;C$1&amp;"'!$A$3:$T$1000"),3,False),0)</f>
        <v>0.3</v>
      </c>
      <c r="D481" s="28">
        <f t="shared" si="513"/>
        <v>0.4</v>
      </c>
      <c r="E481" s="28">
        <f t="shared" si="513"/>
        <v>0.4</v>
      </c>
      <c r="F481" s="28">
        <f t="shared" si="513"/>
        <v>0</v>
      </c>
      <c r="G481" s="28">
        <f t="shared" si="513"/>
        <v>0.3</v>
      </c>
      <c r="H481" s="28">
        <f t="shared" si="513"/>
        <v>0</v>
      </c>
      <c r="I481" s="28">
        <f t="shared" si="513"/>
        <v>0</v>
      </c>
      <c r="J481" s="28">
        <f t="shared" si="513"/>
        <v>0</v>
      </c>
      <c r="K481" s="28">
        <f t="shared" si="513"/>
        <v>0</v>
      </c>
      <c r="L481" s="28">
        <f t="shared" si="513"/>
        <v>0</v>
      </c>
      <c r="M481" s="28">
        <f t="shared" si="513"/>
        <v>0</v>
      </c>
      <c r="N481" s="28">
        <f t="shared" si="513"/>
        <v>0</v>
      </c>
      <c r="O481" s="28">
        <f t="shared" si="513"/>
        <v>3.3</v>
      </c>
      <c r="P481" s="28">
        <f t="shared" si="513"/>
        <v>1.6</v>
      </c>
      <c r="Q481" s="28">
        <f t="shared" si="513"/>
        <v>5.7</v>
      </c>
      <c r="R481" s="28">
        <f t="shared" si="513"/>
        <v>0.8</v>
      </c>
      <c r="S481" s="28">
        <f t="shared" si="513"/>
        <v>0.9</v>
      </c>
      <c r="T481" s="28">
        <f t="shared" si="513"/>
        <v>0</v>
      </c>
      <c r="U481" s="27">
        <f t="shared" si="436"/>
        <v>0</v>
      </c>
      <c r="V481" s="27">
        <f t="shared" si="4"/>
        <v>13.7</v>
      </c>
      <c r="W481" s="27"/>
    </row>
    <row r="482">
      <c r="A482" s="26" t="s">
        <v>1698</v>
      </c>
      <c r="B482" s="27" t="str">
        <f>VLOOKUP(A482,PlayerPosDB,3,FALSE)</f>
        <v>WR</v>
      </c>
      <c r="C482" s="28">
        <f t="shared" ref="C482:T482" si="514">IFNA(VLOOKUP($A482,INDIRECT("'W"&amp;C$1&amp;"'!$A$3:$T$1000"),3,False),0)</f>
        <v>0</v>
      </c>
      <c r="D482" s="28">
        <f t="shared" si="514"/>
        <v>0</v>
      </c>
      <c r="E482" s="28">
        <f t="shared" si="514"/>
        <v>2.2</v>
      </c>
      <c r="F482" s="28">
        <f t="shared" si="514"/>
        <v>0</v>
      </c>
      <c r="G482" s="28">
        <f t="shared" si="514"/>
        <v>0</v>
      </c>
      <c r="H482" s="28">
        <f t="shared" si="514"/>
        <v>5.4</v>
      </c>
      <c r="I482" s="28">
        <f t="shared" si="514"/>
        <v>6</v>
      </c>
      <c r="J482" s="28">
        <f t="shared" si="514"/>
        <v>0</v>
      </c>
      <c r="K482" s="28">
        <f t="shared" si="514"/>
        <v>0</v>
      </c>
      <c r="L482" s="28">
        <f t="shared" si="514"/>
        <v>0</v>
      </c>
      <c r="M482" s="28">
        <f t="shared" si="514"/>
        <v>0</v>
      </c>
      <c r="N482" s="28">
        <f t="shared" si="514"/>
        <v>0</v>
      </c>
      <c r="O482" s="28">
        <f t="shared" si="514"/>
        <v>0</v>
      </c>
      <c r="P482" s="28">
        <f t="shared" si="514"/>
        <v>0</v>
      </c>
      <c r="Q482" s="28">
        <f t="shared" si="514"/>
        <v>0</v>
      </c>
      <c r="R482" s="28">
        <f t="shared" si="514"/>
        <v>0</v>
      </c>
      <c r="S482" s="28">
        <f t="shared" si="514"/>
        <v>0</v>
      </c>
      <c r="T482" s="28">
        <f t="shared" si="514"/>
        <v>0</v>
      </c>
      <c r="U482" s="27">
        <f t="shared" si="436"/>
        <v>0</v>
      </c>
      <c r="V482" s="27">
        <f t="shared" si="4"/>
        <v>13.6</v>
      </c>
      <c r="W482" s="27"/>
    </row>
    <row r="483">
      <c r="A483" s="26" t="s">
        <v>1699</v>
      </c>
      <c r="B483" s="27" t="str">
        <f>VLOOKUP(A483,PlayerPosDB,3,FALSE)</f>
        <v>WR</v>
      </c>
      <c r="C483" s="28">
        <f t="shared" ref="C483:T483" si="515">IFNA(VLOOKUP($A483,INDIRECT("'W"&amp;C$1&amp;"'!$A$3:$T$1000"),3,False),0)</f>
        <v>0</v>
      </c>
      <c r="D483" s="28">
        <f t="shared" si="515"/>
        <v>0</v>
      </c>
      <c r="E483" s="28">
        <f t="shared" si="515"/>
        <v>0</v>
      </c>
      <c r="F483" s="28">
        <f t="shared" si="515"/>
        <v>0</v>
      </c>
      <c r="G483" s="28">
        <f t="shared" si="515"/>
        <v>0</v>
      </c>
      <c r="H483" s="28">
        <f t="shared" si="515"/>
        <v>0</v>
      </c>
      <c r="I483" s="28">
        <f t="shared" si="515"/>
        <v>0</v>
      </c>
      <c r="J483" s="28">
        <f t="shared" si="515"/>
        <v>0</v>
      </c>
      <c r="K483" s="28">
        <f t="shared" si="515"/>
        <v>0</v>
      </c>
      <c r="L483" s="28">
        <f t="shared" si="515"/>
        <v>0</v>
      </c>
      <c r="M483" s="28">
        <f t="shared" si="515"/>
        <v>0</v>
      </c>
      <c r="N483" s="28">
        <f t="shared" si="515"/>
        <v>0</v>
      </c>
      <c r="O483" s="28">
        <f t="shared" si="515"/>
        <v>0</v>
      </c>
      <c r="P483" s="28">
        <f t="shared" si="515"/>
        <v>0</v>
      </c>
      <c r="Q483" s="28">
        <f t="shared" si="515"/>
        <v>0</v>
      </c>
      <c r="R483" s="28">
        <f t="shared" si="515"/>
        <v>7</v>
      </c>
      <c r="S483" s="28">
        <f t="shared" si="515"/>
        <v>6.6</v>
      </c>
      <c r="T483" s="28">
        <f t="shared" si="515"/>
        <v>0</v>
      </c>
      <c r="U483" s="27">
        <f t="shared" si="436"/>
        <v>0</v>
      </c>
      <c r="V483" s="27">
        <f t="shared" si="4"/>
        <v>13.6</v>
      </c>
      <c r="W483" s="27"/>
    </row>
    <row r="484">
      <c r="A484" s="26" t="s">
        <v>1700</v>
      </c>
      <c r="B484" s="27" t="str">
        <f>VLOOKUP(A484,PlayerPosDB,3,FALSE)</f>
        <v>WR</v>
      </c>
      <c r="C484" s="28">
        <f t="shared" ref="C484:T484" si="516">IFNA(VLOOKUP($A484,INDIRECT("'W"&amp;C$1&amp;"'!$A$3:$T$1000"),3,False),0)</f>
        <v>0</v>
      </c>
      <c r="D484" s="28">
        <f t="shared" si="516"/>
        <v>0</v>
      </c>
      <c r="E484" s="28">
        <f t="shared" si="516"/>
        <v>0</v>
      </c>
      <c r="F484" s="28">
        <f t="shared" si="516"/>
        <v>0</v>
      </c>
      <c r="G484" s="28">
        <f t="shared" si="516"/>
        <v>0</v>
      </c>
      <c r="H484" s="28">
        <f t="shared" si="516"/>
        <v>0</v>
      </c>
      <c r="I484" s="28">
        <f t="shared" si="516"/>
        <v>0</v>
      </c>
      <c r="J484" s="28">
        <f t="shared" si="516"/>
        <v>0</v>
      </c>
      <c r="K484" s="28">
        <f t="shared" si="516"/>
        <v>0</v>
      </c>
      <c r="L484" s="28">
        <f t="shared" si="516"/>
        <v>0</v>
      </c>
      <c r="M484" s="28">
        <f t="shared" si="516"/>
        <v>0</v>
      </c>
      <c r="N484" s="28">
        <f t="shared" si="516"/>
        <v>0</v>
      </c>
      <c r="O484" s="28">
        <f t="shared" si="516"/>
        <v>0</v>
      </c>
      <c r="P484" s="28">
        <f t="shared" si="516"/>
        <v>0</v>
      </c>
      <c r="Q484" s="28">
        <f t="shared" si="516"/>
        <v>0</v>
      </c>
      <c r="R484" s="28">
        <f t="shared" si="516"/>
        <v>0</v>
      </c>
      <c r="S484" s="28">
        <f t="shared" si="516"/>
        <v>13.4</v>
      </c>
      <c r="T484" s="28">
        <f t="shared" si="516"/>
        <v>0</v>
      </c>
      <c r="U484" s="27">
        <f t="shared" si="436"/>
        <v>0</v>
      </c>
      <c r="V484" s="27">
        <f t="shared" si="4"/>
        <v>13.4</v>
      </c>
      <c r="W484" s="27"/>
    </row>
    <row r="485">
      <c r="A485" s="26" t="s">
        <v>1701</v>
      </c>
      <c r="B485" s="27" t="str">
        <f>VLOOKUP(A485,PlayerPosDB,3,FALSE)</f>
        <v>WR</v>
      </c>
      <c r="C485" s="28">
        <f t="shared" ref="C485:T485" si="517">IFNA(VLOOKUP($A485,INDIRECT("'W"&amp;C$1&amp;"'!$A$3:$T$1000"),3,False),0)</f>
        <v>0</v>
      </c>
      <c r="D485" s="28">
        <f t="shared" si="517"/>
        <v>0</v>
      </c>
      <c r="E485" s="28">
        <f t="shared" si="517"/>
        <v>0</v>
      </c>
      <c r="F485" s="28">
        <f t="shared" si="517"/>
        <v>0</v>
      </c>
      <c r="G485" s="28">
        <f t="shared" si="517"/>
        <v>0</v>
      </c>
      <c r="H485" s="28">
        <f t="shared" si="517"/>
        <v>-0.3</v>
      </c>
      <c r="I485" s="28">
        <f t="shared" si="517"/>
        <v>0</v>
      </c>
      <c r="J485" s="28">
        <f t="shared" si="517"/>
        <v>0</v>
      </c>
      <c r="K485" s="28">
        <f t="shared" si="517"/>
        <v>1.8</v>
      </c>
      <c r="L485" s="28">
        <f t="shared" si="517"/>
        <v>0</v>
      </c>
      <c r="M485" s="28">
        <f t="shared" si="517"/>
        <v>2.9</v>
      </c>
      <c r="N485" s="28">
        <f t="shared" si="517"/>
        <v>0</v>
      </c>
      <c r="O485" s="28">
        <f t="shared" si="517"/>
        <v>0</v>
      </c>
      <c r="P485" s="28">
        <f t="shared" si="517"/>
        <v>0</v>
      </c>
      <c r="Q485" s="28">
        <f t="shared" si="517"/>
        <v>0</v>
      </c>
      <c r="R485" s="28">
        <f t="shared" si="517"/>
        <v>5.6</v>
      </c>
      <c r="S485" s="28">
        <f t="shared" si="517"/>
        <v>0.8</v>
      </c>
      <c r="T485" s="28">
        <f t="shared" si="517"/>
        <v>2.4</v>
      </c>
      <c r="U485" s="27">
        <f t="shared" si="436"/>
        <v>0</v>
      </c>
      <c r="V485" s="27">
        <f t="shared" si="4"/>
        <v>13.2</v>
      </c>
      <c r="W485" s="27"/>
    </row>
    <row r="486">
      <c r="A486" s="26" t="s">
        <v>1702</v>
      </c>
      <c r="B486" s="27" t="str">
        <f>VLOOKUP(A486,PlayerPosDB,3,FALSE)</f>
        <v>WR</v>
      </c>
      <c r="C486" s="28">
        <f t="shared" ref="C486:T486" si="518">IFNA(VLOOKUP($A486,INDIRECT("'W"&amp;C$1&amp;"'!$A$3:$T$1000"),3,False),0)</f>
        <v>0</v>
      </c>
      <c r="D486" s="28">
        <f t="shared" si="518"/>
        <v>5.2</v>
      </c>
      <c r="E486" s="28">
        <f t="shared" si="518"/>
        <v>0</v>
      </c>
      <c r="F486" s="28">
        <f t="shared" si="518"/>
        <v>0</v>
      </c>
      <c r="G486" s="28">
        <f t="shared" si="518"/>
        <v>0</v>
      </c>
      <c r="H486" s="28">
        <f t="shared" si="518"/>
        <v>0</v>
      </c>
      <c r="I486" s="28">
        <f t="shared" si="518"/>
        <v>0</v>
      </c>
      <c r="J486" s="28">
        <f t="shared" si="518"/>
        <v>4.6</v>
      </c>
      <c r="K486" s="28">
        <f t="shared" si="518"/>
        <v>0</v>
      </c>
      <c r="L486" s="28">
        <f t="shared" si="518"/>
        <v>1.6</v>
      </c>
      <c r="M486" s="28">
        <f t="shared" si="518"/>
        <v>1.3</v>
      </c>
      <c r="N486" s="28">
        <f t="shared" si="518"/>
        <v>0</v>
      </c>
      <c r="O486" s="28">
        <f t="shared" si="518"/>
        <v>0</v>
      </c>
      <c r="P486" s="28">
        <f t="shared" si="518"/>
        <v>0</v>
      </c>
      <c r="Q486" s="28">
        <f t="shared" si="518"/>
        <v>0</v>
      </c>
      <c r="R486" s="28">
        <f t="shared" si="518"/>
        <v>0</v>
      </c>
      <c r="S486" s="28">
        <f t="shared" si="518"/>
        <v>0</v>
      </c>
      <c r="T486" s="28">
        <f t="shared" si="518"/>
        <v>0</v>
      </c>
      <c r="U486" s="27">
        <f t="shared" si="436"/>
        <v>0</v>
      </c>
      <c r="V486" s="27">
        <f t="shared" si="4"/>
        <v>12.7</v>
      </c>
      <c r="W486" s="27"/>
    </row>
    <row r="487">
      <c r="A487" s="26" t="s">
        <v>1703</v>
      </c>
      <c r="B487" s="27" t="str">
        <f>VLOOKUP(A487,PlayerPosDB,3,FALSE)</f>
        <v>WR</v>
      </c>
      <c r="C487" s="28">
        <f t="shared" ref="C487:T487" si="519">IFNA(VLOOKUP($A487,INDIRECT("'W"&amp;C$1&amp;"'!$A$3:$T$1000"),3,False),0)</f>
        <v>0</v>
      </c>
      <c r="D487" s="28">
        <f t="shared" si="519"/>
        <v>0</v>
      </c>
      <c r="E487" s="28">
        <f t="shared" si="519"/>
        <v>0</v>
      </c>
      <c r="F487" s="28">
        <f t="shared" si="519"/>
        <v>0</v>
      </c>
      <c r="G487" s="28">
        <f t="shared" si="519"/>
        <v>0</v>
      </c>
      <c r="H487" s="28">
        <f t="shared" si="519"/>
        <v>0</v>
      </c>
      <c r="I487" s="28">
        <f t="shared" si="519"/>
        <v>0</v>
      </c>
      <c r="J487" s="28">
        <f t="shared" si="519"/>
        <v>0</v>
      </c>
      <c r="K487" s="28">
        <f t="shared" si="519"/>
        <v>0</v>
      </c>
      <c r="L487" s="28">
        <f t="shared" si="519"/>
        <v>3.3</v>
      </c>
      <c r="M487" s="28">
        <f t="shared" si="519"/>
        <v>3.8</v>
      </c>
      <c r="N487" s="28">
        <f t="shared" si="519"/>
        <v>0</v>
      </c>
      <c r="O487" s="28">
        <f t="shared" si="519"/>
        <v>0</v>
      </c>
      <c r="P487" s="28">
        <f t="shared" si="519"/>
        <v>2.1</v>
      </c>
      <c r="Q487" s="28">
        <f t="shared" si="519"/>
        <v>1.3</v>
      </c>
      <c r="R487" s="28">
        <f t="shared" si="519"/>
        <v>0</v>
      </c>
      <c r="S487" s="28">
        <f t="shared" si="519"/>
        <v>0</v>
      </c>
      <c r="T487" s="28">
        <f t="shared" si="519"/>
        <v>2</v>
      </c>
      <c r="U487" s="27">
        <f t="shared" si="436"/>
        <v>0</v>
      </c>
      <c r="V487" s="27">
        <f t="shared" si="4"/>
        <v>12.5</v>
      </c>
      <c r="W487" s="27"/>
    </row>
    <row r="488">
      <c r="A488" s="26" t="s">
        <v>1704</v>
      </c>
      <c r="B488" s="27" t="str">
        <f>VLOOKUP(A488,PlayerPosDB,3,FALSE)</f>
        <v>WR</v>
      </c>
      <c r="C488" s="28">
        <f t="shared" ref="C488:T488" si="520">IFNA(VLOOKUP($A488,INDIRECT("'W"&amp;C$1&amp;"'!$A$3:$T$1000"),3,False),0)</f>
        <v>0</v>
      </c>
      <c r="D488" s="28">
        <f t="shared" si="520"/>
        <v>0</v>
      </c>
      <c r="E488" s="28">
        <f t="shared" si="520"/>
        <v>0</v>
      </c>
      <c r="F488" s="28">
        <f t="shared" si="520"/>
        <v>0</v>
      </c>
      <c r="G488" s="28">
        <f t="shared" si="520"/>
        <v>0</v>
      </c>
      <c r="H488" s="28">
        <f t="shared" si="520"/>
        <v>0</v>
      </c>
      <c r="I488" s="28">
        <f t="shared" si="520"/>
        <v>0</v>
      </c>
      <c r="J488" s="28">
        <f t="shared" si="520"/>
        <v>0.8</v>
      </c>
      <c r="K488" s="28">
        <f t="shared" si="520"/>
        <v>0</v>
      </c>
      <c r="L488" s="28">
        <f t="shared" si="520"/>
        <v>0</v>
      </c>
      <c r="M488" s="28">
        <f t="shared" si="520"/>
        <v>0</v>
      </c>
      <c r="N488" s="28">
        <f t="shared" si="520"/>
        <v>0</v>
      </c>
      <c r="O488" s="28">
        <f t="shared" si="520"/>
        <v>0</v>
      </c>
      <c r="P488" s="28">
        <f t="shared" si="520"/>
        <v>1.8</v>
      </c>
      <c r="Q488" s="28">
        <f t="shared" si="520"/>
        <v>0.8</v>
      </c>
      <c r="R488" s="28">
        <f t="shared" si="520"/>
        <v>0</v>
      </c>
      <c r="S488" s="28">
        <f t="shared" si="520"/>
        <v>2.4</v>
      </c>
      <c r="T488" s="28">
        <f t="shared" si="520"/>
        <v>6.6</v>
      </c>
      <c r="U488" s="27">
        <f t="shared" si="436"/>
        <v>0</v>
      </c>
      <c r="V488" s="27">
        <f t="shared" si="4"/>
        <v>12.4</v>
      </c>
      <c r="W488" s="27"/>
    </row>
    <row r="489">
      <c r="A489" s="26" t="s">
        <v>1705</v>
      </c>
      <c r="B489" s="27" t="str">
        <f>VLOOKUP(A489,PlayerPosDB,3,FALSE)</f>
        <v>WR</v>
      </c>
      <c r="C489" s="28">
        <f t="shared" ref="C489:T489" si="521">IFNA(VLOOKUP($A489,INDIRECT("'W"&amp;C$1&amp;"'!$A$3:$T$1000"),3,False),0)</f>
        <v>0</v>
      </c>
      <c r="D489" s="28">
        <f t="shared" si="521"/>
        <v>0</v>
      </c>
      <c r="E489" s="28">
        <f t="shared" si="521"/>
        <v>1.4</v>
      </c>
      <c r="F489" s="28">
        <f t="shared" si="521"/>
        <v>0</v>
      </c>
      <c r="G489" s="28">
        <f t="shared" si="521"/>
        <v>0</v>
      </c>
      <c r="H489" s="28">
        <f t="shared" si="521"/>
        <v>0</v>
      </c>
      <c r="I489" s="28">
        <f t="shared" si="521"/>
        <v>0</v>
      </c>
      <c r="J489" s="28">
        <f t="shared" si="521"/>
        <v>0</v>
      </c>
      <c r="K489" s="28">
        <f t="shared" si="521"/>
        <v>0</v>
      </c>
      <c r="L489" s="28">
        <f t="shared" si="521"/>
        <v>7</v>
      </c>
      <c r="M489" s="28">
        <f t="shared" si="521"/>
        <v>0</v>
      </c>
      <c r="N489" s="28">
        <f t="shared" si="521"/>
        <v>0</v>
      </c>
      <c r="O489" s="28">
        <f t="shared" si="521"/>
        <v>0</v>
      </c>
      <c r="P489" s="28">
        <f t="shared" si="521"/>
        <v>0</v>
      </c>
      <c r="Q489" s="28">
        <f t="shared" si="521"/>
        <v>0</v>
      </c>
      <c r="R489" s="28">
        <f t="shared" si="521"/>
        <v>0</v>
      </c>
      <c r="S489" s="28">
        <f t="shared" si="521"/>
        <v>0</v>
      </c>
      <c r="T489" s="28">
        <f t="shared" si="521"/>
        <v>3.9</v>
      </c>
      <c r="U489" s="27">
        <f t="shared" si="436"/>
        <v>0</v>
      </c>
      <c r="V489" s="27">
        <f t="shared" si="4"/>
        <v>12.3</v>
      </c>
      <c r="W489" s="27"/>
    </row>
    <row r="490">
      <c r="A490" s="26" t="s">
        <v>1706</v>
      </c>
      <c r="B490" s="27" t="str">
        <f>VLOOKUP(A490,PlayerPosDB,3,FALSE)</f>
        <v>WR</v>
      </c>
      <c r="C490" s="28">
        <f t="shared" ref="C490:T490" si="522">IFNA(VLOOKUP($A490,INDIRECT("'W"&amp;C$1&amp;"'!$A$3:$T$1000"),3,False),0)</f>
        <v>0</v>
      </c>
      <c r="D490" s="28">
        <f t="shared" si="522"/>
        <v>0</v>
      </c>
      <c r="E490" s="28">
        <f t="shared" si="522"/>
        <v>2.3</v>
      </c>
      <c r="F490" s="28">
        <f t="shared" si="522"/>
        <v>9.7</v>
      </c>
      <c r="G490" s="28">
        <f t="shared" si="522"/>
        <v>0</v>
      </c>
      <c r="H490" s="28">
        <f t="shared" si="522"/>
        <v>0</v>
      </c>
      <c r="I490" s="28">
        <f t="shared" si="522"/>
        <v>0</v>
      </c>
      <c r="J490" s="28">
        <f t="shared" si="522"/>
        <v>0</v>
      </c>
      <c r="K490" s="28">
        <f t="shared" si="522"/>
        <v>0</v>
      </c>
      <c r="L490" s="28">
        <f t="shared" si="522"/>
        <v>0</v>
      </c>
      <c r="M490" s="28">
        <f t="shared" si="522"/>
        <v>0</v>
      </c>
      <c r="N490" s="28">
        <f t="shared" si="522"/>
        <v>0</v>
      </c>
      <c r="O490" s="28">
        <f t="shared" si="522"/>
        <v>0</v>
      </c>
      <c r="P490" s="28">
        <f t="shared" si="522"/>
        <v>0</v>
      </c>
      <c r="Q490" s="28">
        <f t="shared" si="522"/>
        <v>0</v>
      </c>
      <c r="R490" s="28">
        <f t="shared" si="522"/>
        <v>0</v>
      </c>
      <c r="S490" s="28">
        <f t="shared" si="522"/>
        <v>0</v>
      </c>
      <c r="T490" s="28">
        <f t="shared" si="522"/>
        <v>0</v>
      </c>
      <c r="U490" s="27">
        <f t="shared" si="436"/>
        <v>0</v>
      </c>
      <c r="V490" s="27">
        <f t="shared" si="4"/>
        <v>12</v>
      </c>
      <c r="W490" s="27"/>
    </row>
    <row r="491">
      <c r="A491" s="26" t="s">
        <v>1707</v>
      </c>
      <c r="B491" s="27" t="str">
        <f>VLOOKUP(A491,PlayerPosDB,3,FALSE)</f>
        <v>WR</v>
      </c>
      <c r="C491" s="28">
        <f t="shared" ref="C491:T491" si="523">IFNA(VLOOKUP($A491,INDIRECT("'W"&amp;C$1&amp;"'!$A$3:$T$1000"),3,False),0)</f>
        <v>0</v>
      </c>
      <c r="D491" s="28">
        <f t="shared" si="523"/>
        <v>0</v>
      </c>
      <c r="E491" s="28">
        <f t="shared" si="523"/>
        <v>0</v>
      </c>
      <c r="F491" s="28">
        <f t="shared" si="523"/>
        <v>0</v>
      </c>
      <c r="G491" s="28">
        <f t="shared" si="523"/>
        <v>0</v>
      </c>
      <c r="H491" s="28">
        <f t="shared" si="523"/>
        <v>0</v>
      </c>
      <c r="I491" s="28">
        <f t="shared" si="523"/>
        <v>0</v>
      </c>
      <c r="J491" s="28">
        <f t="shared" si="523"/>
        <v>0</v>
      </c>
      <c r="K491" s="28">
        <f t="shared" si="523"/>
        <v>0</v>
      </c>
      <c r="L491" s="28">
        <f t="shared" si="523"/>
        <v>0</v>
      </c>
      <c r="M491" s="28">
        <f t="shared" si="523"/>
        <v>0</v>
      </c>
      <c r="N491" s="28">
        <f t="shared" si="523"/>
        <v>0</v>
      </c>
      <c r="O491" s="28">
        <f t="shared" si="523"/>
        <v>0</v>
      </c>
      <c r="P491" s="28">
        <f t="shared" si="523"/>
        <v>0</v>
      </c>
      <c r="Q491" s="28">
        <f t="shared" si="523"/>
        <v>0</v>
      </c>
      <c r="R491" s="28">
        <f t="shared" si="523"/>
        <v>0</v>
      </c>
      <c r="S491" s="28">
        <f t="shared" si="523"/>
        <v>0</v>
      </c>
      <c r="T491" s="28">
        <f t="shared" si="523"/>
        <v>11.4</v>
      </c>
      <c r="U491" s="27">
        <f t="shared" si="436"/>
        <v>0</v>
      </c>
      <c r="V491" s="27">
        <f t="shared" si="4"/>
        <v>11.4</v>
      </c>
      <c r="W491" s="27"/>
    </row>
    <row r="492">
      <c r="A492" s="26" t="s">
        <v>1708</v>
      </c>
      <c r="B492" s="27" t="str">
        <f>VLOOKUP(A492,PlayerPosDB,3,FALSE)</f>
        <v>WR</v>
      </c>
      <c r="C492" s="28">
        <f t="shared" ref="C492:T492" si="524">IFNA(VLOOKUP($A492,INDIRECT("'W"&amp;C$1&amp;"'!$A$3:$T$1000"),3,False),0)</f>
        <v>0</v>
      </c>
      <c r="D492" s="28">
        <f t="shared" si="524"/>
        <v>0</v>
      </c>
      <c r="E492" s="28">
        <f t="shared" si="524"/>
        <v>2.6</v>
      </c>
      <c r="F492" s="28">
        <f t="shared" si="524"/>
        <v>1.1</v>
      </c>
      <c r="G492" s="28">
        <f t="shared" si="524"/>
        <v>0</v>
      </c>
      <c r="H492" s="28">
        <f t="shared" si="524"/>
        <v>0</v>
      </c>
      <c r="I492" s="28">
        <f t="shared" si="524"/>
        <v>0</v>
      </c>
      <c r="J492" s="28">
        <f t="shared" si="524"/>
        <v>6.6</v>
      </c>
      <c r="K492" s="28">
        <f t="shared" si="524"/>
        <v>0</v>
      </c>
      <c r="L492" s="28">
        <f t="shared" si="524"/>
        <v>0</v>
      </c>
      <c r="M492" s="28">
        <f t="shared" si="524"/>
        <v>2.2</v>
      </c>
      <c r="N492" s="28">
        <f t="shared" si="524"/>
        <v>0</v>
      </c>
      <c r="O492" s="28">
        <f t="shared" si="524"/>
        <v>0.4</v>
      </c>
      <c r="P492" s="28">
        <f t="shared" si="524"/>
        <v>0</v>
      </c>
      <c r="Q492" s="28">
        <f t="shared" si="524"/>
        <v>0</v>
      </c>
      <c r="R492" s="28">
        <f t="shared" si="524"/>
        <v>-2</v>
      </c>
      <c r="S492" s="28">
        <f t="shared" si="524"/>
        <v>0</v>
      </c>
      <c r="T492" s="28">
        <f t="shared" si="524"/>
        <v>0.5</v>
      </c>
      <c r="U492" s="27">
        <f t="shared" si="436"/>
        <v>0</v>
      </c>
      <c r="V492" s="27">
        <f t="shared" si="4"/>
        <v>11.4</v>
      </c>
      <c r="W492" s="27"/>
    </row>
    <row r="493">
      <c r="A493" s="26" t="s">
        <v>1709</v>
      </c>
      <c r="B493" s="27" t="str">
        <f>VLOOKUP(A493,PlayerPosDB,3,FALSE)</f>
        <v>WR</v>
      </c>
      <c r="C493" s="28">
        <f t="shared" ref="C493:T493" si="525">IFNA(VLOOKUP($A493,INDIRECT("'W"&amp;C$1&amp;"'!$A$3:$T$1000"),3,False),0)</f>
        <v>0</v>
      </c>
      <c r="D493" s="28">
        <f t="shared" si="525"/>
        <v>0</v>
      </c>
      <c r="E493" s="28">
        <f t="shared" si="525"/>
        <v>0</v>
      </c>
      <c r="F493" s="28">
        <f t="shared" si="525"/>
        <v>0</v>
      </c>
      <c r="G493" s="28">
        <f t="shared" si="525"/>
        <v>0</v>
      </c>
      <c r="H493" s="28">
        <f t="shared" si="525"/>
        <v>0</v>
      </c>
      <c r="I493" s="28">
        <f t="shared" si="525"/>
        <v>2.5</v>
      </c>
      <c r="J493" s="28">
        <f t="shared" si="525"/>
        <v>4.5</v>
      </c>
      <c r="K493" s="28">
        <f t="shared" si="525"/>
        <v>0.5</v>
      </c>
      <c r="L493" s="28">
        <f t="shared" si="525"/>
        <v>-0.2</v>
      </c>
      <c r="M493" s="28">
        <f t="shared" si="525"/>
        <v>0</v>
      </c>
      <c r="N493" s="28">
        <f t="shared" si="525"/>
        <v>3</v>
      </c>
      <c r="O493" s="28">
        <f t="shared" si="525"/>
        <v>0</v>
      </c>
      <c r="P493" s="28">
        <f t="shared" si="525"/>
        <v>0.9</v>
      </c>
      <c r="Q493" s="28">
        <f t="shared" si="525"/>
        <v>0</v>
      </c>
      <c r="R493" s="28">
        <f t="shared" si="525"/>
        <v>0</v>
      </c>
      <c r="S493" s="28">
        <f t="shared" si="525"/>
        <v>0</v>
      </c>
      <c r="T493" s="28">
        <f t="shared" si="525"/>
        <v>0</v>
      </c>
      <c r="U493" s="27">
        <f t="shared" si="436"/>
        <v>0</v>
      </c>
      <c r="V493" s="27">
        <f t="shared" si="4"/>
        <v>11.2</v>
      </c>
      <c r="W493" s="27"/>
    </row>
    <row r="494">
      <c r="A494" s="26" t="s">
        <v>1710</v>
      </c>
      <c r="B494" s="27" t="str">
        <f>VLOOKUP(A494,PlayerPosDB,3,FALSE)</f>
        <v>WR</v>
      </c>
      <c r="C494" s="28">
        <f t="shared" ref="C494:T494" si="526">IFNA(VLOOKUP($A494,INDIRECT("'W"&amp;C$1&amp;"'!$A$3:$T$1000"),3,False),0)</f>
        <v>0</v>
      </c>
      <c r="D494" s="28">
        <f t="shared" si="526"/>
        <v>0</v>
      </c>
      <c r="E494" s="28">
        <f t="shared" si="526"/>
        <v>0</v>
      </c>
      <c r="F494" s="28">
        <f t="shared" si="526"/>
        <v>0</v>
      </c>
      <c r="G494" s="28">
        <f t="shared" si="526"/>
        <v>0</v>
      </c>
      <c r="H494" s="28">
        <f t="shared" si="526"/>
        <v>0</v>
      </c>
      <c r="I494" s="28">
        <f t="shared" si="526"/>
        <v>0</v>
      </c>
      <c r="J494" s="28">
        <f t="shared" si="526"/>
        <v>0</v>
      </c>
      <c r="K494" s="28">
        <f t="shared" si="526"/>
        <v>0</v>
      </c>
      <c r="L494" s="28">
        <f t="shared" si="526"/>
        <v>0</v>
      </c>
      <c r="M494" s="28">
        <f t="shared" si="526"/>
        <v>0</v>
      </c>
      <c r="N494" s="28">
        <f t="shared" si="526"/>
        <v>0</v>
      </c>
      <c r="O494" s="28">
        <f t="shared" si="526"/>
        <v>0</v>
      </c>
      <c r="P494" s="28">
        <f t="shared" si="526"/>
        <v>1.4</v>
      </c>
      <c r="Q494" s="28">
        <f t="shared" si="526"/>
        <v>2.6</v>
      </c>
      <c r="R494" s="28">
        <f t="shared" si="526"/>
        <v>0</v>
      </c>
      <c r="S494" s="28">
        <f t="shared" si="526"/>
        <v>0</v>
      </c>
      <c r="T494" s="28">
        <f t="shared" si="526"/>
        <v>7.1</v>
      </c>
      <c r="U494" s="27">
        <f>COUNTIF(C494:T494,"&gt; 9")</f>
        <v>0</v>
      </c>
      <c r="V494" s="27">
        <f t="shared" si="4"/>
        <v>11.1</v>
      </c>
      <c r="W494" s="27"/>
    </row>
    <row r="495">
      <c r="A495" s="26" t="s">
        <v>1711</v>
      </c>
      <c r="B495" s="27" t="str">
        <f>VLOOKUP(A495,PlayerPosDB,3,FALSE)</f>
        <v>WR</v>
      </c>
      <c r="C495" s="28">
        <f t="shared" ref="C495:T495" si="527">IFNA(VLOOKUP($A495,INDIRECT("'W"&amp;C$1&amp;"'!$A$3:$T$1000"),3,False),0)</f>
        <v>0</v>
      </c>
      <c r="D495" s="28">
        <f t="shared" si="527"/>
        <v>0.9</v>
      </c>
      <c r="E495" s="28">
        <f t="shared" si="527"/>
        <v>0</v>
      </c>
      <c r="F495" s="28">
        <f t="shared" si="527"/>
        <v>0</v>
      </c>
      <c r="G495" s="28">
        <f t="shared" si="527"/>
        <v>0</v>
      </c>
      <c r="H495" s="28">
        <f t="shared" si="527"/>
        <v>0</v>
      </c>
      <c r="I495" s="28">
        <f t="shared" si="527"/>
        <v>0</v>
      </c>
      <c r="J495" s="28">
        <f t="shared" si="527"/>
        <v>0</v>
      </c>
      <c r="K495" s="28">
        <f t="shared" si="527"/>
        <v>0</v>
      </c>
      <c r="L495" s="28">
        <f t="shared" si="527"/>
        <v>0</v>
      </c>
      <c r="M495" s="28">
        <f t="shared" si="527"/>
        <v>0</v>
      </c>
      <c r="N495" s="28">
        <f t="shared" si="527"/>
        <v>0</v>
      </c>
      <c r="O495" s="28">
        <f t="shared" si="527"/>
        <v>0</v>
      </c>
      <c r="P495" s="28">
        <f t="shared" si="527"/>
        <v>0</v>
      </c>
      <c r="Q495" s="28">
        <f t="shared" si="527"/>
        <v>0</v>
      </c>
      <c r="R495" s="28">
        <f t="shared" si="527"/>
        <v>0</v>
      </c>
      <c r="S495" s="28">
        <f t="shared" si="527"/>
        <v>1.8</v>
      </c>
      <c r="T495" s="28">
        <f t="shared" si="527"/>
        <v>7.9</v>
      </c>
      <c r="U495" s="27">
        <f t="shared" ref="U495:U553" si="529">COUNTIF(C495:T495,"&gt; 15")</f>
        <v>0</v>
      </c>
      <c r="V495" s="27">
        <f t="shared" si="4"/>
        <v>10.6</v>
      </c>
      <c r="W495" s="27"/>
    </row>
    <row r="496">
      <c r="A496" s="26" t="s">
        <v>1712</v>
      </c>
      <c r="B496" s="27" t="str">
        <f>VLOOKUP(A496,PlayerPosDB,3,FALSE)</f>
        <v>WR</v>
      </c>
      <c r="C496" s="28">
        <f t="shared" ref="C496:T496" si="528">IFNA(VLOOKUP($A496,INDIRECT("'W"&amp;C$1&amp;"'!$A$3:$T$1000"),3,False),0)</f>
        <v>0</v>
      </c>
      <c r="D496" s="28">
        <f t="shared" si="528"/>
        <v>2.6</v>
      </c>
      <c r="E496" s="28">
        <f t="shared" si="528"/>
        <v>1.8</v>
      </c>
      <c r="F496" s="28">
        <f t="shared" si="528"/>
        <v>0</v>
      </c>
      <c r="G496" s="28">
        <f t="shared" si="528"/>
        <v>0</v>
      </c>
      <c r="H496" s="28">
        <f t="shared" si="528"/>
        <v>0</v>
      </c>
      <c r="I496" s="28">
        <f t="shared" si="528"/>
        <v>0</v>
      </c>
      <c r="J496" s="28">
        <f t="shared" si="528"/>
        <v>0</v>
      </c>
      <c r="K496" s="28">
        <f t="shared" si="528"/>
        <v>1.4</v>
      </c>
      <c r="L496" s="28">
        <f t="shared" si="528"/>
        <v>0</v>
      </c>
      <c r="M496" s="28">
        <f t="shared" si="528"/>
        <v>1.8</v>
      </c>
      <c r="N496" s="28">
        <f t="shared" si="528"/>
        <v>0</v>
      </c>
      <c r="O496" s="28">
        <f t="shared" si="528"/>
        <v>1.3</v>
      </c>
      <c r="P496" s="28">
        <f t="shared" si="528"/>
        <v>0</v>
      </c>
      <c r="Q496" s="28">
        <f t="shared" si="528"/>
        <v>1.7</v>
      </c>
      <c r="R496" s="28">
        <f t="shared" si="528"/>
        <v>0</v>
      </c>
      <c r="S496" s="28">
        <f t="shared" si="528"/>
        <v>0</v>
      </c>
      <c r="T496" s="28">
        <f t="shared" si="528"/>
        <v>0</v>
      </c>
      <c r="U496" s="27">
        <f t="shared" si="529"/>
        <v>0</v>
      </c>
      <c r="V496" s="27">
        <f t="shared" si="4"/>
        <v>10.6</v>
      </c>
      <c r="W496" s="27"/>
    </row>
    <row r="497">
      <c r="A497" s="26" t="s">
        <v>1713</v>
      </c>
      <c r="B497" s="27" t="str">
        <f>VLOOKUP(A497,PlayerPosDB,3,FALSE)</f>
        <v>WR</v>
      </c>
      <c r="C497" s="28">
        <f t="shared" ref="C497:T497" si="530">IFNA(VLOOKUP($A497,INDIRECT("'W"&amp;C$1&amp;"'!$A$3:$T$1000"),3,False),0)</f>
        <v>0</v>
      </c>
      <c r="D497" s="28">
        <f t="shared" si="530"/>
        <v>0</v>
      </c>
      <c r="E497" s="28">
        <f t="shared" si="530"/>
        <v>0</v>
      </c>
      <c r="F497" s="28">
        <f t="shared" si="530"/>
        <v>0</v>
      </c>
      <c r="G497" s="28">
        <f t="shared" si="530"/>
        <v>0</v>
      </c>
      <c r="H497" s="28">
        <f t="shared" si="530"/>
        <v>1.1</v>
      </c>
      <c r="I497" s="28">
        <f t="shared" si="530"/>
        <v>0</v>
      </c>
      <c r="J497" s="28">
        <f t="shared" si="530"/>
        <v>0</v>
      </c>
      <c r="K497" s="28">
        <f t="shared" si="530"/>
        <v>0</v>
      </c>
      <c r="L497" s="28">
        <f t="shared" si="530"/>
        <v>5.9</v>
      </c>
      <c r="M497" s="28">
        <f t="shared" si="530"/>
        <v>0</v>
      </c>
      <c r="N497" s="28">
        <f t="shared" si="530"/>
        <v>0</v>
      </c>
      <c r="O497" s="28">
        <f t="shared" si="530"/>
        <v>1.8</v>
      </c>
      <c r="P497" s="28">
        <f t="shared" si="530"/>
        <v>0</v>
      </c>
      <c r="Q497" s="28">
        <f t="shared" si="530"/>
        <v>0</v>
      </c>
      <c r="R497" s="28">
        <f t="shared" si="530"/>
        <v>1.4</v>
      </c>
      <c r="S497" s="28">
        <f t="shared" si="530"/>
        <v>0</v>
      </c>
      <c r="T497" s="28">
        <f t="shared" si="530"/>
        <v>0</v>
      </c>
      <c r="U497" s="27">
        <f t="shared" si="529"/>
        <v>0</v>
      </c>
      <c r="V497" s="27">
        <f t="shared" si="4"/>
        <v>10.2</v>
      </c>
      <c r="W497" s="27"/>
    </row>
    <row r="498">
      <c r="A498" s="26" t="s">
        <v>1714</v>
      </c>
      <c r="B498" s="27" t="str">
        <f>VLOOKUP(A498,PlayerPosDB,3,FALSE)</f>
        <v>WR</v>
      </c>
      <c r="C498" s="28">
        <f t="shared" ref="C498:T498" si="531">IFNA(VLOOKUP($A498,INDIRECT("'W"&amp;C$1&amp;"'!$A$3:$T$1000"),3,False),0)</f>
        <v>0</v>
      </c>
      <c r="D498" s="28">
        <f t="shared" si="531"/>
        <v>0</v>
      </c>
      <c r="E498" s="28">
        <f t="shared" si="531"/>
        <v>0</v>
      </c>
      <c r="F498" s="28">
        <f t="shared" si="531"/>
        <v>0</v>
      </c>
      <c r="G498" s="28">
        <f t="shared" si="531"/>
        <v>0</v>
      </c>
      <c r="H498" s="28">
        <f t="shared" si="531"/>
        <v>0</v>
      </c>
      <c r="I498" s="28">
        <f t="shared" si="531"/>
        <v>0</v>
      </c>
      <c r="J498" s="28">
        <f t="shared" si="531"/>
        <v>0</v>
      </c>
      <c r="K498" s="28">
        <f t="shared" si="531"/>
        <v>0</v>
      </c>
      <c r="L498" s="28">
        <f t="shared" si="531"/>
        <v>0</v>
      </c>
      <c r="M498" s="28">
        <f t="shared" si="531"/>
        <v>0</v>
      </c>
      <c r="N498" s="28">
        <f t="shared" si="531"/>
        <v>0</v>
      </c>
      <c r="O498" s="28">
        <f t="shared" si="531"/>
        <v>0</v>
      </c>
      <c r="P498" s="28">
        <f t="shared" si="531"/>
        <v>0</v>
      </c>
      <c r="Q498" s="28">
        <f t="shared" si="531"/>
        <v>1.1</v>
      </c>
      <c r="R498" s="28">
        <f t="shared" si="531"/>
        <v>1.1</v>
      </c>
      <c r="S498" s="28">
        <f t="shared" si="531"/>
        <v>2.1</v>
      </c>
      <c r="T498" s="28">
        <f t="shared" si="531"/>
        <v>5.8</v>
      </c>
      <c r="U498" s="27">
        <f t="shared" si="529"/>
        <v>0</v>
      </c>
      <c r="V498" s="27">
        <f t="shared" si="4"/>
        <v>10.1</v>
      </c>
      <c r="W498" s="27"/>
    </row>
    <row r="499">
      <c r="A499" s="26" t="s">
        <v>1715</v>
      </c>
      <c r="B499" s="27" t="str">
        <f>VLOOKUP(A499,PlayerPosDB,3,FALSE)</f>
        <v>WR</v>
      </c>
      <c r="C499" s="28">
        <f t="shared" ref="C499:T499" si="532">IFNA(VLOOKUP($A499,INDIRECT("'W"&amp;C$1&amp;"'!$A$3:$T$1000"),3,False),0)</f>
        <v>0</v>
      </c>
      <c r="D499" s="28">
        <f t="shared" si="532"/>
        <v>0</v>
      </c>
      <c r="E499" s="28">
        <f t="shared" si="532"/>
        <v>0</v>
      </c>
      <c r="F499" s="28">
        <f t="shared" si="532"/>
        <v>0</v>
      </c>
      <c r="G499" s="28">
        <f t="shared" si="532"/>
        <v>0</v>
      </c>
      <c r="H499" s="28">
        <f t="shared" si="532"/>
        <v>0</v>
      </c>
      <c r="I499" s="28">
        <f t="shared" si="532"/>
        <v>0</v>
      </c>
      <c r="J499" s="28">
        <f t="shared" si="532"/>
        <v>0</v>
      </c>
      <c r="K499" s="28">
        <f t="shared" si="532"/>
        <v>0</v>
      </c>
      <c r="L499" s="28">
        <f t="shared" si="532"/>
        <v>0</v>
      </c>
      <c r="M499" s="28">
        <f t="shared" si="532"/>
        <v>0</v>
      </c>
      <c r="N499" s="28">
        <f t="shared" si="532"/>
        <v>0</v>
      </c>
      <c r="O499" s="28">
        <f t="shared" si="532"/>
        <v>5.8</v>
      </c>
      <c r="P499" s="28">
        <f t="shared" si="532"/>
        <v>1.7</v>
      </c>
      <c r="Q499" s="28">
        <f t="shared" si="532"/>
        <v>1.7</v>
      </c>
      <c r="R499" s="28">
        <f t="shared" si="532"/>
        <v>0</v>
      </c>
      <c r="S499" s="28">
        <f t="shared" si="532"/>
        <v>0.8</v>
      </c>
      <c r="T499" s="28">
        <f t="shared" si="532"/>
        <v>0</v>
      </c>
      <c r="U499" s="27">
        <f t="shared" si="529"/>
        <v>0</v>
      </c>
      <c r="V499" s="27">
        <f t="shared" si="4"/>
        <v>10</v>
      </c>
      <c r="W499" s="27"/>
    </row>
    <row r="500">
      <c r="A500" s="26" t="s">
        <v>1716</v>
      </c>
      <c r="B500" s="27" t="str">
        <f>VLOOKUP(A500,PlayerPosDB,3,FALSE)</f>
        <v>WR</v>
      </c>
      <c r="C500" s="28">
        <f t="shared" ref="C500:T500" si="533">IFNA(VLOOKUP($A500,INDIRECT("'W"&amp;C$1&amp;"'!$A$3:$T$1000"),3,False),0)</f>
        <v>0</v>
      </c>
      <c r="D500" s="28">
        <f t="shared" si="533"/>
        <v>0</v>
      </c>
      <c r="E500" s="28">
        <f t="shared" si="533"/>
        <v>0</v>
      </c>
      <c r="F500" s="28">
        <f t="shared" si="533"/>
        <v>0</v>
      </c>
      <c r="G500" s="28">
        <f t="shared" si="533"/>
        <v>0</v>
      </c>
      <c r="H500" s="28">
        <f t="shared" si="533"/>
        <v>0</v>
      </c>
      <c r="I500" s="28">
        <f t="shared" si="533"/>
        <v>0</v>
      </c>
      <c r="J500" s="28">
        <f t="shared" si="533"/>
        <v>0</v>
      </c>
      <c r="K500" s="28">
        <f t="shared" si="533"/>
        <v>3</v>
      </c>
      <c r="L500" s="28">
        <f t="shared" si="533"/>
        <v>2.7</v>
      </c>
      <c r="M500" s="28">
        <f t="shared" si="533"/>
        <v>2.3</v>
      </c>
      <c r="N500" s="28">
        <f t="shared" si="533"/>
        <v>0</v>
      </c>
      <c r="O500" s="28">
        <f t="shared" si="533"/>
        <v>1.4</v>
      </c>
      <c r="P500" s="28">
        <f t="shared" si="533"/>
        <v>0.6</v>
      </c>
      <c r="Q500" s="28">
        <f t="shared" si="533"/>
        <v>0</v>
      </c>
      <c r="R500" s="28">
        <f t="shared" si="533"/>
        <v>0</v>
      </c>
      <c r="S500" s="28">
        <f t="shared" si="533"/>
        <v>0</v>
      </c>
      <c r="T500" s="28">
        <f t="shared" si="533"/>
        <v>0</v>
      </c>
      <c r="U500" s="27">
        <f t="shared" si="529"/>
        <v>0</v>
      </c>
      <c r="V500" s="27">
        <f t="shared" si="4"/>
        <v>10</v>
      </c>
      <c r="W500" s="27"/>
    </row>
    <row r="501">
      <c r="A501" s="26" t="s">
        <v>1717</v>
      </c>
      <c r="B501" s="27" t="str">
        <f>VLOOKUP(A501,PlayerPosDB,3,FALSE)</f>
        <v>WR</v>
      </c>
      <c r="C501" s="28">
        <f t="shared" ref="C501:T501" si="534">IFNA(VLOOKUP($A501,INDIRECT("'W"&amp;C$1&amp;"'!$A$3:$T$1000"),3,False),0)</f>
        <v>1.1</v>
      </c>
      <c r="D501" s="28">
        <f t="shared" si="534"/>
        <v>4.7</v>
      </c>
      <c r="E501" s="28">
        <f t="shared" si="534"/>
        <v>3.7</v>
      </c>
      <c r="F501" s="28">
        <f t="shared" si="534"/>
        <v>0</v>
      </c>
      <c r="G501" s="28">
        <f t="shared" si="534"/>
        <v>0</v>
      </c>
      <c r="H501" s="28">
        <f t="shared" si="534"/>
        <v>0</v>
      </c>
      <c r="I501" s="28">
        <f t="shared" si="534"/>
        <v>0</v>
      </c>
      <c r="J501" s="28">
        <f t="shared" si="534"/>
        <v>1.2</v>
      </c>
      <c r="K501" s="28">
        <f t="shared" si="534"/>
        <v>0</v>
      </c>
      <c r="L501" s="28">
        <f t="shared" si="534"/>
        <v>1</v>
      </c>
      <c r="M501" s="28">
        <f t="shared" si="534"/>
        <v>0</v>
      </c>
      <c r="N501" s="28">
        <f t="shared" si="534"/>
        <v>-2</v>
      </c>
      <c r="O501" s="28">
        <f t="shared" si="534"/>
        <v>0</v>
      </c>
      <c r="P501" s="28">
        <f t="shared" si="534"/>
        <v>0</v>
      </c>
      <c r="Q501" s="28">
        <f t="shared" si="534"/>
        <v>0</v>
      </c>
      <c r="R501" s="28">
        <f t="shared" si="534"/>
        <v>0</v>
      </c>
      <c r="S501" s="28">
        <f t="shared" si="534"/>
        <v>0</v>
      </c>
      <c r="T501" s="28">
        <f t="shared" si="534"/>
        <v>0</v>
      </c>
      <c r="U501" s="27">
        <f t="shared" si="529"/>
        <v>0</v>
      </c>
      <c r="V501" s="27">
        <f t="shared" si="4"/>
        <v>9.7</v>
      </c>
      <c r="W501" s="27"/>
    </row>
    <row r="502">
      <c r="A502" s="26" t="s">
        <v>1718</v>
      </c>
      <c r="B502" s="27" t="str">
        <f>VLOOKUP(A502,PlayerPosDB,3,FALSE)</f>
        <v>WR</v>
      </c>
      <c r="C502" s="28">
        <f t="shared" ref="C502:T502" si="535">IFNA(VLOOKUP($A502,INDIRECT("'W"&amp;C$1&amp;"'!$A$3:$T$1000"),3,False),0)</f>
        <v>0</v>
      </c>
      <c r="D502" s="28">
        <f t="shared" si="535"/>
        <v>0</v>
      </c>
      <c r="E502" s="28">
        <f t="shared" si="535"/>
        <v>4.1</v>
      </c>
      <c r="F502" s="28">
        <f t="shared" si="535"/>
        <v>0</v>
      </c>
      <c r="G502" s="28">
        <f t="shared" si="535"/>
        <v>0</v>
      </c>
      <c r="H502" s="28">
        <f t="shared" si="535"/>
        <v>0</v>
      </c>
      <c r="I502" s="28">
        <f t="shared" si="535"/>
        <v>0</v>
      </c>
      <c r="J502" s="28">
        <f t="shared" si="535"/>
        <v>0</v>
      </c>
      <c r="K502" s="28">
        <f t="shared" si="535"/>
        <v>0</v>
      </c>
      <c r="L502" s="28">
        <f t="shared" si="535"/>
        <v>0</v>
      </c>
      <c r="M502" s="28">
        <f t="shared" si="535"/>
        <v>0</v>
      </c>
      <c r="N502" s="28">
        <f t="shared" si="535"/>
        <v>0</v>
      </c>
      <c r="O502" s="28">
        <f t="shared" si="535"/>
        <v>0</v>
      </c>
      <c r="P502" s="28">
        <f t="shared" si="535"/>
        <v>5.3</v>
      </c>
      <c r="Q502" s="28">
        <f t="shared" si="535"/>
        <v>0</v>
      </c>
      <c r="R502" s="28">
        <f t="shared" si="535"/>
        <v>0</v>
      </c>
      <c r="S502" s="28">
        <f t="shared" si="535"/>
        <v>0</v>
      </c>
      <c r="T502" s="28">
        <f t="shared" si="535"/>
        <v>0</v>
      </c>
      <c r="U502" s="27">
        <f t="shared" si="529"/>
        <v>0</v>
      </c>
      <c r="V502" s="27">
        <f t="shared" si="4"/>
        <v>9.4</v>
      </c>
      <c r="W502" s="27"/>
    </row>
    <row r="503">
      <c r="A503" s="26" t="s">
        <v>1719</v>
      </c>
      <c r="B503" s="27" t="str">
        <f>VLOOKUP(A503,PlayerPosDB,3,FALSE)</f>
        <v>WR</v>
      </c>
      <c r="C503" s="28">
        <f t="shared" ref="C503:T503" si="536">IFNA(VLOOKUP($A503,INDIRECT("'W"&amp;C$1&amp;"'!$A$3:$T$1000"),3,False),0)</f>
        <v>0</v>
      </c>
      <c r="D503" s="28">
        <f t="shared" si="536"/>
        <v>0</v>
      </c>
      <c r="E503" s="28">
        <f t="shared" si="536"/>
        <v>0</v>
      </c>
      <c r="F503" s="28">
        <f t="shared" si="536"/>
        <v>0</v>
      </c>
      <c r="G503" s="28">
        <f t="shared" si="536"/>
        <v>0</v>
      </c>
      <c r="H503" s="28">
        <f t="shared" si="536"/>
        <v>0</v>
      </c>
      <c r="I503" s="28">
        <f t="shared" si="536"/>
        <v>0</v>
      </c>
      <c r="J503" s="28">
        <f t="shared" si="536"/>
        <v>0</v>
      </c>
      <c r="K503" s="28">
        <f t="shared" si="536"/>
        <v>0</v>
      </c>
      <c r="L503" s="28">
        <f t="shared" si="536"/>
        <v>0</v>
      </c>
      <c r="M503" s="28">
        <f t="shared" si="536"/>
        <v>0.9</v>
      </c>
      <c r="N503" s="28">
        <f t="shared" si="536"/>
        <v>0</v>
      </c>
      <c r="O503" s="28">
        <f t="shared" si="536"/>
        <v>2.8</v>
      </c>
      <c r="P503" s="28">
        <f t="shared" si="536"/>
        <v>0</v>
      </c>
      <c r="Q503" s="28">
        <f t="shared" si="536"/>
        <v>2.2</v>
      </c>
      <c r="R503" s="28">
        <f t="shared" si="536"/>
        <v>3.5</v>
      </c>
      <c r="S503" s="28">
        <f t="shared" si="536"/>
        <v>0</v>
      </c>
      <c r="T503" s="28">
        <f t="shared" si="536"/>
        <v>0</v>
      </c>
      <c r="U503" s="27">
        <f t="shared" si="529"/>
        <v>0</v>
      </c>
      <c r="V503" s="27">
        <f t="shared" si="4"/>
        <v>9.4</v>
      </c>
      <c r="W503" s="27"/>
    </row>
    <row r="504">
      <c r="A504" s="26" t="s">
        <v>1720</v>
      </c>
      <c r="B504" s="27" t="str">
        <f>VLOOKUP(A504,PlayerPosDB,3,FALSE)</f>
        <v>WR</v>
      </c>
      <c r="C504" s="28">
        <f t="shared" ref="C504:T504" si="537">IFNA(VLOOKUP($A504,INDIRECT("'W"&amp;C$1&amp;"'!$A$3:$T$1000"),3,False),0)</f>
        <v>0</v>
      </c>
      <c r="D504" s="28">
        <f t="shared" si="537"/>
        <v>0</v>
      </c>
      <c r="E504" s="28">
        <f t="shared" si="537"/>
        <v>0</v>
      </c>
      <c r="F504" s="28">
        <f t="shared" si="537"/>
        <v>0</v>
      </c>
      <c r="G504" s="28">
        <f t="shared" si="537"/>
        <v>0</v>
      </c>
      <c r="H504" s="28">
        <f t="shared" si="537"/>
        <v>8.8</v>
      </c>
      <c r="I504" s="28">
        <f t="shared" si="537"/>
        <v>0</v>
      </c>
      <c r="J504" s="28">
        <f t="shared" si="537"/>
        <v>0</v>
      </c>
      <c r="K504" s="28">
        <f t="shared" si="537"/>
        <v>0</v>
      </c>
      <c r="L504" s="28">
        <f t="shared" si="537"/>
        <v>0</v>
      </c>
      <c r="M504" s="28">
        <f t="shared" si="537"/>
        <v>0</v>
      </c>
      <c r="N504" s="28">
        <f t="shared" si="537"/>
        <v>0</v>
      </c>
      <c r="O504" s="28">
        <f t="shared" si="537"/>
        <v>0</v>
      </c>
      <c r="P504" s="28">
        <f t="shared" si="537"/>
        <v>0</v>
      </c>
      <c r="Q504" s="28">
        <f t="shared" si="537"/>
        <v>0</v>
      </c>
      <c r="R504" s="28">
        <f t="shared" si="537"/>
        <v>0</v>
      </c>
      <c r="S504" s="28">
        <f t="shared" si="537"/>
        <v>0</v>
      </c>
      <c r="T504" s="28">
        <f t="shared" si="537"/>
        <v>0</v>
      </c>
      <c r="U504" s="27">
        <f t="shared" si="529"/>
        <v>0</v>
      </c>
      <c r="V504" s="27">
        <f t="shared" si="4"/>
        <v>8.8</v>
      </c>
      <c r="W504" s="27"/>
    </row>
    <row r="505">
      <c r="A505" s="26" t="s">
        <v>1721</v>
      </c>
      <c r="B505" s="27" t="str">
        <f>VLOOKUP(A505,PlayerPosDB,3,FALSE)</f>
        <v>WR</v>
      </c>
      <c r="C505" s="28">
        <f t="shared" ref="C505:T505" si="538">IFNA(VLOOKUP($A505,INDIRECT("'W"&amp;C$1&amp;"'!$A$3:$T$1000"),3,False),0)</f>
        <v>0</v>
      </c>
      <c r="D505" s="28">
        <f t="shared" si="538"/>
        <v>0</v>
      </c>
      <c r="E505" s="28">
        <f t="shared" si="538"/>
        <v>0</v>
      </c>
      <c r="F505" s="28">
        <f t="shared" si="538"/>
        <v>0</v>
      </c>
      <c r="G505" s="28">
        <f t="shared" si="538"/>
        <v>0</v>
      </c>
      <c r="H505" s="28">
        <f t="shared" si="538"/>
        <v>0</v>
      </c>
      <c r="I505" s="28">
        <f t="shared" si="538"/>
        <v>6</v>
      </c>
      <c r="J505" s="28">
        <f t="shared" si="538"/>
        <v>0</v>
      </c>
      <c r="K505" s="28">
        <f t="shared" si="538"/>
        <v>0</v>
      </c>
      <c r="L505" s="28">
        <f t="shared" si="538"/>
        <v>-2</v>
      </c>
      <c r="M505" s="28">
        <f t="shared" si="538"/>
        <v>0</v>
      </c>
      <c r="N505" s="28">
        <f t="shared" si="538"/>
        <v>0</v>
      </c>
      <c r="O505" s="28">
        <f t="shared" si="538"/>
        <v>0</v>
      </c>
      <c r="P505" s="28">
        <f t="shared" si="538"/>
        <v>0</v>
      </c>
      <c r="Q505" s="28">
        <f t="shared" si="538"/>
        <v>0</v>
      </c>
      <c r="R505" s="28">
        <f t="shared" si="538"/>
        <v>0</v>
      </c>
      <c r="S505" s="28">
        <f t="shared" si="538"/>
        <v>0</v>
      </c>
      <c r="T505" s="28">
        <f t="shared" si="538"/>
        <v>4.7</v>
      </c>
      <c r="U505" s="27">
        <f t="shared" si="529"/>
        <v>0</v>
      </c>
      <c r="V505" s="27">
        <f t="shared" si="4"/>
        <v>8.7</v>
      </c>
      <c r="W505" s="27"/>
    </row>
    <row r="506">
      <c r="A506" s="26" t="s">
        <v>1722</v>
      </c>
      <c r="B506" s="27" t="str">
        <f>VLOOKUP(A506,PlayerPosDB,3,FALSE)</f>
        <v>WR</v>
      </c>
      <c r="C506" s="28">
        <f t="shared" ref="C506:T506" si="539">IFNA(VLOOKUP($A506,INDIRECT("'W"&amp;C$1&amp;"'!$A$3:$T$1000"),3,False),0)</f>
        <v>0</v>
      </c>
      <c r="D506" s="28">
        <f t="shared" si="539"/>
        <v>0</v>
      </c>
      <c r="E506" s="28">
        <f t="shared" si="539"/>
        <v>0</v>
      </c>
      <c r="F506" s="28">
        <f t="shared" si="539"/>
        <v>0</v>
      </c>
      <c r="G506" s="28">
        <f t="shared" si="539"/>
        <v>0</v>
      </c>
      <c r="H506" s="28">
        <f t="shared" si="539"/>
        <v>0</v>
      </c>
      <c r="I506" s="28">
        <f t="shared" si="539"/>
        <v>0</v>
      </c>
      <c r="J506" s="28">
        <f t="shared" si="539"/>
        <v>0</v>
      </c>
      <c r="K506" s="28">
        <f t="shared" si="539"/>
        <v>0</v>
      </c>
      <c r="L506" s="28">
        <f t="shared" si="539"/>
        <v>0</v>
      </c>
      <c r="M506" s="28">
        <f t="shared" si="539"/>
        <v>0</v>
      </c>
      <c r="N506" s="28">
        <f t="shared" si="539"/>
        <v>0</v>
      </c>
      <c r="O506" s="28">
        <f t="shared" si="539"/>
        <v>0</v>
      </c>
      <c r="P506" s="28">
        <f t="shared" si="539"/>
        <v>0</v>
      </c>
      <c r="Q506" s="28">
        <f t="shared" si="539"/>
        <v>8.6</v>
      </c>
      <c r="R506" s="28">
        <f t="shared" si="539"/>
        <v>0</v>
      </c>
      <c r="S506" s="28">
        <f t="shared" si="539"/>
        <v>0</v>
      </c>
      <c r="T506" s="28">
        <f t="shared" si="539"/>
        <v>0</v>
      </c>
      <c r="U506" s="27">
        <f t="shared" si="529"/>
        <v>0</v>
      </c>
      <c r="V506" s="27">
        <f t="shared" si="4"/>
        <v>8.6</v>
      </c>
      <c r="W506" s="27"/>
    </row>
    <row r="507">
      <c r="A507" s="26" t="s">
        <v>1723</v>
      </c>
      <c r="B507" s="27" t="str">
        <f>VLOOKUP(A507,PlayerPosDB,3,FALSE)</f>
        <v>WR</v>
      </c>
      <c r="C507" s="28">
        <f t="shared" ref="C507:T507" si="540">IFNA(VLOOKUP($A507,INDIRECT("'W"&amp;C$1&amp;"'!$A$3:$T$1000"),3,False),0)</f>
        <v>0</v>
      </c>
      <c r="D507" s="28">
        <f t="shared" si="540"/>
        <v>5.3</v>
      </c>
      <c r="E507" s="28">
        <f t="shared" si="540"/>
        <v>1.6</v>
      </c>
      <c r="F507" s="28">
        <f t="shared" si="540"/>
        <v>0</v>
      </c>
      <c r="G507" s="28">
        <f t="shared" si="540"/>
        <v>0</v>
      </c>
      <c r="H507" s="28">
        <f t="shared" si="540"/>
        <v>0</v>
      </c>
      <c r="I507" s="28">
        <f t="shared" si="540"/>
        <v>0</v>
      </c>
      <c r="J507" s="28">
        <f t="shared" si="540"/>
        <v>0</v>
      </c>
      <c r="K507" s="28">
        <f t="shared" si="540"/>
        <v>0</v>
      </c>
      <c r="L507" s="28">
        <f t="shared" si="540"/>
        <v>0</v>
      </c>
      <c r="M507" s="28">
        <f t="shared" si="540"/>
        <v>0</v>
      </c>
      <c r="N507" s="28">
        <f t="shared" si="540"/>
        <v>0</v>
      </c>
      <c r="O507" s="28">
        <f t="shared" si="540"/>
        <v>0</v>
      </c>
      <c r="P507" s="28">
        <f t="shared" si="540"/>
        <v>0</v>
      </c>
      <c r="Q507" s="28">
        <f t="shared" si="540"/>
        <v>0</v>
      </c>
      <c r="R507" s="28">
        <f t="shared" si="540"/>
        <v>0</v>
      </c>
      <c r="S507" s="28">
        <f t="shared" si="540"/>
        <v>0</v>
      </c>
      <c r="T507" s="28">
        <f t="shared" si="540"/>
        <v>0</v>
      </c>
      <c r="U507" s="27">
        <f t="shared" si="529"/>
        <v>0</v>
      </c>
      <c r="V507" s="27">
        <f t="shared" si="4"/>
        <v>6.9</v>
      </c>
      <c r="W507" s="27"/>
    </row>
    <row r="508">
      <c r="A508" s="26" t="s">
        <v>1724</v>
      </c>
      <c r="B508" s="27" t="str">
        <f>VLOOKUP(A508,PlayerPosDB,3,FALSE)</f>
        <v>WR</v>
      </c>
      <c r="C508" s="28">
        <f t="shared" ref="C508:T508" si="541">IFNA(VLOOKUP($A508,INDIRECT("'W"&amp;C$1&amp;"'!$A$3:$T$1000"),3,False),0)</f>
        <v>3.7</v>
      </c>
      <c r="D508" s="28">
        <f t="shared" si="541"/>
        <v>0</v>
      </c>
      <c r="E508" s="28">
        <f t="shared" si="541"/>
        <v>0</v>
      </c>
      <c r="F508" s="28">
        <f t="shared" si="541"/>
        <v>0</v>
      </c>
      <c r="G508" s="28">
        <f t="shared" si="541"/>
        <v>0</v>
      </c>
      <c r="H508" s="28">
        <f t="shared" si="541"/>
        <v>0</v>
      </c>
      <c r="I508" s="28">
        <f t="shared" si="541"/>
        <v>0</v>
      </c>
      <c r="J508" s="28">
        <f t="shared" si="541"/>
        <v>3</v>
      </c>
      <c r="K508" s="28">
        <f t="shared" si="541"/>
        <v>0</v>
      </c>
      <c r="L508" s="28">
        <f t="shared" si="541"/>
        <v>0</v>
      </c>
      <c r="M508" s="28">
        <f t="shared" si="541"/>
        <v>0</v>
      </c>
      <c r="N508" s="28">
        <f t="shared" si="541"/>
        <v>0</v>
      </c>
      <c r="O508" s="28">
        <f t="shared" si="541"/>
        <v>0</v>
      </c>
      <c r="P508" s="28">
        <f t="shared" si="541"/>
        <v>0</v>
      </c>
      <c r="Q508" s="28">
        <f t="shared" si="541"/>
        <v>0</v>
      </c>
      <c r="R508" s="28">
        <f t="shared" si="541"/>
        <v>0</v>
      </c>
      <c r="S508" s="28">
        <f t="shared" si="541"/>
        <v>0</v>
      </c>
      <c r="T508" s="28">
        <f t="shared" si="541"/>
        <v>0</v>
      </c>
      <c r="U508" s="27">
        <f t="shared" si="529"/>
        <v>0</v>
      </c>
      <c r="V508" s="27">
        <f t="shared" si="4"/>
        <v>6.7</v>
      </c>
      <c r="W508" s="27"/>
    </row>
    <row r="509">
      <c r="A509" s="26" t="s">
        <v>1725</v>
      </c>
      <c r="B509" s="27" t="str">
        <f>VLOOKUP(A509,PlayerPosDB,3,FALSE)</f>
        <v>WR</v>
      </c>
      <c r="C509" s="28">
        <f t="shared" ref="C509:T509" si="542">IFNA(VLOOKUP($A509,INDIRECT("'W"&amp;C$1&amp;"'!$A$3:$T$1000"),3,False),0)</f>
        <v>0</v>
      </c>
      <c r="D509" s="28">
        <f t="shared" si="542"/>
        <v>0</v>
      </c>
      <c r="E509" s="28">
        <f t="shared" si="542"/>
        <v>3.5</v>
      </c>
      <c r="F509" s="28">
        <f t="shared" si="542"/>
        <v>0</v>
      </c>
      <c r="G509" s="28">
        <f t="shared" si="542"/>
        <v>0</v>
      </c>
      <c r="H509" s="28">
        <f t="shared" si="542"/>
        <v>0</v>
      </c>
      <c r="I509" s="28">
        <f t="shared" si="542"/>
        <v>0</v>
      </c>
      <c r="J509" s="28">
        <f t="shared" si="542"/>
        <v>1.1</v>
      </c>
      <c r="K509" s="28">
        <f t="shared" si="542"/>
        <v>0</v>
      </c>
      <c r="L509" s="28">
        <f t="shared" si="542"/>
        <v>0</v>
      </c>
      <c r="M509" s="28">
        <f t="shared" si="542"/>
        <v>0</v>
      </c>
      <c r="N509" s="28">
        <f t="shared" si="542"/>
        <v>0</v>
      </c>
      <c r="O509" s="28">
        <f t="shared" si="542"/>
        <v>0</v>
      </c>
      <c r="P509" s="28">
        <f t="shared" si="542"/>
        <v>0</v>
      </c>
      <c r="Q509" s="28">
        <f t="shared" si="542"/>
        <v>0</v>
      </c>
      <c r="R509" s="28">
        <f t="shared" si="542"/>
        <v>0</v>
      </c>
      <c r="S509" s="28">
        <f t="shared" si="542"/>
        <v>1.3</v>
      </c>
      <c r="T509" s="28">
        <f t="shared" si="542"/>
        <v>0</v>
      </c>
      <c r="U509" s="27">
        <f t="shared" si="529"/>
        <v>0</v>
      </c>
      <c r="V509" s="27">
        <f t="shared" si="4"/>
        <v>5.9</v>
      </c>
      <c r="W509" s="27"/>
    </row>
    <row r="510">
      <c r="A510" s="26" t="s">
        <v>1726</v>
      </c>
      <c r="B510" s="27" t="str">
        <f>VLOOKUP(A510,PlayerPosDB,3,FALSE)</f>
        <v>WR</v>
      </c>
      <c r="C510" s="28">
        <f t="shared" ref="C510:T510" si="543">IFNA(VLOOKUP($A510,INDIRECT("'W"&amp;C$1&amp;"'!$A$3:$T$1000"),3,False),0)</f>
        <v>0</v>
      </c>
      <c r="D510" s="28">
        <f t="shared" si="543"/>
        <v>0</v>
      </c>
      <c r="E510" s="28">
        <f t="shared" si="543"/>
        <v>0</v>
      </c>
      <c r="F510" s="28">
        <f t="shared" si="543"/>
        <v>0</v>
      </c>
      <c r="G510" s="28">
        <f t="shared" si="543"/>
        <v>0</v>
      </c>
      <c r="H510" s="28">
        <f t="shared" si="543"/>
        <v>0</v>
      </c>
      <c r="I510" s="28">
        <f t="shared" si="543"/>
        <v>0</v>
      </c>
      <c r="J510" s="28">
        <f t="shared" si="543"/>
        <v>0</v>
      </c>
      <c r="K510" s="28">
        <f t="shared" si="543"/>
        <v>0</v>
      </c>
      <c r="L510" s="28">
        <f t="shared" si="543"/>
        <v>0</v>
      </c>
      <c r="M510" s="28">
        <f t="shared" si="543"/>
        <v>0</v>
      </c>
      <c r="N510" s="28">
        <f t="shared" si="543"/>
        <v>0</v>
      </c>
      <c r="O510" s="28">
        <f t="shared" si="543"/>
        <v>0</v>
      </c>
      <c r="P510" s="28">
        <f t="shared" si="543"/>
        <v>0</v>
      </c>
      <c r="Q510" s="28">
        <f t="shared" si="543"/>
        <v>0</v>
      </c>
      <c r="R510" s="28">
        <f t="shared" si="543"/>
        <v>0</v>
      </c>
      <c r="S510" s="28">
        <f t="shared" si="543"/>
        <v>0</v>
      </c>
      <c r="T510" s="28">
        <f t="shared" si="543"/>
        <v>5.8</v>
      </c>
      <c r="U510" s="27">
        <f t="shared" si="529"/>
        <v>0</v>
      </c>
      <c r="V510" s="27">
        <f t="shared" si="4"/>
        <v>5.8</v>
      </c>
      <c r="W510" s="27"/>
    </row>
    <row r="511">
      <c r="A511" s="26" t="s">
        <v>1727</v>
      </c>
      <c r="B511" s="27" t="str">
        <f>VLOOKUP(A511,PlayerPosDB,3,FALSE)</f>
        <v>WR</v>
      </c>
      <c r="C511" s="28">
        <f t="shared" ref="C511:T511" si="544">IFNA(VLOOKUP($A511,INDIRECT("'W"&amp;C$1&amp;"'!$A$3:$T$1000"),3,False),0)</f>
        <v>0</v>
      </c>
      <c r="D511" s="28">
        <f t="shared" si="544"/>
        <v>0</v>
      </c>
      <c r="E511" s="28">
        <f t="shared" si="544"/>
        <v>0</v>
      </c>
      <c r="F511" s="28">
        <f t="shared" si="544"/>
        <v>0</v>
      </c>
      <c r="G511" s="28">
        <f t="shared" si="544"/>
        <v>0</v>
      </c>
      <c r="H511" s="28">
        <f t="shared" si="544"/>
        <v>0</v>
      </c>
      <c r="I511" s="28">
        <f t="shared" si="544"/>
        <v>0</v>
      </c>
      <c r="J511" s="28">
        <f t="shared" si="544"/>
        <v>0</v>
      </c>
      <c r="K511" s="28">
        <f t="shared" si="544"/>
        <v>0</v>
      </c>
      <c r="L511" s="28">
        <f t="shared" si="544"/>
        <v>0</v>
      </c>
      <c r="M511" s="28">
        <f t="shared" si="544"/>
        <v>0</v>
      </c>
      <c r="N511" s="28">
        <f t="shared" si="544"/>
        <v>0</v>
      </c>
      <c r="O511" s="28">
        <f t="shared" si="544"/>
        <v>0</v>
      </c>
      <c r="P511" s="28">
        <f t="shared" si="544"/>
        <v>1.1</v>
      </c>
      <c r="Q511" s="28">
        <f t="shared" si="544"/>
        <v>1.2</v>
      </c>
      <c r="R511" s="28">
        <f t="shared" si="544"/>
        <v>0</v>
      </c>
      <c r="S511" s="28">
        <f t="shared" si="544"/>
        <v>3.3</v>
      </c>
      <c r="T511" s="28">
        <f t="shared" si="544"/>
        <v>0</v>
      </c>
      <c r="U511" s="27">
        <f t="shared" si="529"/>
        <v>0</v>
      </c>
      <c r="V511" s="27">
        <f t="shared" si="4"/>
        <v>5.6</v>
      </c>
      <c r="W511" s="27"/>
    </row>
    <row r="512">
      <c r="A512" s="26" t="s">
        <v>1728</v>
      </c>
      <c r="B512" s="27" t="str">
        <f>VLOOKUP(A512,PlayerPosDB,3,FALSE)</f>
        <v>WR</v>
      </c>
      <c r="C512" s="28">
        <f t="shared" ref="C512:T512" si="545">IFNA(VLOOKUP($A512,INDIRECT("'W"&amp;C$1&amp;"'!$A$3:$T$1000"),3,False),0)</f>
        <v>0</v>
      </c>
      <c r="D512" s="28">
        <f t="shared" si="545"/>
        <v>0</v>
      </c>
      <c r="E512" s="28">
        <f t="shared" si="545"/>
        <v>0</v>
      </c>
      <c r="F512" s="28">
        <f t="shared" si="545"/>
        <v>0</v>
      </c>
      <c r="G512" s="28">
        <f t="shared" si="545"/>
        <v>0</v>
      </c>
      <c r="H512" s="28">
        <f t="shared" si="545"/>
        <v>0</v>
      </c>
      <c r="I512" s="28">
        <f t="shared" si="545"/>
        <v>0</v>
      </c>
      <c r="J512" s="28">
        <f t="shared" si="545"/>
        <v>2.5</v>
      </c>
      <c r="K512" s="28">
        <f t="shared" si="545"/>
        <v>1.5</v>
      </c>
      <c r="L512" s="28">
        <f t="shared" si="545"/>
        <v>0</v>
      </c>
      <c r="M512" s="28">
        <f t="shared" si="545"/>
        <v>0</v>
      </c>
      <c r="N512" s="28">
        <f t="shared" si="545"/>
        <v>0</v>
      </c>
      <c r="O512" s="28">
        <f t="shared" si="545"/>
        <v>0</v>
      </c>
      <c r="P512" s="28">
        <f t="shared" si="545"/>
        <v>0</v>
      </c>
      <c r="Q512" s="28">
        <f t="shared" si="545"/>
        <v>0</v>
      </c>
      <c r="R512" s="28">
        <f t="shared" si="545"/>
        <v>0</v>
      </c>
      <c r="S512" s="28">
        <f t="shared" si="545"/>
        <v>1.6</v>
      </c>
      <c r="T512" s="28">
        <f t="shared" si="545"/>
        <v>0</v>
      </c>
      <c r="U512" s="27">
        <f t="shared" si="529"/>
        <v>0</v>
      </c>
      <c r="V512" s="27">
        <f t="shared" si="4"/>
        <v>5.6</v>
      </c>
      <c r="W512" s="27"/>
    </row>
    <row r="513">
      <c r="A513" s="26" t="s">
        <v>1729</v>
      </c>
      <c r="B513" s="27" t="str">
        <f>VLOOKUP(A513,PlayerPosDB,3,FALSE)</f>
        <v>WR</v>
      </c>
      <c r="C513" s="28">
        <f t="shared" ref="C513:T513" si="546">IFNA(VLOOKUP($A513,INDIRECT("'W"&amp;C$1&amp;"'!$A$3:$T$1000"),3,False),0)</f>
        <v>0.8</v>
      </c>
      <c r="D513" s="28">
        <f t="shared" si="546"/>
        <v>0</v>
      </c>
      <c r="E513" s="28">
        <f t="shared" si="546"/>
        <v>1.4</v>
      </c>
      <c r="F513" s="28">
        <f t="shared" si="546"/>
        <v>1.8</v>
      </c>
      <c r="G513" s="28">
        <f t="shared" si="546"/>
        <v>0</v>
      </c>
      <c r="H513" s="28">
        <f t="shared" si="546"/>
        <v>1.5</v>
      </c>
      <c r="I513" s="28">
        <f t="shared" si="546"/>
        <v>0</v>
      </c>
      <c r="J513" s="28">
        <f t="shared" si="546"/>
        <v>0</v>
      </c>
      <c r="K513" s="28">
        <f t="shared" si="546"/>
        <v>0</v>
      </c>
      <c r="L513" s="28">
        <f t="shared" si="546"/>
        <v>0</v>
      </c>
      <c r="M513" s="28">
        <f t="shared" si="546"/>
        <v>0</v>
      </c>
      <c r="N513" s="28">
        <f t="shared" si="546"/>
        <v>0</v>
      </c>
      <c r="O513" s="28">
        <f t="shared" si="546"/>
        <v>0</v>
      </c>
      <c r="P513" s="28">
        <f t="shared" si="546"/>
        <v>0</v>
      </c>
      <c r="Q513" s="28">
        <f t="shared" si="546"/>
        <v>0</v>
      </c>
      <c r="R513" s="28">
        <f t="shared" si="546"/>
        <v>0</v>
      </c>
      <c r="S513" s="28">
        <f t="shared" si="546"/>
        <v>0</v>
      </c>
      <c r="T513" s="28">
        <f t="shared" si="546"/>
        <v>0</v>
      </c>
      <c r="U513" s="27">
        <f t="shared" si="529"/>
        <v>0</v>
      </c>
      <c r="V513" s="27">
        <f t="shared" si="4"/>
        <v>5.5</v>
      </c>
      <c r="W513" s="27"/>
    </row>
    <row r="514">
      <c r="A514" s="26" t="s">
        <v>1730</v>
      </c>
      <c r="B514" s="27" t="str">
        <f>VLOOKUP(A514,PlayerPosDB,3,FALSE)</f>
        <v>WR</v>
      </c>
      <c r="C514" s="28">
        <f t="shared" ref="C514:T514" si="547">IFNA(VLOOKUP($A514,INDIRECT("'W"&amp;C$1&amp;"'!$A$3:$T$1000"),3,False),0)</f>
        <v>0</v>
      </c>
      <c r="D514" s="28">
        <f t="shared" si="547"/>
        <v>0</v>
      </c>
      <c r="E514" s="28">
        <f t="shared" si="547"/>
        <v>0</v>
      </c>
      <c r="F514" s="28">
        <f t="shared" si="547"/>
        <v>0</v>
      </c>
      <c r="G514" s="28">
        <f t="shared" si="547"/>
        <v>0</v>
      </c>
      <c r="H514" s="28">
        <f t="shared" si="547"/>
        <v>0</v>
      </c>
      <c r="I514" s="28">
        <f t="shared" si="547"/>
        <v>0</v>
      </c>
      <c r="J514" s="28">
        <f t="shared" si="547"/>
        <v>0</v>
      </c>
      <c r="K514" s="28">
        <f t="shared" si="547"/>
        <v>5.4</v>
      </c>
      <c r="L514" s="28">
        <f t="shared" si="547"/>
        <v>0</v>
      </c>
      <c r="M514" s="28">
        <f t="shared" si="547"/>
        <v>0</v>
      </c>
      <c r="N514" s="28">
        <f t="shared" si="547"/>
        <v>0</v>
      </c>
      <c r="O514" s="28">
        <f t="shared" si="547"/>
        <v>0</v>
      </c>
      <c r="P514" s="28">
        <f t="shared" si="547"/>
        <v>0</v>
      </c>
      <c r="Q514" s="28">
        <f t="shared" si="547"/>
        <v>0</v>
      </c>
      <c r="R514" s="28">
        <f t="shared" si="547"/>
        <v>0</v>
      </c>
      <c r="S514" s="28">
        <f t="shared" si="547"/>
        <v>0</v>
      </c>
      <c r="T514" s="28">
        <f t="shared" si="547"/>
        <v>0</v>
      </c>
      <c r="U514" s="27">
        <f t="shared" si="529"/>
        <v>0</v>
      </c>
      <c r="V514" s="27">
        <f t="shared" si="4"/>
        <v>5.4</v>
      </c>
      <c r="W514" s="27"/>
    </row>
    <row r="515">
      <c r="A515" s="26" t="s">
        <v>1731</v>
      </c>
      <c r="B515" s="27" t="str">
        <f>VLOOKUP(A515,PlayerPosDB,3,FALSE)</f>
        <v>WR</v>
      </c>
      <c r="C515" s="28">
        <f t="shared" ref="C515:T515" si="548">IFNA(VLOOKUP($A515,INDIRECT("'W"&amp;C$1&amp;"'!$A$3:$T$1000"),3,False),0)</f>
        <v>0</v>
      </c>
      <c r="D515" s="28">
        <f t="shared" si="548"/>
        <v>0</v>
      </c>
      <c r="E515" s="28">
        <f t="shared" si="548"/>
        <v>0</v>
      </c>
      <c r="F515" s="28">
        <f t="shared" si="548"/>
        <v>0</v>
      </c>
      <c r="G515" s="28">
        <f t="shared" si="548"/>
        <v>0</v>
      </c>
      <c r="H515" s="28">
        <f t="shared" si="548"/>
        <v>0</v>
      </c>
      <c r="I515" s="28">
        <f t="shared" si="548"/>
        <v>0</v>
      </c>
      <c r="J515" s="28">
        <f t="shared" si="548"/>
        <v>0</v>
      </c>
      <c r="K515" s="28">
        <f t="shared" si="548"/>
        <v>0</v>
      </c>
      <c r="L515" s="28">
        <f t="shared" si="548"/>
        <v>0</v>
      </c>
      <c r="M515" s="28">
        <f t="shared" si="548"/>
        <v>0</v>
      </c>
      <c r="N515" s="28">
        <f t="shared" si="548"/>
        <v>0</v>
      </c>
      <c r="O515" s="28">
        <f t="shared" si="548"/>
        <v>1.1</v>
      </c>
      <c r="P515" s="28">
        <f t="shared" si="548"/>
        <v>0</v>
      </c>
      <c r="Q515" s="28">
        <f t="shared" si="548"/>
        <v>0</v>
      </c>
      <c r="R515" s="28">
        <f t="shared" si="548"/>
        <v>2.8</v>
      </c>
      <c r="S515" s="28">
        <f t="shared" si="548"/>
        <v>1.3</v>
      </c>
      <c r="T515" s="28">
        <f t="shared" si="548"/>
        <v>0</v>
      </c>
      <c r="U515" s="27">
        <f t="shared" si="529"/>
        <v>0</v>
      </c>
      <c r="V515" s="27">
        <f t="shared" si="4"/>
        <v>5.2</v>
      </c>
      <c r="W515" s="27"/>
    </row>
    <row r="516">
      <c r="A516" s="26" t="s">
        <v>1732</v>
      </c>
      <c r="B516" s="27" t="str">
        <f>VLOOKUP(A516,PlayerPosDB,3,FALSE)</f>
        <v>WR</v>
      </c>
      <c r="C516" s="28">
        <f t="shared" ref="C516:T516" si="549">IFNA(VLOOKUP($A516,INDIRECT("'W"&amp;C$1&amp;"'!$A$3:$T$1000"),3,False),0)</f>
        <v>0</v>
      </c>
      <c r="D516" s="28">
        <f t="shared" si="549"/>
        <v>0</v>
      </c>
      <c r="E516" s="28">
        <f t="shared" si="549"/>
        <v>0</v>
      </c>
      <c r="F516" s="28">
        <f t="shared" si="549"/>
        <v>0</v>
      </c>
      <c r="G516" s="28">
        <f t="shared" si="549"/>
        <v>1.6</v>
      </c>
      <c r="H516" s="28">
        <f t="shared" si="549"/>
        <v>0</v>
      </c>
      <c r="I516" s="28">
        <f t="shared" si="549"/>
        <v>3</v>
      </c>
      <c r="J516" s="28">
        <f t="shared" si="549"/>
        <v>0</v>
      </c>
      <c r="K516" s="28">
        <f t="shared" si="549"/>
        <v>0</v>
      </c>
      <c r="L516" s="28">
        <f t="shared" si="549"/>
        <v>0</v>
      </c>
      <c r="M516" s="28">
        <f t="shared" si="549"/>
        <v>0</v>
      </c>
      <c r="N516" s="28">
        <f t="shared" si="549"/>
        <v>0</v>
      </c>
      <c r="O516" s="28">
        <f t="shared" si="549"/>
        <v>0</v>
      </c>
      <c r="P516" s="28">
        <f t="shared" si="549"/>
        <v>0</v>
      </c>
      <c r="Q516" s="28">
        <f t="shared" si="549"/>
        <v>0</v>
      </c>
      <c r="R516" s="28">
        <f t="shared" si="549"/>
        <v>0</v>
      </c>
      <c r="S516" s="28">
        <f t="shared" si="549"/>
        <v>0</v>
      </c>
      <c r="T516" s="28">
        <f t="shared" si="549"/>
        <v>0.6</v>
      </c>
      <c r="U516" s="27">
        <f t="shared" si="529"/>
        <v>0</v>
      </c>
      <c r="V516" s="27">
        <f t="shared" si="4"/>
        <v>5.2</v>
      </c>
      <c r="W516" s="27"/>
    </row>
    <row r="517">
      <c r="A517" s="26" t="s">
        <v>1733</v>
      </c>
      <c r="B517" s="27" t="str">
        <f>VLOOKUP(A517,PlayerPosDB,3,FALSE)</f>
        <v>WR</v>
      </c>
      <c r="C517" s="28">
        <f t="shared" ref="C517:T517" si="550">IFNA(VLOOKUP($A517,INDIRECT("'W"&amp;C$1&amp;"'!$A$3:$T$1000"),3,False),0)</f>
        <v>0</v>
      </c>
      <c r="D517" s="28">
        <f t="shared" si="550"/>
        <v>0</v>
      </c>
      <c r="E517" s="28">
        <f t="shared" si="550"/>
        <v>0</v>
      </c>
      <c r="F517" s="28">
        <f t="shared" si="550"/>
        <v>0</v>
      </c>
      <c r="G517" s="28">
        <f t="shared" si="550"/>
        <v>0</v>
      </c>
      <c r="H517" s="28">
        <f t="shared" si="550"/>
        <v>0</v>
      </c>
      <c r="I517" s="28">
        <f t="shared" si="550"/>
        <v>0</v>
      </c>
      <c r="J517" s="28">
        <f t="shared" si="550"/>
        <v>0</v>
      </c>
      <c r="K517" s="28">
        <f t="shared" si="550"/>
        <v>-0.2</v>
      </c>
      <c r="L517" s="28">
        <f t="shared" si="550"/>
        <v>0</v>
      </c>
      <c r="M517" s="28">
        <f t="shared" si="550"/>
        <v>0</v>
      </c>
      <c r="N517" s="28">
        <f t="shared" si="550"/>
        <v>2.8</v>
      </c>
      <c r="O517" s="28">
        <f t="shared" si="550"/>
        <v>0</v>
      </c>
      <c r="P517" s="28">
        <f t="shared" si="550"/>
        <v>1.2</v>
      </c>
      <c r="Q517" s="28">
        <f t="shared" si="550"/>
        <v>0</v>
      </c>
      <c r="R517" s="28">
        <f t="shared" si="550"/>
        <v>0.9</v>
      </c>
      <c r="S517" s="28">
        <f t="shared" si="550"/>
        <v>0</v>
      </c>
      <c r="T517" s="28">
        <f t="shared" si="550"/>
        <v>0</v>
      </c>
      <c r="U517" s="27">
        <f t="shared" si="529"/>
        <v>0</v>
      </c>
      <c r="V517" s="27">
        <f t="shared" si="4"/>
        <v>4.7</v>
      </c>
      <c r="W517" s="27"/>
    </row>
    <row r="518">
      <c r="A518" s="26" t="s">
        <v>1734</v>
      </c>
      <c r="B518" s="27" t="str">
        <f>VLOOKUP(A518,PlayerPosDB,3,FALSE)</f>
        <v>WR</v>
      </c>
      <c r="C518" s="28">
        <f t="shared" ref="C518:T518" si="551">IFNA(VLOOKUP($A518,INDIRECT("'W"&amp;C$1&amp;"'!$A$3:$T$1000"),3,False),0)</f>
        <v>0</v>
      </c>
      <c r="D518" s="28">
        <f t="shared" si="551"/>
        <v>0</v>
      </c>
      <c r="E518" s="28">
        <f t="shared" si="551"/>
        <v>0</v>
      </c>
      <c r="F518" s="28">
        <f t="shared" si="551"/>
        <v>0</v>
      </c>
      <c r="G518" s="28">
        <f t="shared" si="551"/>
        <v>0</v>
      </c>
      <c r="H518" s="28">
        <f t="shared" si="551"/>
        <v>4.6</v>
      </c>
      <c r="I518" s="28">
        <f t="shared" si="551"/>
        <v>0</v>
      </c>
      <c r="J518" s="28">
        <f t="shared" si="551"/>
        <v>0</v>
      </c>
      <c r="K518" s="28">
        <f t="shared" si="551"/>
        <v>0</v>
      </c>
      <c r="L518" s="28">
        <f t="shared" si="551"/>
        <v>0</v>
      </c>
      <c r="M518" s="28">
        <f t="shared" si="551"/>
        <v>0</v>
      </c>
      <c r="N518" s="28">
        <f t="shared" si="551"/>
        <v>0</v>
      </c>
      <c r="O518" s="28">
        <f t="shared" si="551"/>
        <v>0</v>
      </c>
      <c r="P518" s="28">
        <f t="shared" si="551"/>
        <v>0</v>
      </c>
      <c r="Q518" s="28">
        <f t="shared" si="551"/>
        <v>0</v>
      </c>
      <c r="R518" s="28">
        <f t="shared" si="551"/>
        <v>0</v>
      </c>
      <c r="S518" s="28">
        <f t="shared" si="551"/>
        <v>0</v>
      </c>
      <c r="T518" s="28">
        <f t="shared" si="551"/>
        <v>0</v>
      </c>
      <c r="U518" s="27">
        <f t="shared" si="529"/>
        <v>0</v>
      </c>
      <c r="V518" s="27">
        <f t="shared" si="4"/>
        <v>4.6</v>
      </c>
      <c r="W518" s="27"/>
    </row>
    <row r="519">
      <c r="A519" s="26" t="s">
        <v>1735</v>
      </c>
      <c r="B519" s="27" t="str">
        <f>VLOOKUP(A519,PlayerPosDB,3,FALSE)</f>
        <v>WR</v>
      </c>
      <c r="C519" s="28">
        <f t="shared" ref="C519:T519" si="552">IFNA(VLOOKUP($A519,INDIRECT("'W"&amp;C$1&amp;"'!$A$3:$T$1000"),3,False),0)</f>
        <v>0</v>
      </c>
      <c r="D519" s="28">
        <f t="shared" si="552"/>
        <v>0</v>
      </c>
      <c r="E519" s="28">
        <f t="shared" si="552"/>
        <v>0</v>
      </c>
      <c r="F519" s="28">
        <f t="shared" si="552"/>
        <v>0</v>
      </c>
      <c r="G519" s="28">
        <f t="shared" si="552"/>
        <v>0</v>
      </c>
      <c r="H519" s="28">
        <f t="shared" si="552"/>
        <v>0</v>
      </c>
      <c r="I519" s="28">
        <f t="shared" si="552"/>
        <v>0</v>
      </c>
      <c r="J519" s="28">
        <f t="shared" si="552"/>
        <v>0</v>
      </c>
      <c r="K519" s="28">
        <f t="shared" si="552"/>
        <v>0.7</v>
      </c>
      <c r="L519" s="28">
        <f t="shared" si="552"/>
        <v>0</v>
      </c>
      <c r="M519" s="28">
        <f t="shared" si="552"/>
        <v>1.2</v>
      </c>
      <c r="N519" s="28">
        <f t="shared" si="552"/>
        <v>0</v>
      </c>
      <c r="O519" s="28">
        <f t="shared" si="552"/>
        <v>0</v>
      </c>
      <c r="P519" s="28">
        <f t="shared" si="552"/>
        <v>0</v>
      </c>
      <c r="Q519" s="28">
        <f t="shared" si="552"/>
        <v>0</v>
      </c>
      <c r="R519" s="28">
        <f t="shared" si="552"/>
        <v>0</v>
      </c>
      <c r="S519" s="28">
        <f t="shared" si="552"/>
        <v>2.6</v>
      </c>
      <c r="T519" s="28">
        <f t="shared" si="552"/>
        <v>0</v>
      </c>
      <c r="U519" s="27">
        <f t="shared" si="529"/>
        <v>0</v>
      </c>
      <c r="V519" s="27">
        <f t="shared" si="4"/>
        <v>4.5</v>
      </c>
      <c r="W519" s="27"/>
    </row>
    <row r="520">
      <c r="A520" s="26" t="s">
        <v>1736</v>
      </c>
      <c r="B520" s="27" t="str">
        <f>VLOOKUP(A520,PlayerPosDB,3,FALSE)</f>
        <v>WR</v>
      </c>
      <c r="C520" s="28">
        <f t="shared" ref="C520:T520" si="553">IFNA(VLOOKUP($A520,INDIRECT("'W"&amp;C$1&amp;"'!$A$3:$T$1000"),3,False),0)</f>
        <v>0</v>
      </c>
      <c r="D520" s="28">
        <f t="shared" si="553"/>
        <v>4.2</v>
      </c>
      <c r="E520" s="28">
        <f t="shared" si="553"/>
        <v>0</v>
      </c>
      <c r="F520" s="28">
        <f t="shared" si="553"/>
        <v>0</v>
      </c>
      <c r="G520" s="28">
        <f t="shared" si="553"/>
        <v>0</v>
      </c>
      <c r="H520" s="28">
        <f t="shared" si="553"/>
        <v>0</v>
      </c>
      <c r="I520" s="28">
        <f t="shared" si="553"/>
        <v>0</v>
      </c>
      <c r="J520" s="28">
        <f t="shared" si="553"/>
        <v>0</v>
      </c>
      <c r="K520" s="28">
        <f t="shared" si="553"/>
        <v>0</v>
      </c>
      <c r="L520" s="28">
        <f t="shared" si="553"/>
        <v>0</v>
      </c>
      <c r="M520" s="28">
        <f t="shared" si="553"/>
        <v>0</v>
      </c>
      <c r="N520" s="28">
        <f t="shared" si="553"/>
        <v>0</v>
      </c>
      <c r="O520" s="28">
        <f t="shared" si="553"/>
        <v>0</v>
      </c>
      <c r="P520" s="28">
        <f t="shared" si="553"/>
        <v>0</v>
      </c>
      <c r="Q520" s="28">
        <f t="shared" si="553"/>
        <v>0</v>
      </c>
      <c r="R520" s="28">
        <f t="shared" si="553"/>
        <v>0</v>
      </c>
      <c r="S520" s="28">
        <f t="shared" si="553"/>
        <v>0</v>
      </c>
      <c r="T520" s="28">
        <f t="shared" si="553"/>
        <v>0</v>
      </c>
      <c r="U520" s="27">
        <f t="shared" si="529"/>
        <v>0</v>
      </c>
      <c r="V520" s="27">
        <f t="shared" si="4"/>
        <v>4.2</v>
      </c>
      <c r="W520" s="27"/>
    </row>
    <row r="521">
      <c r="A521" s="26" t="s">
        <v>1737</v>
      </c>
      <c r="B521" s="27" t="str">
        <f>VLOOKUP(A521,PlayerPosDB,3,FALSE)</f>
        <v>WR</v>
      </c>
      <c r="C521" s="28">
        <f t="shared" ref="C521:T521" si="554">IFNA(VLOOKUP($A521,INDIRECT("'W"&amp;C$1&amp;"'!$A$3:$T$1000"),3,False),0)</f>
        <v>0</v>
      </c>
      <c r="D521" s="28">
        <f t="shared" si="554"/>
        <v>0</v>
      </c>
      <c r="E521" s="28">
        <f t="shared" si="554"/>
        <v>0</v>
      </c>
      <c r="F521" s="28">
        <f t="shared" si="554"/>
        <v>0</v>
      </c>
      <c r="G521" s="28">
        <f t="shared" si="554"/>
        <v>0</v>
      </c>
      <c r="H521" s="28">
        <f t="shared" si="554"/>
        <v>0</v>
      </c>
      <c r="I521" s="28">
        <f t="shared" si="554"/>
        <v>0</v>
      </c>
      <c r="J521" s="28">
        <f t="shared" si="554"/>
        <v>0</v>
      </c>
      <c r="K521" s="28">
        <f t="shared" si="554"/>
        <v>0</v>
      </c>
      <c r="L521" s="28">
        <f t="shared" si="554"/>
        <v>0</v>
      </c>
      <c r="M521" s="28">
        <f t="shared" si="554"/>
        <v>1.6</v>
      </c>
      <c r="N521" s="28">
        <f t="shared" si="554"/>
        <v>0</v>
      </c>
      <c r="O521" s="28">
        <f t="shared" si="554"/>
        <v>2.1</v>
      </c>
      <c r="P521" s="28">
        <f t="shared" si="554"/>
        <v>0</v>
      </c>
      <c r="Q521" s="28">
        <f t="shared" si="554"/>
        <v>0</v>
      </c>
      <c r="R521" s="28">
        <f t="shared" si="554"/>
        <v>0</v>
      </c>
      <c r="S521" s="28">
        <f t="shared" si="554"/>
        <v>0</v>
      </c>
      <c r="T521" s="28">
        <f t="shared" si="554"/>
        <v>0</v>
      </c>
      <c r="U521" s="27">
        <f t="shared" si="529"/>
        <v>0</v>
      </c>
      <c r="V521" s="27">
        <f t="shared" si="4"/>
        <v>3.7</v>
      </c>
      <c r="W521" s="27"/>
    </row>
    <row r="522">
      <c r="A522" s="26" t="s">
        <v>1738</v>
      </c>
      <c r="B522" s="27" t="str">
        <f>VLOOKUP(A522,PlayerPosDB,3,FALSE)</f>
        <v>WR</v>
      </c>
      <c r="C522" s="28">
        <f t="shared" ref="C522:T522" si="555">IFNA(VLOOKUP($A522,INDIRECT("'W"&amp;C$1&amp;"'!$A$3:$T$1000"),3,False),0)</f>
        <v>0</v>
      </c>
      <c r="D522" s="28">
        <f t="shared" si="555"/>
        <v>0.9</v>
      </c>
      <c r="E522" s="28">
        <f t="shared" si="555"/>
        <v>0</v>
      </c>
      <c r="F522" s="28">
        <f t="shared" si="555"/>
        <v>0</v>
      </c>
      <c r="G522" s="28">
        <f t="shared" si="555"/>
        <v>0</v>
      </c>
      <c r="H522" s="28">
        <f t="shared" si="555"/>
        <v>0</v>
      </c>
      <c r="I522" s="28">
        <f t="shared" si="555"/>
        <v>0</v>
      </c>
      <c r="J522" s="28">
        <f t="shared" si="555"/>
        <v>0</v>
      </c>
      <c r="K522" s="28">
        <f t="shared" si="555"/>
        <v>-0.2</v>
      </c>
      <c r="L522" s="28">
        <f t="shared" si="555"/>
        <v>0.7</v>
      </c>
      <c r="M522" s="28">
        <f t="shared" si="555"/>
        <v>1.5</v>
      </c>
      <c r="N522" s="28">
        <f t="shared" si="555"/>
        <v>0</v>
      </c>
      <c r="O522" s="28">
        <f t="shared" si="555"/>
        <v>0.8</v>
      </c>
      <c r="P522" s="28">
        <f t="shared" si="555"/>
        <v>0</v>
      </c>
      <c r="Q522" s="28">
        <f t="shared" si="555"/>
        <v>0</v>
      </c>
      <c r="R522" s="28">
        <f t="shared" si="555"/>
        <v>0</v>
      </c>
      <c r="S522" s="28">
        <f t="shared" si="555"/>
        <v>0</v>
      </c>
      <c r="T522" s="28">
        <f t="shared" si="555"/>
        <v>0</v>
      </c>
      <c r="U522" s="27">
        <f t="shared" si="529"/>
        <v>0</v>
      </c>
      <c r="V522" s="27">
        <f t="shared" si="4"/>
        <v>3.7</v>
      </c>
      <c r="W522" s="27"/>
    </row>
    <row r="523">
      <c r="A523" s="26" t="s">
        <v>1739</v>
      </c>
      <c r="B523" s="27" t="str">
        <f>VLOOKUP(A523,PlayerPosDB,3,FALSE)</f>
        <v>WR</v>
      </c>
      <c r="C523" s="28">
        <f t="shared" ref="C523:T523" si="556">IFNA(VLOOKUP($A523,INDIRECT("'W"&amp;C$1&amp;"'!$A$3:$T$1000"),3,False),0)</f>
        <v>0</v>
      </c>
      <c r="D523" s="28">
        <f t="shared" si="556"/>
        <v>0</v>
      </c>
      <c r="E523" s="28">
        <f t="shared" si="556"/>
        <v>1.7</v>
      </c>
      <c r="F523" s="28">
        <f t="shared" si="556"/>
        <v>0</v>
      </c>
      <c r="G523" s="28">
        <f t="shared" si="556"/>
        <v>0</v>
      </c>
      <c r="H523" s="28">
        <f t="shared" si="556"/>
        <v>0</v>
      </c>
      <c r="I523" s="28">
        <f t="shared" si="556"/>
        <v>1.5</v>
      </c>
      <c r="J523" s="28">
        <f t="shared" si="556"/>
        <v>0</v>
      </c>
      <c r="K523" s="28">
        <f t="shared" si="556"/>
        <v>0</v>
      </c>
      <c r="L523" s="28">
        <f t="shared" si="556"/>
        <v>0</v>
      </c>
      <c r="M523" s="28">
        <f t="shared" si="556"/>
        <v>0</v>
      </c>
      <c r="N523" s="28">
        <f t="shared" si="556"/>
        <v>0</v>
      </c>
      <c r="O523" s="28">
        <f t="shared" si="556"/>
        <v>0</v>
      </c>
      <c r="P523" s="28">
        <f t="shared" si="556"/>
        <v>0</v>
      </c>
      <c r="Q523" s="28">
        <f t="shared" si="556"/>
        <v>0</v>
      </c>
      <c r="R523" s="28">
        <f t="shared" si="556"/>
        <v>0</v>
      </c>
      <c r="S523" s="28">
        <f t="shared" si="556"/>
        <v>0</v>
      </c>
      <c r="T523" s="28">
        <f t="shared" si="556"/>
        <v>0</v>
      </c>
      <c r="U523" s="27">
        <f t="shared" si="529"/>
        <v>0</v>
      </c>
      <c r="V523" s="27">
        <f t="shared" si="4"/>
        <v>3.2</v>
      </c>
      <c r="W523" s="27"/>
    </row>
    <row r="524">
      <c r="A524" s="26" t="s">
        <v>1740</v>
      </c>
      <c r="B524" s="27" t="str">
        <f>VLOOKUP(A524,PlayerPosDB,3,FALSE)</f>
        <v>WR</v>
      </c>
      <c r="C524" s="28">
        <f t="shared" ref="C524:T524" si="557">IFNA(VLOOKUP($A524,INDIRECT("'W"&amp;C$1&amp;"'!$A$3:$T$1000"),3,False),0)</f>
        <v>0</v>
      </c>
      <c r="D524" s="28">
        <f t="shared" si="557"/>
        <v>0</v>
      </c>
      <c r="E524" s="28">
        <f t="shared" si="557"/>
        <v>0</v>
      </c>
      <c r="F524" s="28">
        <f t="shared" si="557"/>
        <v>0</v>
      </c>
      <c r="G524" s="28">
        <f t="shared" si="557"/>
        <v>0</v>
      </c>
      <c r="H524" s="28">
        <f t="shared" si="557"/>
        <v>0</v>
      </c>
      <c r="I524" s="28">
        <f t="shared" si="557"/>
        <v>0</v>
      </c>
      <c r="J524" s="28">
        <f t="shared" si="557"/>
        <v>0</v>
      </c>
      <c r="K524" s="28">
        <f t="shared" si="557"/>
        <v>3</v>
      </c>
      <c r="L524" s="28">
        <f t="shared" si="557"/>
        <v>0</v>
      </c>
      <c r="M524" s="28">
        <f t="shared" si="557"/>
        <v>0</v>
      </c>
      <c r="N524" s="28">
        <f t="shared" si="557"/>
        <v>0</v>
      </c>
      <c r="O524" s="28">
        <f t="shared" si="557"/>
        <v>0</v>
      </c>
      <c r="P524" s="28">
        <f t="shared" si="557"/>
        <v>0</v>
      </c>
      <c r="Q524" s="28">
        <f t="shared" si="557"/>
        <v>0</v>
      </c>
      <c r="R524" s="28">
        <f t="shared" si="557"/>
        <v>0</v>
      </c>
      <c r="S524" s="28">
        <f t="shared" si="557"/>
        <v>0</v>
      </c>
      <c r="T524" s="28">
        <f t="shared" si="557"/>
        <v>0</v>
      </c>
      <c r="U524" s="27">
        <f t="shared" si="529"/>
        <v>0</v>
      </c>
      <c r="V524" s="27">
        <f t="shared" si="4"/>
        <v>3</v>
      </c>
      <c r="W524" s="27"/>
    </row>
    <row r="525">
      <c r="A525" s="26" t="s">
        <v>1741</v>
      </c>
      <c r="B525" s="27" t="str">
        <f>VLOOKUP(A525,PlayerPosDB,3,FALSE)</f>
        <v>WR</v>
      </c>
      <c r="C525" s="28">
        <f t="shared" ref="C525:T525" si="558">IFNA(VLOOKUP($A525,INDIRECT("'W"&amp;C$1&amp;"'!$A$3:$T$1000"),3,False),0)</f>
        <v>1.1</v>
      </c>
      <c r="D525" s="28">
        <f t="shared" si="558"/>
        <v>1</v>
      </c>
      <c r="E525" s="28">
        <f t="shared" si="558"/>
        <v>0</v>
      </c>
      <c r="F525" s="28">
        <f t="shared" si="558"/>
        <v>0</v>
      </c>
      <c r="G525" s="28">
        <f t="shared" si="558"/>
        <v>0</v>
      </c>
      <c r="H525" s="28">
        <f t="shared" si="558"/>
        <v>0</v>
      </c>
      <c r="I525" s="28">
        <f t="shared" si="558"/>
        <v>0</v>
      </c>
      <c r="J525" s="28">
        <f t="shared" si="558"/>
        <v>0.9</v>
      </c>
      <c r="K525" s="28">
        <f t="shared" si="558"/>
        <v>0</v>
      </c>
      <c r="L525" s="28">
        <f t="shared" si="558"/>
        <v>0</v>
      </c>
      <c r="M525" s="28">
        <f t="shared" si="558"/>
        <v>0</v>
      </c>
      <c r="N525" s="28">
        <f t="shared" si="558"/>
        <v>0</v>
      </c>
      <c r="O525" s="28">
        <f t="shared" si="558"/>
        <v>0</v>
      </c>
      <c r="P525" s="28">
        <f t="shared" si="558"/>
        <v>0</v>
      </c>
      <c r="Q525" s="28">
        <f t="shared" si="558"/>
        <v>0</v>
      </c>
      <c r="R525" s="28">
        <f t="shared" si="558"/>
        <v>0</v>
      </c>
      <c r="S525" s="28">
        <f t="shared" si="558"/>
        <v>0</v>
      </c>
      <c r="T525" s="28">
        <f t="shared" si="558"/>
        <v>0</v>
      </c>
      <c r="U525" s="27">
        <f t="shared" si="529"/>
        <v>0</v>
      </c>
      <c r="V525" s="27">
        <f t="shared" si="4"/>
        <v>3</v>
      </c>
      <c r="W525" s="27"/>
    </row>
    <row r="526">
      <c r="A526" s="26" t="s">
        <v>1742</v>
      </c>
      <c r="B526" s="27" t="str">
        <f>VLOOKUP(A526,PlayerPosDB,3,FALSE)</f>
        <v>WR</v>
      </c>
      <c r="C526" s="28">
        <f t="shared" ref="C526:T526" si="559">IFNA(VLOOKUP($A526,INDIRECT("'W"&amp;C$1&amp;"'!$A$3:$T$1000"),3,False),0)</f>
        <v>0</v>
      </c>
      <c r="D526" s="28">
        <f t="shared" si="559"/>
        <v>0</v>
      </c>
      <c r="E526" s="28">
        <f t="shared" si="559"/>
        <v>0</v>
      </c>
      <c r="F526" s="28">
        <f t="shared" si="559"/>
        <v>0</v>
      </c>
      <c r="G526" s="28">
        <f t="shared" si="559"/>
        <v>0</v>
      </c>
      <c r="H526" s="28">
        <f t="shared" si="559"/>
        <v>0</v>
      </c>
      <c r="I526" s="28">
        <f t="shared" si="559"/>
        <v>0</v>
      </c>
      <c r="J526" s="28">
        <f t="shared" si="559"/>
        <v>0</v>
      </c>
      <c r="K526" s="28">
        <f t="shared" si="559"/>
        <v>0</v>
      </c>
      <c r="L526" s="28">
        <f t="shared" si="559"/>
        <v>0</v>
      </c>
      <c r="M526" s="28">
        <f t="shared" si="559"/>
        <v>0</v>
      </c>
      <c r="N526" s="28">
        <f t="shared" si="559"/>
        <v>0</v>
      </c>
      <c r="O526" s="28">
        <f t="shared" si="559"/>
        <v>0</v>
      </c>
      <c r="P526" s="28">
        <f t="shared" si="559"/>
        <v>0</v>
      </c>
      <c r="Q526" s="28">
        <f t="shared" si="559"/>
        <v>2.8</v>
      </c>
      <c r="R526" s="28">
        <f t="shared" si="559"/>
        <v>0</v>
      </c>
      <c r="S526" s="28">
        <f t="shared" si="559"/>
        <v>0</v>
      </c>
      <c r="T526" s="28">
        <f t="shared" si="559"/>
        <v>0</v>
      </c>
      <c r="U526" s="27">
        <f t="shared" si="529"/>
        <v>0</v>
      </c>
      <c r="V526" s="27">
        <f t="shared" si="4"/>
        <v>2.8</v>
      </c>
      <c r="W526" s="27"/>
    </row>
    <row r="527">
      <c r="A527" s="26" t="s">
        <v>1743</v>
      </c>
      <c r="B527" s="27" t="str">
        <f>VLOOKUP(A527,PlayerPosDB,3,FALSE)</f>
        <v>WR</v>
      </c>
      <c r="C527" s="28">
        <f t="shared" ref="C527:T527" si="560">IFNA(VLOOKUP($A527,INDIRECT("'W"&amp;C$1&amp;"'!$A$3:$T$1000"),3,False),0)</f>
        <v>0</v>
      </c>
      <c r="D527" s="28">
        <f t="shared" si="560"/>
        <v>0</v>
      </c>
      <c r="E527" s="28">
        <f t="shared" si="560"/>
        <v>0</v>
      </c>
      <c r="F527" s="28">
        <f t="shared" si="560"/>
        <v>0</v>
      </c>
      <c r="G527" s="28">
        <f t="shared" si="560"/>
        <v>0</v>
      </c>
      <c r="H527" s="28">
        <f t="shared" si="560"/>
        <v>0</v>
      </c>
      <c r="I527" s="28">
        <f t="shared" si="560"/>
        <v>0</v>
      </c>
      <c r="J527" s="28">
        <f t="shared" si="560"/>
        <v>0</v>
      </c>
      <c r="K527" s="28">
        <f t="shared" si="560"/>
        <v>0</v>
      </c>
      <c r="L527" s="28">
        <f t="shared" si="560"/>
        <v>0</v>
      </c>
      <c r="M527" s="28">
        <f t="shared" si="560"/>
        <v>0</v>
      </c>
      <c r="N527" s="28">
        <f t="shared" si="560"/>
        <v>0</v>
      </c>
      <c r="O527" s="28">
        <f t="shared" si="560"/>
        <v>0</v>
      </c>
      <c r="P527" s="28">
        <f t="shared" si="560"/>
        <v>0</v>
      </c>
      <c r="Q527" s="28">
        <f t="shared" si="560"/>
        <v>1.6</v>
      </c>
      <c r="R527" s="28">
        <f t="shared" si="560"/>
        <v>1.1</v>
      </c>
      <c r="S527" s="28">
        <f t="shared" si="560"/>
        <v>0</v>
      </c>
      <c r="T527" s="28">
        <f t="shared" si="560"/>
        <v>0</v>
      </c>
      <c r="U527" s="27">
        <f t="shared" si="529"/>
        <v>0</v>
      </c>
      <c r="V527" s="27">
        <f t="shared" si="4"/>
        <v>2.7</v>
      </c>
      <c r="W527" s="27"/>
    </row>
    <row r="528">
      <c r="A528" s="26" t="s">
        <v>1744</v>
      </c>
      <c r="B528" s="27" t="str">
        <f>VLOOKUP(A528,PlayerPosDB,3,FALSE)</f>
        <v>WR</v>
      </c>
      <c r="C528" s="28">
        <f t="shared" ref="C528:T528" si="561">IFNA(VLOOKUP($A528,INDIRECT("'W"&amp;C$1&amp;"'!$A$3:$T$1000"),3,False),0)</f>
        <v>0</v>
      </c>
      <c r="D528" s="28">
        <f t="shared" si="561"/>
        <v>0</v>
      </c>
      <c r="E528" s="28">
        <f t="shared" si="561"/>
        <v>0</v>
      </c>
      <c r="F528" s="28">
        <f t="shared" si="561"/>
        <v>0</v>
      </c>
      <c r="G528" s="28">
        <f t="shared" si="561"/>
        <v>0</v>
      </c>
      <c r="H528" s="28">
        <f t="shared" si="561"/>
        <v>0</v>
      </c>
      <c r="I528" s="28">
        <f t="shared" si="561"/>
        <v>0</v>
      </c>
      <c r="J528" s="28">
        <f t="shared" si="561"/>
        <v>0</v>
      </c>
      <c r="K528" s="28">
        <f t="shared" si="561"/>
        <v>0</v>
      </c>
      <c r="L528" s="28">
        <f t="shared" si="561"/>
        <v>0</v>
      </c>
      <c r="M528" s="28">
        <f t="shared" si="561"/>
        <v>0</v>
      </c>
      <c r="N528" s="28">
        <f t="shared" si="561"/>
        <v>0</v>
      </c>
      <c r="O528" s="28">
        <f t="shared" si="561"/>
        <v>0</v>
      </c>
      <c r="P528" s="28">
        <f t="shared" si="561"/>
        <v>0</v>
      </c>
      <c r="Q528" s="28">
        <f t="shared" si="561"/>
        <v>0</v>
      </c>
      <c r="R528" s="28">
        <f t="shared" si="561"/>
        <v>2.2</v>
      </c>
      <c r="S528" s="28">
        <f t="shared" si="561"/>
        <v>0</v>
      </c>
      <c r="T528" s="28">
        <f t="shared" si="561"/>
        <v>0</v>
      </c>
      <c r="U528" s="27">
        <f t="shared" si="529"/>
        <v>0</v>
      </c>
      <c r="V528" s="27">
        <f t="shared" si="4"/>
        <v>2.2</v>
      </c>
      <c r="W528" s="27"/>
    </row>
    <row r="529">
      <c r="A529" s="26" t="s">
        <v>1745</v>
      </c>
      <c r="B529" s="27" t="str">
        <f>VLOOKUP(A529,PlayerPosDB,3,FALSE)</f>
        <v>WR</v>
      </c>
      <c r="C529" s="28">
        <f t="shared" ref="C529:T529" si="562">IFNA(VLOOKUP($A529,INDIRECT("'W"&amp;C$1&amp;"'!$A$3:$T$1000"),3,False),0)</f>
        <v>0</v>
      </c>
      <c r="D529" s="28">
        <f t="shared" si="562"/>
        <v>0</v>
      </c>
      <c r="E529" s="28">
        <f t="shared" si="562"/>
        <v>0</v>
      </c>
      <c r="F529" s="28">
        <f t="shared" si="562"/>
        <v>0</v>
      </c>
      <c r="G529" s="28">
        <f t="shared" si="562"/>
        <v>0</v>
      </c>
      <c r="H529" s="28">
        <f t="shared" si="562"/>
        <v>1</v>
      </c>
      <c r="I529" s="28">
        <f t="shared" si="562"/>
        <v>0</v>
      </c>
      <c r="J529" s="28">
        <f t="shared" si="562"/>
        <v>0</v>
      </c>
      <c r="K529" s="28">
        <f t="shared" si="562"/>
        <v>0</v>
      </c>
      <c r="L529" s="28">
        <f t="shared" si="562"/>
        <v>1.2</v>
      </c>
      <c r="M529" s="28">
        <f t="shared" si="562"/>
        <v>0</v>
      </c>
      <c r="N529" s="28">
        <f t="shared" si="562"/>
        <v>0</v>
      </c>
      <c r="O529" s="28">
        <f t="shared" si="562"/>
        <v>0</v>
      </c>
      <c r="P529" s="28">
        <f t="shared" si="562"/>
        <v>0</v>
      </c>
      <c r="Q529" s="28">
        <f t="shared" si="562"/>
        <v>0</v>
      </c>
      <c r="R529" s="28">
        <f t="shared" si="562"/>
        <v>0</v>
      </c>
      <c r="S529" s="28">
        <f t="shared" si="562"/>
        <v>0</v>
      </c>
      <c r="T529" s="28">
        <f t="shared" si="562"/>
        <v>0</v>
      </c>
      <c r="U529" s="27">
        <f t="shared" si="529"/>
        <v>0</v>
      </c>
      <c r="V529" s="27">
        <f t="shared" si="4"/>
        <v>2.2</v>
      </c>
      <c r="W529" s="27"/>
    </row>
    <row r="530">
      <c r="A530" s="26" t="s">
        <v>1746</v>
      </c>
      <c r="B530" s="27" t="str">
        <f>VLOOKUP(A530,PlayerPosDB,3,FALSE)</f>
        <v>WR</v>
      </c>
      <c r="C530" s="28">
        <f t="shared" ref="C530:T530" si="563">IFNA(VLOOKUP($A530,INDIRECT("'W"&amp;C$1&amp;"'!$A$3:$T$1000"),3,False),0)</f>
        <v>0.6</v>
      </c>
      <c r="D530" s="28">
        <f t="shared" si="563"/>
        <v>1.1</v>
      </c>
      <c r="E530" s="28">
        <f t="shared" si="563"/>
        <v>0.7</v>
      </c>
      <c r="F530" s="28">
        <f t="shared" si="563"/>
        <v>2.3</v>
      </c>
      <c r="G530" s="28">
        <f t="shared" si="563"/>
        <v>0</v>
      </c>
      <c r="H530" s="28">
        <f t="shared" si="563"/>
        <v>-2</v>
      </c>
      <c r="I530" s="28">
        <f t="shared" si="563"/>
        <v>0</v>
      </c>
      <c r="J530" s="28">
        <f t="shared" si="563"/>
        <v>1.5</v>
      </c>
      <c r="K530" s="28">
        <f t="shared" si="563"/>
        <v>0</v>
      </c>
      <c r="L530" s="28">
        <f t="shared" si="563"/>
        <v>0</v>
      </c>
      <c r="M530" s="28">
        <f t="shared" si="563"/>
        <v>0</v>
      </c>
      <c r="N530" s="28">
        <f t="shared" si="563"/>
        <v>0</v>
      </c>
      <c r="O530" s="28">
        <f t="shared" si="563"/>
        <v>-2</v>
      </c>
      <c r="P530" s="28">
        <f t="shared" si="563"/>
        <v>0</v>
      </c>
      <c r="Q530" s="28">
        <f t="shared" si="563"/>
        <v>0</v>
      </c>
      <c r="R530" s="28">
        <f t="shared" si="563"/>
        <v>0</v>
      </c>
      <c r="S530" s="28">
        <f t="shared" si="563"/>
        <v>0</v>
      </c>
      <c r="T530" s="28">
        <f t="shared" si="563"/>
        <v>0</v>
      </c>
      <c r="U530" s="27">
        <f t="shared" si="529"/>
        <v>0</v>
      </c>
      <c r="V530" s="27">
        <f t="shared" si="4"/>
        <v>2.2</v>
      </c>
      <c r="W530" s="27"/>
    </row>
    <row r="531">
      <c r="A531" s="26" t="s">
        <v>1747</v>
      </c>
      <c r="B531" s="27" t="str">
        <f>VLOOKUP(A531,PlayerPosDB,3,FALSE)</f>
        <v>WR</v>
      </c>
      <c r="C531" s="28">
        <f t="shared" ref="C531:T531" si="564">IFNA(VLOOKUP($A531,INDIRECT("'W"&amp;C$1&amp;"'!$A$3:$T$1000"),3,False),0)</f>
        <v>0</v>
      </c>
      <c r="D531" s="28">
        <f t="shared" si="564"/>
        <v>1.8</v>
      </c>
      <c r="E531" s="28">
        <f t="shared" si="564"/>
        <v>0</v>
      </c>
      <c r="F531" s="28">
        <f t="shared" si="564"/>
        <v>0</v>
      </c>
      <c r="G531" s="28">
        <f t="shared" si="564"/>
        <v>0</v>
      </c>
      <c r="H531" s="28">
        <f t="shared" si="564"/>
        <v>0</v>
      </c>
      <c r="I531" s="28">
        <f t="shared" si="564"/>
        <v>0</v>
      </c>
      <c r="J531" s="28">
        <f t="shared" si="564"/>
        <v>0</v>
      </c>
      <c r="K531" s="28">
        <f t="shared" si="564"/>
        <v>0</v>
      </c>
      <c r="L531" s="28">
        <f t="shared" si="564"/>
        <v>0</v>
      </c>
      <c r="M531" s="28">
        <f t="shared" si="564"/>
        <v>0</v>
      </c>
      <c r="N531" s="28">
        <f t="shared" si="564"/>
        <v>0</v>
      </c>
      <c r="O531" s="28">
        <f t="shared" si="564"/>
        <v>0</v>
      </c>
      <c r="P531" s="28">
        <f t="shared" si="564"/>
        <v>0</v>
      </c>
      <c r="Q531" s="28">
        <f t="shared" si="564"/>
        <v>0.3</v>
      </c>
      <c r="R531" s="28">
        <f t="shared" si="564"/>
        <v>0</v>
      </c>
      <c r="S531" s="28">
        <f t="shared" si="564"/>
        <v>0</v>
      </c>
      <c r="T531" s="28">
        <f t="shared" si="564"/>
        <v>0</v>
      </c>
      <c r="U531" s="27">
        <f t="shared" si="529"/>
        <v>0</v>
      </c>
      <c r="V531" s="27">
        <f t="shared" si="4"/>
        <v>2.1</v>
      </c>
      <c r="W531" s="27"/>
    </row>
    <row r="532">
      <c r="A532" s="26" t="s">
        <v>1748</v>
      </c>
      <c r="B532" s="27" t="str">
        <f>VLOOKUP(A532,PlayerPosDB,3,FALSE)</f>
        <v>WR</v>
      </c>
      <c r="C532" s="28">
        <f t="shared" ref="C532:T532" si="565">IFNA(VLOOKUP($A532,INDIRECT("'W"&amp;C$1&amp;"'!$A$3:$T$1000"),3,False),0)</f>
        <v>0</v>
      </c>
      <c r="D532" s="28">
        <f t="shared" si="565"/>
        <v>0</v>
      </c>
      <c r="E532" s="28">
        <f t="shared" si="565"/>
        <v>0</v>
      </c>
      <c r="F532" s="28">
        <f t="shared" si="565"/>
        <v>0</v>
      </c>
      <c r="G532" s="28">
        <f t="shared" si="565"/>
        <v>0</v>
      </c>
      <c r="H532" s="28">
        <f t="shared" si="565"/>
        <v>0</v>
      </c>
      <c r="I532" s="28">
        <f t="shared" si="565"/>
        <v>0</v>
      </c>
      <c r="J532" s="28">
        <f t="shared" si="565"/>
        <v>0</v>
      </c>
      <c r="K532" s="28">
        <f t="shared" si="565"/>
        <v>0</v>
      </c>
      <c r="L532" s="28">
        <f t="shared" si="565"/>
        <v>0</v>
      </c>
      <c r="M532" s="28">
        <f t="shared" si="565"/>
        <v>0</v>
      </c>
      <c r="N532" s="28">
        <f t="shared" si="565"/>
        <v>0</v>
      </c>
      <c r="O532" s="28">
        <f t="shared" si="565"/>
        <v>0</v>
      </c>
      <c r="P532" s="28">
        <f t="shared" si="565"/>
        <v>0</v>
      </c>
      <c r="Q532" s="28">
        <f t="shared" si="565"/>
        <v>0</v>
      </c>
      <c r="R532" s="28">
        <f t="shared" si="565"/>
        <v>0</v>
      </c>
      <c r="S532" s="28">
        <f t="shared" si="565"/>
        <v>2.1</v>
      </c>
      <c r="T532" s="28">
        <f t="shared" si="565"/>
        <v>0</v>
      </c>
      <c r="U532" s="27">
        <f t="shared" si="529"/>
        <v>0</v>
      </c>
      <c r="V532" s="27">
        <f t="shared" si="4"/>
        <v>2.1</v>
      </c>
      <c r="W532" s="27"/>
    </row>
    <row r="533">
      <c r="A533" s="26" t="s">
        <v>1749</v>
      </c>
      <c r="B533" s="27" t="str">
        <f>VLOOKUP(A533,PlayerPosDB,3,FALSE)</f>
        <v>WR</v>
      </c>
      <c r="C533" s="28">
        <f t="shared" ref="C533:T533" si="566">IFNA(VLOOKUP($A533,INDIRECT("'W"&amp;C$1&amp;"'!$A$3:$T$1000"),3,False),0)</f>
        <v>0</v>
      </c>
      <c r="D533" s="28">
        <f t="shared" si="566"/>
        <v>0</v>
      </c>
      <c r="E533" s="28">
        <f t="shared" si="566"/>
        <v>0</v>
      </c>
      <c r="F533" s="28">
        <f t="shared" si="566"/>
        <v>0</v>
      </c>
      <c r="G533" s="28">
        <f t="shared" si="566"/>
        <v>0</v>
      </c>
      <c r="H533" s="28">
        <f t="shared" si="566"/>
        <v>0</v>
      </c>
      <c r="I533" s="28">
        <f t="shared" si="566"/>
        <v>1.9</v>
      </c>
      <c r="J533" s="28">
        <f t="shared" si="566"/>
        <v>0</v>
      </c>
      <c r="K533" s="28">
        <f t="shared" si="566"/>
        <v>0</v>
      </c>
      <c r="L533" s="28">
        <f t="shared" si="566"/>
        <v>0</v>
      </c>
      <c r="M533" s="28">
        <f t="shared" si="566"/>
        <v>0</v>
      </c>
      <c r="N533" s="28">
        <f t="shared" si="566"/>
        <v>0</v>
      </c>
      <c r="O533" s="28">
        <f t="shared" si="566"/>
        <v>0</v>
      </c>
      <c r="P533" s="28">
        <f t="shared" si="566"/>
        <v>0</v>
      </c>
      <c r="Q533" s="28">
        <f t="shared" si="566"/>
        <v>0</v>
      </c>
      <c r="R533" s="28">
        <f t="shared" si="566"/>
        <v>0</v>
      </c>
      <c r="S533" s="28">
        <f t="shared" si="566"/>
        <v>0</v>
      </c>
      <c r="T533" s="28">
        <f t="shared" si="566"/>
        <v>0</v>
      </c>
      <c r="U533" s="27">
        <f t="shared" si="529"/>
        <v>0</v>
      </c>
      <c r="V533" s="27">
        <f t="shared" si="4"/>
        <v>1.9</v>
      </c>
      <c r="W533" s="27"/>
    </row>
    <row r="534">
      <c r="A534" s="26" t="s">
        <v>1750</v>
      </c>
      <c r="B534" s="27" t="str">
        <f>VLOOKUP(A534,PlayerPosDB,3,FALSE)</f>
        <v>WR</v>
      </c>
      <c r="C534" s="28">
        <f t="shared" ref="C534:T534" si="567">IFNA(VLOOKUP($A534,INDIRECT("'W"&amp;C$1&amp;"'!$A$3:$T$1000"),3,False),0)</f>
        <v>0</v>
      </c>
      <c r="D534" s="28">
        <f t="shared" si="567"/>
        <v>0</v>
      </c>
      <c r="E534" s="28">
        <f t="shared" si="567"/>
        <v>0</v>
      </c>
      <c r="F534" s="28">
        <f t="shared" si="567"/>
        <v>0</v>
      </c>
      <c r="G534" s="28">
        <f t="shared" si="567"/>
        <v>0</v>
      </c>
      <c r="H534" s="28">
        <f t="shared" si="567"/>
        <v>0</v>
      </c>
      <c r="I534" s="28">
        <f t="shared" si="567"/>
        <v>0</v>
      </c>
      <c r="J534" s="28">
        <f t="shared" si="567"/>
        <v>0</v>
      </c>
      <c r="K534" s="28">
        <f t="shared" si="567"/>
        <v>0</v>
      </c>
      <c r="L534" s="28">
        <f t="shared" si="567"/>
        <v>0</v>
      </c>
      <c r="M534" s="28">
        <f t="shared" si="567"/>
        <v>0</v>
      </c>
      <c r="N534" s="28">
        <f t="shared" si="567"/>
        <v>0</v>
      </c>
      <c r="O534" s="28">
        <f t="shared" si="567"/>
        <v>0</v>
      </c>
      <c r="P534" s="28">
        <f t="shared" si="567"/>
        <v>0</v>
      </c>
      <c r="Q534" s="28">
        <f t="shared" si="567"/>
        <v>0</v>
      </c>
      <c r="R534" s="28">
        <f t="shared" si="567"/>
        <v>0</v>
      </c>
      <c r="S534" s="28">
        <f t="shared" si="567"/>
        <v>0</v>
      </c>
      <c r="T534" s="28">
        <f t="shared" si="567"/>
        <v>1.7</v>
      </c>
      <c r="U534" s="27">
        <f t="shared" si="529"/>
        <v>0</v>
      </c>
      <c r="V534" s="27">
        <f t="shared" si="4"/>
        <v>1.7</v>
      </c>
      <c r="W534" s="27"/>
    </row>
    <row r="535">
      <c r="A535" s="26" t="s">
        <v>1751</v>
      </c>
      <c r="B535" s="27" t="str">
        <f>VLOOKUP(A535,PlayerPosDB,3,FALSE)</f>
        <v>WR</v>
      </c>
      <c r="C535" s="28">
        <f t="shared" ref="C535:T535" si="568">IFNA(VLOOKUP($A535,INDIRECT("'W"&amp;C$1&amp;"'!$A$3:$T$1000"),3,False),0)</f>
        <v>0</v>
      </c>
      <c r="D535" s="28">
        <f t="shared" si="568"/>
        <v>0</v>
      </c>
      <c r="E535" s="28">
        <f t="shared" si="568"/>
        <v>0</v>
      </c>
      <c r="F535" s="28">
        <f t="shared" si="568"/>
        <v>0</v>
      </c>
      <c r="G535" s="28">
        <f t="shared" si="568"/>
        <v>0</v>
      </c>
      <c r="H535" s="28">
        <f t="shared" si="568"/>
        <v>0</v>
      </c>
      <c r="I535" s="28">
        <f t="shared" si="568"/>
        <v>0</v>
      </c>
      <c r="J535" s="28">
        <f t="shared" si="568"/>
        <v>0</v>
      </c>
      <c r="K535" s="28">
        <f t="shared" si="568"/>
        <v>0</v>
      </c>
      <c r="L535" s="28">
        <f t="shared" si="568"/>
        <v>0</v>
      </c>
      <c r="M535" s="28">
        <f t="shared" si="568"/>
        <v>0</v>
      </c>
      <c r="N535" s="28">
        <f t="shared" si="568"/>
        <v>0</v>
      </c>
      <c r="O535" s="28">
        <f t="shared" si="568"/>
        <v>0</v>
      </c>
      <c r="P535" s="28">
        <f t="shared" si="568"/>
        <v>0</v>
      </c>
      <c r="Q535" s="28">
        <f t="shared" si="568"/>
        <v>0</v>
      </c>
      <c r="R535" s="28">
        <f t="shared" si="568"/>
        <v>0</v>
      </c>
      <c r="S535" s="28">
        <f t="shared" si="568"/>
        <v>0</v>
      </c>
      <c r="T535" s="28">
        <f t="shared" si="568"/>
        <v>1.6</v>
      </c>
      <c r="U535" s="27">
        <f t="shared" si="529"/>
        <v>0</v>
      </c>
      <c r="V535" s="27">
        <f t="shared" si="4"/>
        <v>1.6</v>
      </c>
      <c r="W535" s="27"/>
    </row>
    <row r="536">
      <c r="A536" s="26" t="s">
        <v>1752</v>
      </c>
      <c r="B536" s="27" t="str">
        <f>VLOOKUP(A536,PlayerPosDB,3,FALSE)</f>
        <v>WR</v>
      </c>
      <c r="C536" s="28">
        <f t="shared" ref="C536:T536" si="569">IFNA(VLOOKUP($A536,INDIRECT("'W"&amp;C$1&amp;"'!$A$3:$T$1000"),3,False),0)</f>
        <v>0</v>
      </c>
      <c r="D536" s="28">
        <f t="shared" si="569"/>
        <v>0</v>
      </c>
      <c r="E536" s="28">
        <f t="shared" si="569"/>
        <v>0</v>
      </c>
      <c r="F536" s="28">
        <f t="shared" si="569"/>
        <v>0</v>
      </c>
      <c r="G536" s="28">
        <f t="shared" si="569"/>
        <v>0</v>
      </c>
      <c r="H536" s="28">
        <f t="shared" si="569"/>
        <v>0</v>
      </c>
      <c r="I536" s="28">
        <f t="shared" si="569"/>
        <v>0</v>
      </c>
      <c r="J536" s="28">
        <f t="shared" si="569"/>
        <v>1.6</v>
      </c>
      <c r="K536" s="28">
        <f t="shared" si="569"/>
        <v>0</v>
      </c>
      <c r="L536" s="28">
        <f t="shared" si="569"/>
        <v>0</v>
      </c>
      <c r="M536" s="28">
        <f t="shared" si="569"/>
        <v>0</v>
      </c>
      <c r="N536" s="28">
        <f t="shared" si="569"/>
        <v>0</v>
      </c>
      <c r="O536" s="28">
        <f t="shared" si="569"/>
        <v>0</v>
      </c>
      <c r="P536" s="28">
        <f t="shared" si="569"/>
        <v>0</v>
      </c>
      <c r="Q536" s="28">
        <f t="shared" si="569"/>
        <v>0</v>
      </c>
      <c r="R536" s="28">
        <f t="shared" si="569"/>
        <v>0</v>
      </c>
      <c r="S536" s="28">
        <f t="shared" si="569"/>
        <v>0</v>
      </c>
      <c r="T536" s="28">
        <f t="shared" si="569"/>
        <v>0</v>
      </c>
      <c r="U536" s="27">
        <f t="shared" si="529"/>
        <v>0</v>
      </c>
      <c r="V536" s="27">
        <f t="shared" si="4"/>
        <v>1.6</v>
      </c>
      <c r="W536" s="27"/>
    </row>
    <row r="537">
      <c r="A537" s="26" t="s">
        <v>1753</v>
      </c>
      <c r="B537" s="27" t="str">
        <f>VLOOKUP(A537,PlayerPosDB,3,FALSE)</f>
        <v>WR</v>
      </c>
      <c r="C537" s="28">
        <f t="shared" ref="C537:T537" si="570">IFNA(VLOOKUP($A537,INDIRECT("'W"&amp;C$1&amp;"'!$A$3:$T$1000"),3,False),0)</f>
        <v>0</v>
      </c>
      <c r="D537" s="28">
        <f t="shared" si="570"/>
        <v>0</v>
      </c>
      <c r="E537" s="28">
        <f t="shared" si="570"/>
        <v>0</v>
      </c>
      <c r="F537" s="28">
        <f t="shared" si="570"/>
        <v>0.8</v>
      </c>
      <c r="G537" s="28">
        <f t="shared" si="570"/>
        <v>0</v>
      </c>
      <c r="H537" s="28">
        <f t="shared" si="570"/>
        <v>0</v>
      </c>
      <c r="I537" s="28">
        <f t="shared" si="570"/>
        <v>0</v>
      </c>
      <c r="J537" s="28">
        <f t="shared" si="570"/>
        <v>0</v>
      </c>
      <c r="K537" s="28">
        <f t="shared" si="570"/>
        <v>0</v>
      </c>
      <c r="L537" s="28">
        <f t="shared" si="570"/>
        <v>0</v>
      </c>
      <c r="M537" s="28">
        <f t="shared" si="570"/>
        <v>0</v>
      </c>
      <c r="N537" s="28">
        <f t="shared" si="570"/>
        <v>0</v>
      </c>
      <c r="O537" s="28">
        <f t="shared" si="570"/>
        <v>0</v>
      </c>
      <c r="P537" s="28">
        <f t="shared" si="570"/>
        <v>2.8</v>
      </c>
      <c r="Q537" s="28">
        <f t="shared" si="570"/>
        <v>-2</v>
      </c>
      <c r="R537" s="28">
        <f t="shared" si="570"/>
        <v>0</v>
      </c>
      <c r="S537" s="28">
        <f t="shared" si="570"/>
        <v>0</v>
      </c>
      <c r="T537" s="28">
        <f t="shared" si="570"/>
        <v>0</v>
      </c>
      <c r="U537" s="27">
        <f t="shared" si="529"/>
        <v>0</v>
      </c>
      <c r="V537" s="27">
        <f t="shared" si="4"/>
        <v>1.6</v>
      </c>
      <c r="W537" s="27"/>
    </row>
    <row r="538">
      <c r="A538" s="26" t="s">
        <v>1754</v>
      </c>
      <c r="B538" s="27" t="str">
        <f>VLOOKUP(A538,PlayerPosDB,3,FALSE)</f>
        <v>WR</v>
      </c>
      <c r="C538" s="28">
        <f t="shared" ref="C538:T538" si="571">IFNA(VLOOKUP($A538,INDIRECT("'W"&amp;C$1&amp;"'!$A$3:$T$1000"),3,False),0)</f>
        <v>0</v>
      </c>
      <c r="D538" s="28">
        <f t="shared" si="571"/>
        <v>0</v>
      </c>
      <c r="E538" s="28">
        <f t="shared" si="571"/>
        <v>0</v>
      </c>
      <c r="F538" s="28">
        <f t="shared" si="571"/>
        <v>0</v>
      </c>
      <c r="G538" s="28">
        <f t="shared" si="571"/>
        <v>1.4</v>
      </c>
      <c r="H538" s="28">
        <f t="shared" si="571"/>
        <v>0</v>
      </c>
      <c r="I538" s="28">
        <f t="shared" si="571"/>
        <v>0</v>
      </c>
      <c r="J538" s="28">
        <f t="shared" si="571"/>
        <v>0</v>
      </c>
      <c r="K538" s="28">
        <f t="shared" si="571"/>
        <v>0</v>
      </c>
      <c r="L538" s="28">
        <f t="shared" si="571"/>
        <v>0</v>
      </c>
      <c r="M538" s="28">
        <f t="shared" si="571"/>
        <v>0</v>
      </c>
      <c r="N538" s="28">
        <f t="shared" si="571"/>
        <v>0</v>
      </c>
      <c r="O538" s="28">
        <f t="shared" si="571"/>
        <v>0</v>
      </c>
      <c r="P538" s="28">
        <f t="shared" si="571"/>
        <v>0</v>
      </c>
      <c r="Q538" s="28">
        <f t="shared" si="571"/>
        <v>0</v>
      </c>
      <c r="R538" s="28">
        <f t="shared" si="571"/>
        <v>0</v>
      </c>
      <c r="S538" s="28">
        <f t="shared" si="571"/>
        <v>0</v>
      </c>
      <c r="T538" s="28">
        <f t="shared" si="571"/>
        <v>0</v>
      </c>
      <c r="U538" s="27">
        <f t="shared" si="529"/>
        <v>0</v>
      </c>
      <c r="V538" s="27">
        <f t="shared" si="4"/>
        <v>1.4</v>
      </c>
      <c r="W538" s="27"/>
    </row>
    <row r="539">
      <c r="A539" s="26" t="s">
        <v>1755</v>
      </c>
      <c r="B539" s="27" t="str">
        <f>VLOOKUP(A539,PlayerPosDB,3,FALSE)</f>
        <v>WR</v>
      </c>
      <c r="C539" s="28">
        <f t="shared" ref="C539:T539" si="572">IFNA(VLOOKUP($A539,INDIRECT("'W"&amp;C$1&amp;"'!$A$3:$T$1000"),3,False),0)</f>
        <v>0</v>
      </c>
      <c r="D539" s="28">
        <f t="shared" si="572"/>
        <v>0</v>
      </c>
      <c r="E539" s="28">
        <f t="shared" si="572"/>
        <v>0</v>
      </c>
      <c r="F539" s="28">
        <f t="shared" si="572"/>
        <v>0</v>
      </c>
      <c r="G539" s="28">
        <f t="shared" si="572"/>
        <v>0</v>
      </c>
      <c r="H539" s="28">
        <f t="shared" si="572"/>
        <v>0</v>
      </c>
      <c r="I539" s="28">
        <f t="shared" si="572"/>
        <v>0</v>
      </c>
      <c r="J539" s="28">
        <f t="shared" si="572"/>
        <v>0</v>
      </c>
      <c r="K539" s="28">
        <f t="shared" si="572"/>
        <v>1.4</v>
      </c>
      <c r="L539" s="28">
        <f t="shared" si="572"/>
        <v>0</v>
      </c>
      <c r="M539" s="28">
        <f t="shared" si="572"/>
        <v>0</v>
      </c>
      <c r="N539" s="28">
        <f t="shared" si="572"/>
        <v>0</v>
      </c>
      <c r="O539" s="28">
        <f t="shared" si="572"/>
        <v>0</v>
      </c>
      <c r="P539" s="28">
        <f t="shared" si="572"/>
        <v>0</v>
      </c>
      <c r="Q539" s="28">
        <f t="shared" si="572"/>
        <v>0</v>
      </c>
      <c r="R539" s="28">
        <f t="shared" si="572"/>
        <v>0</v>
      </c>
      <c r="S539" s="28">
        <f t="shared" si="572"/>
        <v>0</v>
      </c>
      <c r="T539" s="28">
        <f t="shared" si="572"/>
        <v>0</v>
      </c>
      <c r="U539" s="27">
        <f t="shared" si="529"/>
        <v>0</v>
      </c>
      <c r="V539" s="27">
        <f t="shared" si="4"/>
        <v>1.4</v>
      </c>
      <c r="W539" s="27"/>
    </row>
    <row r="540">
      <c r="A540" s="26" t="s">
        <v>1756</v>
      </c>
      <c r="B540" s="27" t="str">
        <f>VLOOKUP(A540,PlayerPosDB,3,FALSE)</f>
        <v>WR</v>
      </c>
      <c r="C540" s="28">
        <f t="shared" ref="C540:T540" si="573">IFNA(VLOOKUP($A540,INDIRECT("'W"&amp;C$1&amp;"'!$A$3:$T$1000"),3,False),0)</f>
        <v>0</v>
      </c>
      <c r="D540" s="28">
        <f t="shared" si="573"/>
        <v>0</v>
      </c>
      <c r="E540" s="28">
        <f t="shared" si="573"/>
        <v>0</v>
      </c>
      <c r="F540" s="28">
        <f t="shared" si="573"/>
        <v>0</v>
      </c>
      <c r="G540" s="28">
        <f t="shared" si="573"/>
        <v>0</v>
      </c>
      <c r="H540" s="28">
        <f t="shared" si="573"/>
        <v>0</v>
      </c>
      <c r="I540" s="28">
        <f t="shared" si="573"/>
        <v>0</v>
      </c>
      <c r="J540" s="28">
        <f t="shared" si="573"/>
        <v>0</v>
      </c>
      <c r="K540" s="28">
        <f t="shared" si="573"/>
        <v>1.2</v>
      </c>
      <c r="L540" s="28">
        <f t="shared" si="573"/>
        <v>0</v>
      </c>
      <c r="M540" s="28">
        <f t="shared" si="573"/>
        <v>0</v>
      </c>
      <c r="N540" s="28">
        <f t="shared" si="573"/>
        <v>0</v>
      </c>
      <c r="O540" s="28">
        <f t="shared" si="573"/>
        <v>0</v>
      </c>
      <c r="P540" s="28">
        <f t="shared" si="573"/>
        <v>0</v>
      </c>
      <c r="Q540" s="28">
        <f t="shared" si="573"/>
        <v>0</v>
      </c>
      <c r="R540" s="28">
        <f t="shared" si="573"/>
        <v>0</v>
      </c>
      <c r="S540" s="28">
        <f t="shared" si="573"/>
        <v>0</v>
      </c>
      <c r="T540" s="28">
        <f t="shared" si="573"/>
        <v>0</v>
      </c>
      <c r="U540" s="27">
        <f t="shared" si="529"/>
        <v>0</v>
      </c>
      <c r="V540" s="27">
        <f t="shared" si="4"/>
        <v>1.2</v>
      </c>
      <c r="W540" s="27"/>
    </row>
    <row r="541">
      <c r="A541" s="26" t="s">
        <v>1757</v>
      </c>
      <c r="B541" s="27" t="str">
        <f>VLOOKUP(A541,PlayerPosDB,3,FALSE)</f>
        <v>WR</v>
      </c>
      <c r="C541" s="28">
        <f t="shared" ref="C541:T541" si="574">IFNA(VLOOKUP($A541,INDIRECT("'W"&amp;C$1&amp;"'!$A$3:$T$1000"),3,False),0)</f>
        <v>0</v>
      </c>
      <c r="D541" s="28">
        <f t="shared" si="574"/>
        <v>0</v>
      </c>
      <c r="E541" s="28">
        <f t="shared" si="574"/>
        <v>0</v>
      </c>
      <c r="F541" s="28">
        <f t="shared" si="574"/>
        <v>0</v>
      </c>
      <c r="G541" s="28">
        <f t="shared" si="574"/>
        <v>0</v>
      </c>
      <c r="H541" s="28">
        <f t="shared" si="574"/>
        <v>0</v>
      </c>
      <c r="I541" s="28">
        <f t="shared" si="574"/>
        <v>0</v>
      </c>
      <c r="J541" s="28">
        <f t="shared" si="574"/>
        <v>0</v>
      </c>
      <c r="K541" s="28">
        <f t="shared" si="574"/>
        <v>0</v>
      </c>
      <c r="L541" s="28">
        <f t="shared" si="574"/>
        <v>0</v>
      </c>
      <c r="M541" s="28">
        <f t="shared" si="574"/>
        <v>0</v>
      </c>
      <c r="N541" s="28">
        <f t="shared" si="574"/>
        <v>0</v>
      </c>
      <c r="O541" s="28">
        <f t="shared" si="574"/>
        <v>0</v>
      </c>
      <c r="P541" s="28">
        <f t="shared" si="574"/>
        <v>0</v>
      </c>
      <c r="Q541" s="28">
        <f t="shared" si="574"/>
        <v>0</v>
      </c>
      <c r="R541" s="28">
        <f t="shared" si="574"/>
        <v>0</v>
      </c>
      <c r="S541" s="28">
        <f t="shared" si="574"/>
        <v>1.1</v>
      </c>
      <c r="T541" s="28">
        <f t="shared" si="574"/>
        <v>0</v>
      </c>
      <c r="U541" s="27">
        <f t="shared" si="529"/>
        <v>0</v>
      </c>
      <c r="V541" s="27">
        <f t="shared" si="4"/>
        <v>1.1</v>
      </c>
      <c r="W541" s="27"/>
    </row>
    <row r="542">
      <c r="A542" s="26" t="s">
        <v>1758</v>
      </c>
      <c r="B542" s="27" t="str">
        <f>VLOOKUP(A542,PlayerPosDB,3,FALSE)</f>
        <v>WR</v>
      </c>
      <c r="C542" s="28">
        <f t="shared" ref="C542:T542" si="575">IFNA(VLOOKUP($A542,INDIRECT("'W"&amp;C$1&amp;"'!$A$3:$T$1000"),3,False),0)</f>
        <v>0</v>
      </c>
      <c r="D542" s="28">
        <f t="shared" si="575"/>
        <v>0</v>
      </c>
      <c r="E542" s="28">
        <f t="shared" si="575"/>
        <v>0</v>
      </c>
      <c r="F542" s="28">
        <f t="shared" si="575"/>
        <v>1.1</v>
      </c>
      <c r="G542" s="28">
        <f t="shared" si="575"/>
        <v>0</v>
      </c>
      <c r="H542" s="28">
        <f t="shared" si="575"/>
        <v>0</v>
      </c>
      <c r="I542" s="28">
        <f t="shared" si="575"/>
        <v>0</v>
      </c>
      <c r="J542" s="28">
        <f t="shared" si="575"/>
        <v>0</v>
      </c>
      <c r="K542" s="28">
        <f t="shared" si="575"/>
        <v>0</v>
      </c>
      <c r="L542" s="28">
        <f t="shared" si="575"/>
        <v>0</v>
      </c>
      <c r="M542" s="28">
        <f t="shared" si="575"/>
        <v>0</v>
      </c>
      <c r="N542" s="28">
        <f t="shared" si="575"/>
        <v>0</v>
      </c>
      <c r="O542" s="28">
        <f t="shared" si="575"/>
        <v>0</v>
      </c>
      <c r="P542" s="28">
        <f t="shared" si="575"/>
        <v>0</v>
      </c>
      <c r="Q542" s="28">
        <f t="shared" si="575"/>
        <v>0</v>
      </c>
      <c r="R542" s="28">
        <f t="shared" si="575"/>
        <v>0</v>
      </c>
      <c r="S542" s="28">
        <f t="shared" si="575"/>
        <v>0</v>
      </c>
      <c r="T542" s="28">
        <f t="shared" si="575"/>
        <v>0</v>
      </c>
      <c r="U542" s="27">
        <f t="shared" si="529"/>
        <v>0</v>
      </c>
      <c r="V542" s="27">
        <f t="shared" si="4"/>
        <v>1.1</v>
      </c>
      <c r="W542" s="27"/>
    </row>
    <row r="543">
      <c r="A543" s="26" t="s">
        <v>1759</v>
      </c>
      <c r="B543" s="27" t="str">
        <f>VLOOKUP(A543,PlayerPosDB,3,FALSE)</f>
        <v>WR</v>
      </c>
      <c r="C543" s="28">
        <f t="shared" ref="C543:T543" si="576">IFNA(VLOOKUP($A543,INDIRECT("'W"&amp;C$1&amp;"'!$A$3:$T$1000"),3,False),0)</f>
        <v>0</v>
      </c>
      <c r="D543" s="28">
        <f t="shared" si="576"/>
        <v>0</v>
      </c>
      <c r="E543" s="28">
        <f t="shared" si="576"/>
        <v>0</v>
      </c>
      <c r="F543" s="28">
        <f t="shared" si="576"/>
        <v>0</v>
      </c>
      <c r="G543" s="28">
        <f t="shared" si="576"/>
        <v>0</v>
      </c>
      <c r="H543" s="28">
        <f t="shared" si="576"/>
        <v>1.1</v>
      </c>
      <c r="I543" s="28">
        <f t="shared" si="576"/>
        <v>0</v>
      </c>
      <c r="J543" s="28">
        <f t="shared" si="576"/>
        <v>0</v>
      </c>
      <c r="K543" s="28">
        <f t="shared" si="576"/>
        <v>0</v>
      </c>
      <c r="L543" s="28">
        <f t="shared" si="576"/>
        <v>0</v>
      </c>
      <c r="M543" s="28">
        <f t="shared" si="576"/>
        <v>0</v>
      </c>
      <c r="N543" s="28">
        <f t="shared" si="576"/>
        <v>0</v>
      </c>
      <c r="O543" s="28">
        <f t="shared" si="576"/>
        <v>0</v>
      </c>
      <c r="P543" s="28">
        <f t="shared" si="576"/>
        <v>0</v>
      </c>
      <c r="Q543" s="28">
        <f t="shared" si="576"/>
        <v>0</v>
      </c>
      <c r="R543" s="28">
        <f t="shared" si="576"/>
        <v>0</v>
      </c>
      <c r="S543" s="28">
        <f t="shared" si="576"/>
        <v>0</v>
      </c>
      <c r="T543" s="28">
        <f t="shared" si="576"/>
        <v>0</v>
      </c>
      <c r="U543" s="27">
        <f t="shared" si="529"/>
        <v>0</v>
      </c>
      <c r="V543" s="27">
        <f t="shared" si="4"/>
        <v>1.1</v>
      </c>
      <c r="W543" s="27"/>
    </row>
    <row r="544">
      <c r="A544" s="26" t="s">
        <v>1760</v>
      </c>
      <c r="B544" s="27" t="str">
        <f>VLOOKUP(A544,PlayerPosDB,3,FALSE)</f>
        <v>WR</v>
      </c>
      <c r="C544" s="28">
        <f t="shared" ref="C544:T544" si="577">IFNA(VLOOKUP($A544,INDIRECT("'W"&amp;C$1&amp;"'!$A$3:$T$1000"),3,False),0)</f>
        <v>0</v>
      </c>
      <c r="D544" s="28">
        <f t="shared" si="577"/>
        <v>0</v>
      </c>
      <c r="E544" s="28">
        <f t="shared" si="577"/>
        <v>0</v>
      </c>
      <c r="F544" s="28">
        <f t="shared" si="577"/>
        <v>0</v>
      </c>
      <c r="G544" s="28">
        <f t="shared" si="577"/>
        <v>0</v>
      </c>
      <c r="H544" s="28">
        <f t="shared" si="577"/>
        <v>0</v>
      </c>
      <c r="I544" s="28">
        <f t="shared" si="577"/>
        <v>0</v>
      </c>
      <c r="J544" s="28">
        <f t="shared" si="577"/>
        <v>0</v>
      </c>
      <c r="K544" s="28">
        <f t="shared" si="577"/>
        <v>0</v>
      </c>
      <c r="L544" s="28">
        <f t="shared" si="577"/>
        <v>0</v>
      </c>
      <c r="M544" s="28">
        <f t="shared" si="577"/>
        <v>0</v>
      </c>
      <c r="N544" s="28">
        <f t="shared" si="577"/>
        <v>0</v>
      </c>
      <c r="O544" s="28">
        <f t="shared" si="577"/>
        <v>0</v>
      </c>
      <c r="P544" s="28">
        <f t="shared" si="577"/>
        <v>1.1</v>
      </c>
      <c r="Q544" s="28">
        <f t="shared" si="577"/>
        <v>0</v>
      </c>
      <c r="R544" s="28">
        <f t="shared" si="577"/>
        <v>0</v>
      </c>
      <c r="S544" s="28">
        <f t="shared" si="577"/>
        <v>0</v>
      </c>
      <c r="T544" s="28">
        <f t="shared" si="577"/>
        <v>0</v>
      </c>
      <c r="U544" s="27">
        <f t="shared" si="529"/>
        <v>0</v>
      </c>
      <c r="V544" s="27">
        <f t="shared" si="4"/>
        <v>1.1</v>
      </c>
      <c r="W544" s="27"/>
    </row>
    <row r="545">
      <c r="A545" s="26" t="s">
        <v>1761</v>
      </c>
      <c r="B545" s="27" t="str">
        <f>VLOOKUP(A545,PlayerPosDB,3,FALSE)</f>
        <v>WR</v>
      </c>
      <c r="C545" s="28">
        <f t="shared" ref="C545:T545" si="578">IFNA(VLOOKUP($A545,INDIRECT("'W"&amp;C$1&amp;"'!$A$3:$T$1000"),3,False),0)</f>
        <v>0</v>
      </c>
      <c r="D545" s="28">
        <f t="shared" si="578"/>
        <v>0</v>
      </c>
      <c r="E545" s="28">
        <f t="shared" si="578"/>
        <v>0</v>
      </c>
      <c r="F545" s="28">
        <f t="shared" si="578"/>
        <v>1.1</v>
      </c>
      <c r="G545" s="28">
        <f t="shared" si="578"/>
        <v>0</v>
      </c>
      <c r="H545" s="28">
        <f t="shared" si="578"/>
        <v>0</v>
      </c>
      <c r="I545" s="28">
        <f t="shared" si="578"/>
        <v>0</v>
      </c>
      <c r="J545" s="28">
        <f t="shared" si="578"/>
        <v>0</v>
      </c>
      <c r="K545" s="28">
        <f t="shared" si="578"/>
        <v>0</v>
      </c>
      <c r="L545" s="28">
        <f t="shared" si="578"/>
        <v>0</v>
      </c>
      <c r="M545" s="28">
        <f t="shared" si="578"/>
        <v>0</v>
      </c>
      <c r="N545" s="28">
        <f t="shared" si="578"/>
        <v>0</v>
      </c>
      <c r="O545" s="28">
        <f t="shared" si="578"/>
        <v>0</v>
      </c>
      <c r="P545" s="28">
        <f t="shared" si="578"/>
        <v>0</v>
      </c>
      <c r="Q545" s="28">
        <f t="shared" si="578"/>
        <v>0</v>
      </c>
      <c r="R545" s="28">
        <f t="shared" si="578"/>
        <v>0</v>
      </c>
      <c r="S545" s="28">
        <f t="shared" si="578"/>
        <v>0</v>
      </c>
      <c r="T545" s="28">
        <f t="shared" si="578"/>
        <v>0</v>
      </c>
      <c r="U545" s="27">
        <f t="shared" si="529"/>
        <v>0</v>
      </c>
      <c r="V545" s="27">
        <f t="shared" si="4"/>
        <v>1.1</v>
      </c>
      <c r="W545" s="27"/>
    </row>
    <row r="546">
      <c r="A546" s="26" t="s">
        <v>1762</v>
      </c>
      <c r="B546" s="27" t="str">
        <f>VLOOKUP(A546,PlayerPosDB,3,FALSE)</f>
        <v>WR</v>
      </c>
      <c r="C546" s="28">
        <f t="shared" ref="C546:T546" si="579">IFNA(VLOOKUP($A546,INDIRECT("'W"&amp;C$1&amp;"'!$A$3:$T$1000"),3,False),0)</f>
        <v>0</v>
      </c>
      <c r="D546" s="28">
        <f t="shared" si="579"/>
        <v>1</v>
      </c>
      <c r="E546" s="28">
        <f t="shared" si="579"/>
        <v>0</v>
      </c>
      <c r="F546" s="28">
        <f t="shared" si="579"/>
        <v>0</v>
      </c>
      <c r="G546" s="28">
        <f t="shared" si="579"/>
        <v>0</v>
      </c>
      <c r="H546" s="28">
        <f t="shared" si="579"/>
        <v>0</v>
      </c>
      <c r="I546" s="28">
        <f t="shared" si="579"/>
        <v>0</v>
      </c>
      <c r="J546" s="28">
        <f t="shared" si="579"/>
        <v>0</v>
      </c>
      <c r="K546" s="28">
        <f t="shared" si="579"/>
        <v>0</v>
      </c>
      <c r="L546" s="28">
        <f t="shared" si="579"/>
        <v>0</v>
      </c>
      <c r="M546" s="28">
        <f t="shared" si="579"/>
        <v>0</v>
      </c>
      <c r="N546" s="28">
        <f t="shared" si="579"/>
        <v>0</v>
      </c>
      <c r="O546" s="28">
        <f t="shared" si="579"/>
        <v>0</v>
      </c>
      <c r="P546" s="28">
        <f t="shared" si="579"/>
        <v>0</v>
      </c>
      <c r="Q546" s="28">
        <f t="shared" si="579"/>
        <v>0</v>
      </c>
      <c r="R546" s="28">
        <f t="shared" si="579"/>
        <v>0</v>
      </c>
      <c r="S546" s="28">
        <f t="shared" si="579"/>
        <v>0</v>
      </c>
      <c r="T546" s="28">
        <f t="shared" si="579"/>
        <v>0</v>
      </c>
      <c r="U546" s="27">
        <f t="shared" si="529"/>
        <v>0</v>
      </c>
      <c r="V546" s="27">
        <f t="shared" si="4"/>
        <v>1</v>
      </c>
      <c r="W546" s="27"/>
    </row>
    <row r="547">
      <c r="A547" s="26" t="s">
        <v>1763</v>
      </c>
      <c r="B547" s="27" t="str">
        <f>VLOOKUP(A547,PlayerPosDB,3,FALSE)</f>
        <v>WR</v>
      </c>
      <c r="C547" s="28">
        <f t="shared" ref="C547:T547" si="580">IFNA(VLOOKUP($A547,INDIRECT("'W"&amp;C$1&amp;"'!$A$3:$T$1000"),3,False),0)</f>
        <v>0</v>
      </c>
      <c r="D547" s="28">
        <f t="shared" si="580"/>
        <v>0</v>
      </c>
      <c r="E547" s="28">
        <f t="shared" si="580"/>
        <v>0</v>
      </c>
      <c r="F547" s="28">
        <f t="shared" si="580"/>
        <v>0</v>
      </c>
      <c r="G547" s="28">
        <f t="shared" si="580"/>
        <v>0</v>
      </c>
      <c r="H547" s="28">
        <f t="shared" si="580"/>
        <v>0</v>
      </c>
      <c r="I547" s="28">
        <f t="shared" si="580"/>
        <v>0</v>
      </c>
      <c r="J547" s="28">
        <f t="shared" si="580"/>
        <v>0</v>
      </c>
      <c r="K547" s="28">
        <f t="shared" si="580"/>
        <v>0</v>
      </c>
      <c r="L547" s="28">
        <f t="shared" si="580"/>
        <v>0</v>
      </c>
      <c r="M547" s="28">
        <f t="shared" si="580"/>
        <v>0</v>
      </c>
      <c r="N547" s="28">
        <f t="shared" si="580"/>
        <v>0</v>
      </c>
      <c r="O547" s="28">
        <f t="shared" si="580"/>
        <v>0</v>
      </c>
      <c r="P547" s="28">
        <f t="shared" si="580"/>
        <v>0</v>
      </c>
      <c r="Q547" s="28">
        <f t="shared" si="580"/>
        <v>1</v>
      </c>
      <c r="R547" s="28">
        <f t="shared" si="580"/>
        <v>0</v>
      </c>
      <c r="S547" s="28">
        <f t="shared" si="580"/>
        <v>0</v>
      </c>
      <c r="T547" s="28">
        <f t="shared" si="580"/>
        <v>0</v>
      </c>
      <c r="U547" s="27">
        <f t="shared" si="529"/>
        <v>0</v>
      </c>
      <c r="V547" s="27">
        <f t="shared" si="4"/>
        <v>1</v>
      </c>
      <c r="W547" s="27"/>
    </row>
    <row r="548">
      <c r="A548" s="26" t="s">
        <v>1764</v>
      </c>
      <c r="B548" s="27" t="str">
        <f>VLOOKUP(A548,PlayerPosDB,3,FALSE)</f>
        <v>WR</v>
      </c>
      <c r="C548" s="28">
        <f t="shared" ref="C548:T548" si="581">IFNA(VLOOKUP($A548,INDIRECT("'W"&amp;C$1&amp;"'!$A$3:$T$1000"),3,False),0)</f>
        <v>0</v>
      </c>
      <c r="D548" s="28">
        <f t="shared" si="581"/>
        <v>0</v>
      </c>
      <c r="E548" s="28">
        <f t="shared" si="581"/>
        <v>0</v>
      </c>
      <c r="F548" s="28">
        <f t="shared" si="581"/>
        <v>0</v>
      </c>
      <c r="G548" s="28">
        <f t="shared" si="581"/>
        <v>0.3</v>
      </c>
      <c r="H548" s="28">
        <f t="shared" si="581"/>
        <v>0</v>
      </c>
      <c r="I548" s="28">
        <f t="shared" si="581"/>
        <v>0</v>
      </c>
      <c r="J548" s="28">
        <f t="shared" si="581"/>
        <v>0</v>
      </c>
      <c r="K548" s="28">
        <f t="shared" si="581"/>
        <v>0</v>
      </c>
      <c r="L548" s="28">
        <f t="shared" si="581"/>
        <v>0</v>
      </c>
      <c r="M548" s="28">
        <f t="shared" si="581"/>
        <v>0</v>
      </c>
      <c r="N548" s="28">
        <f t="shared" si="581"/>
        <v>0</v>
      </c>
      <c r="O548" s="28">
        <f t="shared" si="581"/>
        <v>0</v>
      </c>
      <c r="P548" s="28">
        <f t="shared" si="581"/>
        <v>0</v>
      </c>
      <c r="Q548" s="28">
        <f t="shared" si="581"/>
        <v>0</v>
      </c>
      <c r="R548" s="28">
        <f t="shared" si="581"/>
        <v>0</v>
      </c>
      <c r="S548" s="28">
        <f t="shared" si="581"/>
        <v>0</v>
      </c>
      <c r="T548" s="28">
        <f t="shared" si="581"/>
        <v>0</v>
      </c>
      <c r="U548" s="27">
        <f t="shared" si="529"/>
        <v>0</v>
      </c>
      <c r="V548" s="27">
        <f t="shared" si="4"/>
        <v>0.3</v>
      </c>
      <c r="W548" s="27"/>
    </row>
    <row r="549">
      <c r="A549" s="26" t="s">
        <v>1765</v>
      </c>
      <c r="B549" s="27" t="str">
        <f>VLOOKUP(A549,PlayerPosDB,3,FALSE)</f>
        <v>WR</v>
      </c>
      <c r="C549" s="28">
        <f t="shared" ref="C549:T549" si="582">IFNA(VLOOKUP($A549,INDIRECT("'W"&amp;C$1&amp;"'!$A$3:$T$1000"),3,False),0)</f>
        <v>0</v>
      </c>
      <c r="D549" s="28">
        <f t="shared" si="582"/>
        <v>0</v>
      </c>
      <c r="E549" s="28">
        <f t="shared" si="582"/>
        <v>0</v>
      </c>
      <c r="F549" s="28">
        <f t="shared" si="582"/>
        <v>0</v>
      </c>
      <c r="G549" s="28">
        <f t="shared" si="582"/>
        <v>0</v>
      </c>
      <c r="H549" s="28">
        <f t="shared" si="582"/>
        <v>0</v>
      </c>
      <c r="I549" s="28">
        <f t="shared" si="582"/>
        <v>0</v>
      </c>
      <c r="J549" s="28">
        <f t="shared" si="582"/>
        <v>0</v>
      </c>
      <c r="K549" s="28">
        <f t="shared" si="582"/>
        <v>-0.1</v>
      </c>
      <c r="L549" s="28">
        <f t="shared" si="582"/>
        <v>0</v>
      </c>
      <c r="M549" s="28">
        <f t="shared" si="582"/>
        <v>0</v>
      </c>
      <c r="N549" s="28">
        <f t="shared" si="582"/>
        <v>0</v>
      </c>
      <c r="O549" s="28">
        <f t="shared" si="582"/>
        <v>0</v>
      </c>
      <c r="P549" s="28">
        <f t="shared" si="582"/>
        <v>0</v>
      </c>
      <c r="Q549" s="28">
        <f t="shared" si="582"/>
        <v>0</v>
      </c>
      <c r="R549" s="28">
        <f t="shared" si="582"/>
        <v>0</v>
      </c>
      <c r="S549" s="28">
        <f t="shared" si="582"/>
        <v>0</v>
      </c>
      <c r="T549" s="28">
        <f t="shared" si="582"/>
        <v>0</v>
      </c>
      <c r="U549" s="27">
        <f t="shared" si="529"/>
        <v>0</v>
      </c>
      <c r="V549" s="27">
        <f t="shared" si="4"/>
        <v>-0.1</v>
      </c>
      <c r="W549" s="27"/>
    </row>
    <row r="550">
      <c r="A550" s="26" t="s">
        <v>1766</v>
      </c>
      <c r="B550" s="27" t="str">
        <f>VLOOKUP(A550,PlayerPosDB,3,FALSE)</f>
        <v>WR</v>
      </c>
      <c r="C550" s="28">
        <f t="shared" ref="C550:T550" si="583">IFNA(VLOOKUP($A550,INDIRECT("'W"&amp;C$1&amp;"'!$A$3:$T$1000"),3,False),0)</f>
        <v>-1</v>
      </c>
      <c r="D550" s="28">
        <f t="shared" si="583"/>
        <v>0</v>
      </c>
      <c r="E550" s="28">
        <f t="shared" si="583"/>
        <v>0</v>
      </c>
      <c r="F550" s="28">
        <f t="shared" si="583"/>
        <v>0</v>
      </c>
      <c r="G550" s="28">
        <f t="shared" si="583"/>
        <v>0</v>
      </c>
      <c r="H550" s="28">
        <f t="shared" si="583"/>
        <v>0</v>
      </c>
      <c r="I550" s="28">
        <f t="shared" si="583"/>
        <v>0</v>
      </c>
      <c r="J550" s="28">
        <f t="shared" si="583"/>
        <v>0</v>
      </c>
      <c r="K550" s="28">
        <f t="shared" si="583"/>
        <v>0</v>
      </c>
      <c r="L550" s="28">
        <f t="shared" si="583"/>
        <v>0</v>
      </c>
      <c r="M550" s="28">
        <f t="shared" si="583"/>
        <v>0</v>
      </c>
      <c r="N550" s="28">
        <f t="shared" si="583"/>
        <v>0</v>
      </c>
      <c r="O550" s="28">
        <f t="shared" si="583"/>
        <v>0</v>
      </c>
      <c r="P550" s="28">
        <f t="shared" si="583"/>
        <v>0</v>
      </c>
      <c r="Q550" s="28">
        <f t="shared" si="583"/>
        <v>0</v>
      </c>
      <c r="R550" s="28">
        <f t="shared" si="583"/>
        <v>0</v>
      </c>
      <c r="S550" s="28">
        <f t="shared" si="583"/>
        <v>0</v>
      </c>
      <c r="T550" s="28">
        <f t="shared" si="583"/>
        <v>0</v>
      </c>
      <c r="U550" s="27">
        <f t="shared" si="529"/>
        <v>0</v>
      </c>
      <c r="V550" s="27">
        <f t="shared" si="4"/>
        <v>-1</v>
      </c>
      <c r="W550" s="27"/>
    </row>
    <row r="551">
      <c r="A551" s="26" t="s">
        <v>1767</v>
      </c>
      <c r="B551" s="27" t="str">
        <f>VLOOKUP(A551,PlayerPosDB,3,FALSE)</f>
        <v>WR</v>
      </c>
      <c r="C551" s="28">
        <f t="shared" ref="C551:T551" si="584">IFNA(VLOOKUP($A551,INDIRECT("'W"&amp;C$1&amp;"'!$A$3:$T$1000"),3,False),0)</f>
        <v>0</v>
      </c>
      <c r="D551" s="28">
        <f t="shared" si="584"/>
        <v>0</v>
      </c>
      <c r="E551" s="28">
        <f t="shared" si="584"/>
        <v>0</v>
      </c>
      <c r="F551" s="28">
        <f t="shared" si="584"/>
        <v>-2</v>
      </c>
      <c r="G551" s="28">
        <f t="shared" si="584"/>
        <v>0</v>
      </c>
      <c r="H551" s="28">
        <f t="shared" si="584"/>
        <v>0</v>
      </c>
      <c r="I551" s="28">
        <f t="shared" si="584"/>
        <v>0</v>
      </c>
      <c r="J551" s="28">
        <f t="shared" si="584"/>
        <v>0</v>
      </c>
      <c r="K551" s="28">
        <f t="shared" si="584"/>
        <v>0</v>
      </c>
      <c r="L551" s="28">
        <f t="shared" si="584"/>
        <v>0</v>
      </c>
      <c r="M551" s="28">
        <f t="shared" si="584"/>
        <v>0</v>
      </c>
      <c r="N551" s="28">
        <f t="shared" si="584"/>
        <v>0</v>
      </c>
      <c r="O551" s="28">
        <f t="shared" si="584"/>
        <v>0</v>
      </c>
      <c r="P551" s="28">
        <f t="shared" si="584"/>
        <v>0</v>
      </c>
      <c r="Q551" s="28">
        <f t="shared" si="584"/>
        <v>0</v>
      </c>
      <c r="R551" s="28">
        <f t="shared" si="584"/>
        <v>0</v>
      </c>
      <c r="S551" s="28">
        <f t="shared" si="584"/>
        <v>0</v>
      </c>
      <c r="T551" s="28">
        <f t="shared" si="584"/>
        <v>0</v>
      </c>
      <c r="U551" s="27">
        <f t="shared" si="529"/>
        <v>0</v>
      </c>
      <c r="V551" s="27">
        <f t="shared" si="4"/>
        <v>-2</v>
      </c>
      <c r="W551" s="27"/>
    </row>
    <row r="552">
      <c r="A552" s="26" t="s">
        <v>1768</v>
      </c>
      <c r="B552" s="27" t="str">
        <f>VLOOKUP(A552,PlayerPosDB,3,FALSE)</f>
        <v>WR</v>
      </c>
      <c r="C552" s="28">
        <f t="shared" ref="C552:T552" si="585">IFNA(VLOOKUP($A552,INDIRECT("'W"&amp;C$1&amp;"'!$A$3:$T$1000"),3,False),0)</f>
        <v>0</v>
      </c>
      <c r="D552" s="28">
        <f t="shared" si="585"/>
        <v>0</v>
      </c>
      <c r="E552" s="28">
        <f t="shared" si="585"/>
        <v>0</v>
      </c>
      <c r="F552" s="28">
        <f t="shared" si="585"/>
        <v>0</v>
      </c>
      <c r="G552" s="28">
        <f t="shared" si="585"/>
        <v>0</v>
      </c>
      <c r="H552" s="28">
        <f t="shared" si="585"/>
        <v>0</v>
      </c>
      <c r="I552" s="28">
        <f t="shared" si="585"/>
        <v>0</v>
      </c>
      <c r="J552" s="28">
        <f t="shared" si="585"/>
        <v>0</v>
      </c>
      <c r="K552" s="28">
        <f t="shared" si="585"/>
        <v>0</v>
      </c>
      <c r="L552" s="28">
        <f t="shared" si="585"/>
        <v>0</v>
      </c>
      <c r="M552" s="28">
        <f t="shared" si="585"/>
        <v>-0.7</v>
      </c>
      <c r="N552" s="28">
        <f t="shared" si="585"/>
        <v>0</v>
      </c>
      <c r="O552" s="28">
        <f t="shared" si="585"/>
        <v>0.3</v>
      </c>
      <c r="P552" s="28">
        <f t="shared" si="585"/>
        <v>-2</v>
      </c>
      <c r="Q552" s="28">
        <f t="shared" si="585"/>
        <v>0</v>
      </c>
      <c r="R552" s="28">
        <f t="shared" si="585"/>
        <v>0</v>
      </c>
      <c r="S552" s="28">
        <f t="shared" si="585"/>
        <v>0</v>
      </c>
      <c r="T552" s="28">
        <f t="shared" si="585"/>
        <v>0</v>
      </c>
      <c r="U552" s="27">
        <f t="shared" si="529"/>
        <v>0</v>
      </c>
      <c r="V552" s="27">
        <f t="shared" si="4"/>
        <v>-2.4</v>
      </c>
      <c r="W552" s="27"/>
    </row>
    <row r="553">
      <c r="A553" s="26" t="s">
        <v>1769</v>
      </c>
      <c r="B553" s="27" t="str">
        <f>VLOOKUP(A553,PlayerPosDB,3,FALSE)</f>
        <v>WR</v>
      </c>
      <c r="C553" s="28">
        <f t="shared" ref="C553:T553" si="586">IFNA(VLOOKUP($A553,INDIRECT("'W"&amp;C$1&amp;"'!$A$3:$T$1000"),3,False),0)</f>
        <v>0</v>
      </c>
      <c r="D553" s="28">
        <f t="shared" si="586"/>
        <v>0</v>
      </c>
      <c r="E553" s="28">
        <f t="shared" si="586"/>
        <v>0</v>
      </c>
      <c r="F553" s="28">
        <f t="shared" si="586"/>
        <v>0</v>
      </c>
      <c r="G553" s="28">
        <f t="shared" si="586"/>
        <v>0</v>
      </c>
      <c r="H553" s="28">
        <f t="shared" si="586"/>
        <v>0</v>
      </c>
      <c r="I553" s="28">
        <f t="shared" si="586"/>
        <v>0</v>
      </c>
      <c r="J553" s="28">
        <f t="shared" si="586"/>
        <v>0</v>
      </c>
      <c r="K553" s="28">
        <f t="shared" si="586"/>
        <v>0.8</v>
      </c>
      <c r="L553" s="28">
        <f t="shared" si="586"/>
        <v>0</v>
      </c>
      <c r="M553" s="28">
        <f t="shared" si="586"/>
        <v>0</v>
      </c>
      <c r="N553" s="28">
        <f t="shared" si="586"/>
        <v>-2</v>
      </c>
      <c r="O553" s="28">
        <f t="shared" si="586"/>
        <v>-2</v>
      </c>
      <c r="P553" s="28">
        <f t="shared" si="586"/>
        <v>0</v>
      </c>
      <c r="Q553" s="28">
        <f t="shared" si="586"/>
        <v>0</v>
      </c>
      <c r="R553" s="28">
        <f t="shared" si="586"/>
        <v>0</v>
      </c>
      <c r="S553" s="28">
        <f t="shared" si="586"/>
        <v>0</v>
      </c>
      <c r="T553" s="28">
        <f t="shared" si="586"/>
        <v>0</v>
      </c>
      <c r="U553" s="27">
        <f t="shared" si="529"/>
        <v>0</v>
      </c>
      <c r="V553" s="27">
        <f t="shared" si="4"/>
        <v>-3.2</v>
      </c>
      <c r="W553" s="27"/>
    </row>
  </sheetData>
  <autoFilter ref="$A$1:$W$553">
    <sortState ref="A1:W553">
      <sortCondition ref="B1:B553"/>
      <sortCondition descending="1" ref="U1:U553"/>
      <sortCondition descending="1" ref="V1:V553"/>
    </sortState>
  </autoFilter>
  <conditionalFormatting sqref="C2:T553">
    <cfRule type="colorScale" priority="1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D2:D553 P2:P553">
    <cfRule type="colorScale" priority="2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E2:E553 Q2:Q553">
    <cfRule type="colorScale" priority="3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F2:F553 R2:R553">
    <cfRule type="colorScale" priority="4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G2:G553 S2:S553">
    <cfRule type="colorScale" priority="5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H2:H553 T2:T553">
    <cfRule type="colorScale" priority="6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I2:I553">
    <cfRule type="colorScale" priority="7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J2:J553">
    <cfRule type="colorScale" priority="8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K2:K553">
    <cfRule type="colorScale" priority="9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L2:L553">
    <cfRule type="colorScale" priority="10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M2:M553">
    <cfRule type="colorScale" priority="11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C2:T553">
    <cfRule type="colorScale" priority="12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O2:O553">
    <cfRule type="colorScale" priority="13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P2:P553">
    <cfRule type="colorScale" priority="14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Q2:Q553">
    <cfRule type="colorScale" priority="15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R2:R553">
    <cfRule type="colorScale" priority="16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S2:S553">
    <cfRule type="colorScale" priority="17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T2:T553">
    <cfRule type="colorScale" priority="18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U1:U553">
    <cfRule type="colorScale" priority="19">
      <colorScale>
        <cfvo type="min"/>
        <cfvo type="formula" val="2"/>
        <cfvo type="max"/>
        <color rgb="FFFFFFFF"/>
        <color rgb="FFFFFFFF"/>
        <color rgb="FF6AA84F"/>
      </colorScale>
    </cfRule>
  </conditionalFormatting>
  <conditionalFormatting sqref="V2:V553">
    <cfRule type="colorScale" priority="20">
      <colorScale>
        <cfvo type="min"/>
        <cfvo type="percent" val="50"/>
        <cfvo type="max"/>
        <color rgb="FFF9CB9C"/>
        <color rgb="FF93C47D"/>
        <color rgb="FF6FA8DC"/>
      </colorScale>
    </cfRule>
  </conditionalFormatting>
  <conditionalFormatting sqref="W1:W553">
    <cfRule type="cellIs" dxfId="0" priority="21" operator="equal">
      <formula>1</formula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C78D8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9.5"/>
    <col customWidth="1" min="2" max="2" width="14.0"/>
    <col customWidth="1" min="3" max="3" width="6.13"/>
    <col customWidth="1" min="4" max="4" width="14.0"/>
    <col customWidth="1" min="5" max="5" width="6.13"/>
    <col customWidth="1" min="6" max="6" width="14.0"/>
    <col customWidth="1" min="7" max="7" width="6.13"/>
    <col customWidth="1" min="8" max="8" width="14.0"/>
    <col customWidth="1" min="9" max="9" width="6.13"/>
    <col customWidth="1" min="10" max="10" width="14.0"/>
    <col customWidth="1" min="11" max="11" width="6.13"/>
    <col customWidth="1" min="12" max="12" width="14.38"/>
    <col customWidth="1" min="13" max="13" width="6.13"/>
    <col customWidth="1" min="14" max="14" width="14.0"/>
    <col customWidth="1" min="15" max="15" width="6.13"/>
    <col customWidth="1" min="16" max="16" width="14.13"/>
    <col customWidth="1" min="17" max="17" width="6.38"/>
    <col customWidth="1" min="18" max="18" width="14.13"/>
    <col customWidth="1" min="19" max="19" width="6.38"/>
    <col customWidth="1" min="20" max="20" width="14.13"/>
    <col customWidth="1" min="21" max="21" width="6.38"/>
    <col customWidth="1" min="22" max="22" width="14.13"/>
    <col customWidth="1" min="23" max="23" width="6.38"/>
  </cols>
  <sheetData>
    <row r="1">
      <c r="A1" s="29" t="s">
        <v>1770</v>
      </c>
      <c r="B1" s="30">
        <v>1.0</v>
      </c>
      <c r="C1" s="4"/>
      <c r="D1" s="30">
        <v>2.0</v>
      </c>
      <c r="E1" s="4"/>
      <c r="F1" s="30">
        <v>3.0</v>
      </c>
      <c r="G1" s="4"/>
      <c r="H1" s="30">
        <v>4.0</v>
      </c>
      <c r="I1" s="4"/>
      <c r="J1" s="30">
        <v>5.0</v>
      </c>
      <c r="K1" s="4"/>
      <c r="L1" s="30">
        <v>6.0</v>
      </c>
      <c r="M1" s="4"/>
      <c r="N1" s="30">
        <v>7.0</v>
      </c>
      <c r="O1" s="4"/>
      <c r="P1" s="30">
        <v>8.0</v>
      </c>
      <c r="Q1" s="4"/>
      <c r="R1" s="30">
        <v>9.0</v>
      </c>
      <c r="S1" s="4"/>
      <c r="T1" s="30">
        <v>10.0</v>
      </c>
      <c r="U1" s="4"/>
      <c r="V1" s="30">
        <v>11.0</v>
      </c>
      <c r="W1" s="4"/>
      <c r="X1" s="31"/>
      <c r="Y1" s="31"/>
      <c r="Z1" s="31"/>
    </row>
    <row r="2">
      <c r="A2" s="31"/>
      <c r="B2" s="32" t="s">
        <v>4</v>
      </c>
      <c r="C2" s="33" t="s">
        <v>1178</v>
      </c>
      <c r="D2" s="32" t="s">
        <v>4</v>
      </c>
      <c r="E2" s="33" t="s">
        <v>1178</v>
      </c>
      <c r="F2" s="32" t="s">
        <v>4</v>
      </c>
      <c r="G2" s="33" t="s">
        <v>1178</v>
      </c>
      <c r="H2" s="32" t="s">
        <v>4</v>
      </c>
      <c r="I2" s="33" t="s">
        <v>1178</v>
      </c>
      <c r="J2" s="32" t="s">
        <v>4</v>
      </c>
      <c r="K2" s="33" t="s">
        <v>1178</v>
      </c>
      <c r="L2" s="32" t="s">
        <v>4</v>
      </c>
      <c r="M2" s="33" t="s">
        <v>1178</v>
      </c>
      <c r="N2" s="32" t="s">
        <v>4</v>
      </c>
      <c r="O2" s="33" t="s">
        <v>1178</v>
      </c>
      <c r="P2" s="32" t="s">
        <v>4</v>
      </c>
      <c r="Q2" s="33" t="s">
        <v>1178</v>
      </c>
      <c r="R2" s="32" t="s">
        <v>4</v>
      </c>
      <c r="S2" s="33" t="s">
        <v>1178</v>
      </c>
      <c r="T2" s="32" t="s">
        <v>4</v>
      </c>
      <c r="U2" s="33" t="s">
        <v>1178</v>
      </c>
      <c r="V2" s="32" t="s">
        <v>4</v>
      </c>
      <c r="W2" s="33" t="s">
        <v>1178</v>
      </c>
      <c r="X2" s="31"/>
      <c r="Y2" s="31"/>
      <c r="Z2" s="31"/>
    </row>
    <row r="3">
      <c r="A3" s="34" t="s">
        <v>622</v>
      </c>
      <c r="B3" s="14" t="s">
        <v>1771</v>
      </c>
      <c r="C3" s="35" t="str">
        <f t="shared" ref="C3:C11" si="1">VLOOKUP("*"&amp;B3&amp;"*",INDIRECT("'W"&amp;B$1&amp;"'!$A$2:$T$500"),4,False)</f>
        <v>Tua Tagovailoa MIA</v>
      </c>
      <c r="D3" s="14" t="s">
        <v>1772</v>
      </c>
      <c r="E3" s="35" t="str">
        <f t="shared" ref="E3:E11" si="2">VLOOKUP("*"&amp;D3&amp;"*",INDIRECT("'W"&amp;D$1&amp;"'!$A$2:$T$500"),4,False)</f>
        <v>Jared Goff DET</v>
      </c>
      <c r="F3" s="14" t="s">
        <v>1771</v>
      </c>
      <c r="G3" s="35" t="str">
        <f t="shared" ref="G3:G11" si="3">VLOOKUP("*"&amp;F3&amp;"*",INDIRECT("'W"&amp;F$1&amp;"'!$A$2:$T$500"),4,False)</f>
        <v>#N/A</v>
      </c>
      <c r="H3" s="14" t="s">
        <v>1771</v>
      </c>
      <c r="I3" s="35" t="str">
        <f t="shared" ref="I3:I11" si="4">VLOOKUP("*"&amp;H3&amp;"*",INDIRECT("'W"&amp;H$1&amp;"'!$A$2:$T$500"),4,False)</f>
        <v>#N/A</v>
      </c>
      <c r="J3" s="14" t="s">
        <v>1772</v>
      </c>
      <c r="K3" s="35" t="str">
        <f t="shared" ref="K3:K11" si="5">VLOOKUP("*"&amp;J3&amp;"*",INDIRECT("'W"&amp;J$1&amp;"'!$A$2:$T$500"),4,False)</f>
        <v>#N/A</v>
      </c>
      <c r="L3" s="14" t="s">
        <v>1771</v>
      </c>
      <c r="M3" s="35" t="str">
        <f t="shared" ref="M3:M11" si="6">VLOOKUP("*"&amp;L3&amp;"*",INDIRECT("'W"&amp;L$1&amp;"'!$A$2:$T$500"),4,False)</f>
        <v>#N/A</v>
      </c>
      <c r="N3" s="14" t="s">
        <v>1771</v>
      </c>
      <c r="O3" s="35" t="str">
        <f t="shared" ref="O3:O11" si="7">VLOOKUP("*"&amp;N3&amp;"*",INDIRECT("'W"&amp;N$1&amp;"'!$A$2:$T$500"),4,False)</f>
        <v>#N/A</v>
      </c>
      <c r="P3" s="14" t="s">
        <v>1771</v>
      </c>
      <c r="Q3" s="35" t="str">
        <f t="shared" ref="Q3:Q11" si="8">VLOOKUP("*"&amp;P3&amp;"*",INDIRECT("'W"&amp;P$1&amp;"'!$A$2:$T$500"),4,False)</f>
        <v>Tua Tagovailoa MIA</v>
      </c>
      <c r="R3" s="14" t="s">
        <v>1771</v>
      </c>
      <c r="S3" s="35" t="str">
        <f t="shared" ref="S3:S11" si="9">VLOOKUP("*"&amp;R3&amp;"*",INDIRECT("'W"&amp;R$1&amp;"'!$A$2:$T$500"),4,False)</f>
        <v>Tua Tagovailoa MIA</v>
      </c>
      <c r="T3" s="14" t="s">
        <v>1772</v>
      </c>
      <c r="U3" s="35" t="str">
        <f t="shared" ref="U3:U11" si="10">VLOOKUP("*"&amp;T3&amp;"*",INDIRECT("'W"&amp;T$1&amp;"'!$A$2:$T$500"),4,False)</f>
        <v>Jared Goff DET</v>
      </c>
      <c r="V3" s="14" t="s">
        <v>1771</v>
      </c>
      <c r="W3" s="36" t="str">
        <f t="shared" ref="W3:W11" si="11">VLOOKUP("*"&amp;V3&amp;"*",INDIRECT("'W"&amp;V$1&amp;"'!$A$2:$T$500"),4,False)</f>
        <v>Tua Tagovailoa MIA</v>
      </c>
    </row>
    <row r="4">
      <c r="A4" s="34" t="s">
        <v>1773</v>
      </c>
      <c r="B4" s="14" t="s">
        <v>1774</v>
      </c>
      <c r="C4" s="35" t="str">
        <f t="shared" si="1"/>
        <v>Travis Etienne JAX</v>
      </c>
      <c r="D4" s="14" t="s">
        <v>1311</v>
      </c>
      <c r="E4" s="35" t="str">
        <f t="shared" si="2"/>
        <v>Kyren Williams LA</v>
      </c>
      <c r="F4" s="14" t="s">
        <v>1775</v>
      </c>
      <c r="G4" s="35" t="str">
        <f t="shared" si="3"/>
        <v>#N/A</v>
      </c>
      <c r="H4" s="14" t="s">
        <v>1311</v>
      </c>
      <c r="I4" s="35" t="str">
        <f t="shared" si="4"/>
        <v>Kyren Williams LA</v>
      </c>
      <c r="J4" s="14" t="s">
        <v>1774</v>
      </c>
      <c r="K4" s="35" t="str">
        <f t="shared" si="5"/>
        <v>Travis Etienne JAX</v>
      </c>
      <c r="L4" s="14" t="s">
        <v>1775</v>
      </c>
      <c r="M4" s="35" t="str">
        <f t="shared" si="6"/>
        <v>#N/A</v>
      </c>
      <c r="N4" s="14" t="s">
        <v>1776</v>
      </c>
      <c r="O4" s="35" t="str">
        <f t="shared" si="7"/>
        <v>Alvin Kamara NO</v>
      </c>
      <c r="P4" s="14" t="s">
        <v>1776</v>
      </c>
      <c r="Q4" s="35" t="str">
        <f t="shared" si="8"/>
        <v>Alvin Kamara NO</v>
      </c>
      <c r="R4" s="14" t="s">
        <v>1776</v>
      </c>
      <c r="S4" s="35" t="str">
        <f t="shared" si="9"/>
        <v>Alvin Kamara NO</v>
      </c>
      <c r="T4" s="14" t="s">
        <v>1776</v>
      </c>
      <c r="U4" s="35" t="str">
        <f t="shared" si="10"/>
        <v>Alvin Kamara NO</v>
      </c>
      <c r="V4" s="14" t="s">
        <v>1775</v>
      </c>
      <c r="W4" s="36" t="str">
        <f t="shared" si="11"/>
        <v>Raheem Mostert MIA</v>
      </c>
    </row>
    <row r="5">
      <c r="A5" s="34" t="s">
        <v>1777</v>
      </c>
      <c r="B5" s="14" t="s">
        <v>1311</v>
      </c>
      <c r="C5" s="35" t="str">
        <f t="shared" si="1"/>
        <v>Kyren Williams LA</v>
      </c>
      <c r="D5" s="14" t="s">
        <v>1775</v>
      </c>
      <c r="E5" s="35" t="str">
        <f t="shared" si="2"/>
        <v>#N/A</v>
      </c>
      <c r="F5" s="14" t="s">
        <v>1774</v>
      </c>
      <c r="G5" s="35" t="str">
        <f t="shared" si="3"/>
        <v>Travis Etienne JAX</v>
      </c>
      <c r="H5" s="14" t="s">
        <v>1776</v>
      </c>
      <c r="I5" s="35" t="str">
        <f t="shared" si="4"/>
        <v>Alvin Kamara NO</v>
      </c>
      <c r="J5" s="14" t="s">
        <v>1776</v>
      </c>
      <c r="K5" s="35" t="str">
        <f t="shared" si="5"/>
        <v>Alvin Kamara NO</v>
      </c>
      <c r="L5" s="14" t="s">
        <v>1774</v>
      </c>
      <c r="M5" s="35" t="str">
        <f t="shared" si="6"/>
        <v>Travis Etienne JAX</v>
      </c>
      <c r="N5" s="14" t="s">
        <v>1774</v>
      </c>
      <c r="O5" s="35" t="str">
        <f t="shared" si="7"/>
        <v>#N/A</v>
      </c>
      <c r="P5" s="14" t="s">
        <v>1774</v>
      </c>
      <c r="Q5" s="35" t="str">
        <f t="shared" si="8"/>
        <v>#N/A</v>
      </c>
      <c r="R5" s="14" t="s">
        <v>1775</v>
      </c>
      <c r="S5" s="35" t="str">
        <f t="shared" si="9"/>
        <v>Raheem Mostert MIA</v>
      </c>
      <c r="T5" s="14" t="s">
        <v>1774</v>
      </c>
      <c r="U5" s="35" t="str">
        <f t="shared" si="10"/>
        <v>Travis Etienne JAX</v>
      </c>
      <c r="V5" s="14" t="s">
        <v>1774</v>
      </c>
      <c r="W5" s="36" t="str">
        <f t="shared" si="11"/>
        <v>Travis Etienne JAX</v>
      </c>
    </row>
    <row r="6">
      <c r="A6" s="34" t="s">
        <v>1778</v>
      </c>
      <c r="B6" s="14" t="s">
        <v>1779</v>
      </c>
      <c r="C6" s="35" t="str">
        <f t="shared" si="1"/>
        <v>Stefon Diggs HOU</v>
      </c>
      <c r="D6" s="14" t="s">
        <v>1780</v>
      </c>
      <c r="E6" s="35" t="str">
        <f t="shared" si="2"/>
        <v>#N/A</v>
      </c>
      <c r="F6" s="14" t="s">
        <v>1780</v>
      </c>
      <c r="G6" s="35" t="str">
        <f t="shared" si="3"/>
        <v>#N/A</v>
      </c>
      <c r="H6" s="14" t="s">
        <v>1779</v>
      </c>
      <c r="I6" s="35" t="str">
        <f t="shared" si="4"/>
        <v>Stefon Diggs HOU</v>
      </c>
      <c r="J6" s="14" t="s">
        <v>1781</v>
      </c>
      <c r="K6" s="35" t="str">
        <f t="shared" si="5"/>
        <v>#N/A</v>
      </c>
      <c r="L6" s="14" t="s">
        <v>1781</v>
      </c>
      <c r="M6" s="35" t="str">
        <f t="shared" si="6"/>
        <v>#N/A</v>
      </c>
      <c r="N6" s="14" t="s">
        <v>1782</v>
      </c>
      <c r="O6" s="35" t="str">
        <f t="shared" si="7"/>
        <v>#N/A</v>
      </c>
      <c r="P6" s="14" t="s">
        <v>1780</v>
      </c>
      <c r="Q6" s="35" t="str">
        <f t="shared" si="8"/>
        <v>Keenan Allen CHI</v>
      </c>
      <c r="R6" s="14" t="s">
        <v>1779</v>
      </c>
      <c r="S6" s="35" t="str">
        <f t="shared" si="9"/>
        <v>#N/A</v>
      </c>
      <c r="T6" s="14" t="s">
        <v>1780</v>
      </c>
      <c r="U6" s="35" t="str">
        <f t="shared" si="10"/>
        <v>Keenan Allen CHI</v>
      </c>
      <c r="V6" s="14" t="s">
        <v>1780</v>
      </c>
      <c r="W6" s="36" t="str">
        <f t="shared" si="11"/>
        <v>Keenan Allen CHI</v>
      </c>
    </row>
    <row r="7">
      <c r="A7" s="34" t="s">
        <v>1783</v>
      </c>
      <c r="B7" s="14" t="s">
        <v>1782</v>
      </c>
      <c r="C7" s="35" t="str">
        <f t="shared" si="1"/>
        <v>Puka Nacua LA</v>
      </c>
      <c r="D7" s="14" t="s">
        <v>1782</v>
      </c>
      <c r="E7" s="35" t="str">
        <f t="shared" si="2"/>
        <v>#N/A</v>
      </c>
      <c r="F7" s="14" t="s">
        <v>1781</v>
      </c>
      <c r="G7" s="35" t="str">
        <f t="shared" si="3"/>
        <v>Adam Thielen CAR</v>
      </c>
      <c r="H7" s="14" t="s">
        <v>1782</v>
      </c>
      <c r="I7" s="35" t="str">
        <f t="shared" si="4"/>
        <v>#N/A</v>
      </c>
      <c r="J7" s="14" t="s">
        <v>1779</v>
      </c>
      <c r="K7" s="35" t="str">
        <f t="shared" si="5"/>
        <v>Stefon Diggs HOU</v>
      </c>
      <c r="L7" s="14" t="s">
        <v>1780</v>
      </c>
      <c r="M7" s="35" t="str">
        <f t="shared" si="6"/>
        <v>Keenan Allen CHI</v>
      </c>
      <c r="N7" s="14" t="s">
        <v>1779</v>
      </c>
      <c r="O7" s="35" t="str">
        <f t="shared" si="7"/>
        <v>Stefon Diggs HOU</v>
      </c>
      <c r="P7" s="14" t="s">
        <v>1779</v>
      </c>
      <c r="Q7" s="35" t="str">
        <f t="shared" si="8"/>
        <v>Stefon Diggs HOU</v>
      </c>
      <c r="R7" s="14" t="s">
        <v>1781</v>
      </c>
      <c r="S7" s="35" t="str">
        <f t="shared" si="9"/>
        <v>#N/A</v>
      </c>
      <c r="T7" s="14" t="s">
        <v>1781</v>
      </c>
      <c r="U7" s="35" t="str">
        <f t="shared" si="10"/>
        <v>#N/A</v>
      </c>
      <c r="V7" s="14" t="s">
        <v>1781</v>
      </c>
      <c r="W7" s="36" t="str">
        <f t="shared" si="11"/>
        <v>#N/A</v>
      </c>
    </row>
    <row r="8">
      <c r="A8" s="34" t="s">
        <v>1063</v>
      </c>
      <c r="B8" s="14" t="s">
        <v>1784</v>
      </c>
      <c r="C8" s="35" t="str">
        <f t="shared" si="1"/>
        <v>Sam LaPorta DET</v>
      </c>
      <c r="D8" s="14" t="s">
        <v>1785</v>
      </c>
      <c r="E8" s="35" t="str">
        <f t="shared" si="2"/>
        <v>Mark Andrews BAL</v>
      </c>
      <c r="F8" s="14" t="s">
        <v>1784</v>
      </c>
      <c r="G8" s="35" t="str">
        <f t="shared" si="3"/>
        <v>Sam LaPorta DET</v>
      </c>
      <c r="H8" s="14" t="s">
        <v>1785</v>
      </c>
      <c r="I8" s="35" t="str">
        <f t="shared" si="4"/>
        <v>#N/A</v>
      </c>
      <c r="J8" s="14" t="s">
        <v>1784</v>
      </c>
      <c r="K8" s="35" t="str">
        <f t="shared" si="5"/>
        <v>#N/A</v>
      </c>
      <c r="L8" s="14" t="s">
        <v>1785</v>
      </c>
      <c r="M8" s="35" t="str">
        <f t="shared" si="6"/>
        <v>Mark Andrews BAL</v>
      </c>
      <c r="N8" s="14" t="s">
        <v>1785</v>
      </c>
      <c r="O8" s="35" t="str">
        <f t="shared" si="7"/>
        <v>Mark Andrews BAL</v>
      </c>
      <c r="P8" s="14" t="s">
        <v>1784</v>
      </c>
      <c r="Q8" s="35" t="str">
        <f t="shared" si="8"/>
        <v>Sam LaPorta DET</v>
      </c>
      <c r="R8" s="14" t="s">
        <v>1785</v>
      </c>
      <c r="S8" s="35" t="str">
        <f t="shared" si="9"/>
        <v>Mark Andrews BAL</v>
      </c>
      <c r="T8" s="14" t="s">
        <v>1784</v>
      </c>
      <c r="U8" s="35" t="str">
        <f t="shared" si="10"/>
        <v>Sam LaPorta DET</v>
      </c>
      <c r="V8" s="14" t="s">
        <v>1784</v>
      </c>
      <c r="W8" s="36" t="str">
        <f t="shared" si="11"/>
        <v>#N/A</v>
      </c>
    </row>
    <row r="9">
      <c r="A9" s="34" t="s">
        <v>1786</v>
      </c>
      <c r="B9" s="14" t="s">
        <v>1787</v>
      </c>
      <c r="C9" s="35" t="str">
        <f t="shared" si="1"/>
        <v>#N/A</v>
      </c>
      <c r="D9" s="14" t="s">
        <v>1787</v>
      </c>
      <c r="E9" s="35" t="str">
        <f t="shared" si="2"/>
        <v>#N/A</v>
      </c>
      <c r="F9" s="14" t="s">
        <v>1787</v>
      </c>
      <c r="G9" s="35" t="str">
        <f t="shared" si="3"/>
        <v>#N/A</v>
      </c>
      <c r="H9" s="14" t="s">
        <v>1787</v>
      </c>
      <c r="I9" s="35" t="str">
        <f t="shared" si="4"/>
        <v>#N/A</v>
      </c>
      <c r="J9" s="14" t="s">
        <v>1787</v>
      </c>
      <c r="K9" s="35" t="str">
        <f t="shared" si="5"/>
        <v>#N/A</v>
      </c>
      <c r="L9" s="14" t="s">
        <v>1311</v>
      </c>
      <c r="M9" s="35" t="str">
        <f t="shared" si="6"/>
        <v>#N/A</v>
      </c>
      <c r="N9" s="14" t="s">
        <v>1787</v>
      </c>
      <c r="O9" s="35" t="str">
        <f t="shared" si="7"/>
        <v>#N/A</v>
      </c>
      <c r="P9" s="14" t="s">
        <v>1787</v>
      </c>
      <c r="Q9" s="35" t="str">
        <f t="shared" si="8"/>
        <v>#N/A</v>
      </c>
      <c r="R9" s="14" t="s">
        <v>1787</v>
      </c>
      <c r="S9" s="35" t="str">
        <f t="shared" si="9"/>
        <v>#N/A</v>
      </c>
      <c r="T9" s="14" t="s">
        <v>1787</v>
      </c>
      <c r="U9" s="35" t="str">
        <f t="shared" si="10"/>
        <v>#N/A</v>
      </c>
      <c r="V9" s="14" t="s">
        <v>1787</v>
      </c>
      <c r="W9" s="36" t="str">
        <f t="shared" si="11"/>
        <v>#N/A</v>
      </c>
    </row>
    <row r="10">
      <c r="A10" s="34" t="s">
        <v>1788</v>
      </c>
      <c r="B10" s="14" t="s">
        <v>1780</v>
      </c>
      <c r="C10" s="35" t="str">
        <f t="shared" si="1"/>
        <v>Keenan Allen CHI</v>
      </c>
      <c r="D10" s="14" t="s">
        <v>1781</v>
      </c>
      <c r="E10" s="35" t="str">
        <f t="shared" si="2"/>
        <v>Adam Thielen CAR</v>
      </c>
      <c r="F10" s="14" t="s">
        <v>1779</v>
      </c>
      <c r="G10" s="35" t="str">
        <f t="shared" si="3"/>
        <v>Stefon Diggs HOU</v>
      </c>
      <c r="H10" s="14" t="s">
        <v>1781</v>
      </c>
      <c r="I10" s="35" t="str">
        <f t="shared" si="4"/>
        <v>#N/A</v>
      </c>
      <c r="J10" s="14" t="s">
        <v>1782</v>
      </c>
      <c r="K10" s="35" t="str">
        <f t="shared" si="5"/>
        <v>#N/A</v>
      </c>
      <c r="L10" s="14" t="s">
        <v>1787</v>
      </c>
      <c r="M10" s="35" t="str">
        <f t="shared" si="6"/>
        <v>#N/A</v>
      </c>
      <c r="N10" s="14" t="s">
        <v>1787</v>
      </c>
      <c r="O10" s="35" t="str">
        <f t="shared" si="7"/>
        <v>#N/A</v>
      </c>
      <c r="P10" s="14" t="s">
        <v>1781</v>
      </c>
      <c r="Q10" s="35" t="str">
        <f t="shared" si="8"/>
        <v>#N/A</v>
      </c>
      <c r="R10" s="14" t="s">
        <v>1780</v>
      </c>
      <c r="S10" s="35" t="str">
        <f t="shared" si="9"/>
        <v>Keenan Allen CHI</v>
      </c>
      <c r="T10" s="14" t="s">
        <v>1787</v>
      </c>
      <c r="U10" s="35" t="str">
        <f t="shared" si="10"/>
        <v>#N/A</v>
      </c>
      <c r="V10" s="14" t="s">
        <v>1782</v>
      </c>
      <c r="W10" s="36" t="str">
        <f t="shared" si="11"/>
        <v>Puka Nacua LA</v>
      </c>
    </row>
    <row r="11">
      <c r="A11" s="34" t="s">
        <v>1789</v>
      </c>
      <c r="B11" s="14" t="s">
        <v>1787</v>
      </c>
      <c r="C11" s="35" t="str">
        <f t="shared" si="1"/>
        <v>#N/A</v>
      </c>
      <c r="D11" s="14" t="s">
        <v>1787</v>
      </c>
      <c r="E11" s="35" t="str">
        <f t="shared" si="2"/>
        <v>#N/A</v>
      </c>
      <c r="F11" s="14" t="s">
        <v>1787</v>
      </c>
      <c r="G11" s="35" t="str">
        <f t="shared" si="3"/>
        <v>#N/A</v>
      </c>
      <c r="H11" s="14" t="s">
        <v>1787</v>
      </c>
      <c r="I11" s="35" t="str">
        <f t="shared" si="4"/>
        <v>#N/A</v>
      </c>
      <c r="J11" s="14" t="s">
        <v>1787</v>
      </c>
      <c r="K11" s="35" t="str">
        <f t="shared" si="5"/>
        <v>#N/A</v>
      </c>
      <c r="L11" s="14" t="s">
        <v>1787</v>
      </c>
      <c r="M11" s="35" t="str">
        <f t="shared" si="6"/>
        <v>#N/A</v>
      </c>
      <c r="N11" s="14" t="s">
        <v>1784</v>
      </c>
      <c r="O11" s="35" t="str">
        <f t="shared" si="7"/>
        <v>Sam LaPorta DET</v>
      </c>
      <c r="P11" s="14" t="s">
        <v>1787</v>
      </c>
      <c r="Q11" s="35" t="str">
        <f t="shared" si="8"/>
        <v>#N/A</v>
      </c>
      <c r="R11" s="14" t="s">
        <v>1787</v>
      </c>
      <c r="S11" s="35" t="str">
        <f t="shared" si="9"/>
        <v>#N/A</v>
      </c>
      <c r="T11" s="14" t="s">
        <v>1787</v>
      </c>
      <c r="U11" s="35" t="str">
        <f t="shared" si="10"/>
        <v>#N/A</v>
      </c>
      <c r="V11" s="14" t="s">
        <v>1787</v>
      </c>
      <c r="W11" s="36" t="str">
        <f t="shared" si="11"/>
        <v>#N/A</v>
      </c>
    </row>
    <row r="12">
      <c r="A12" s="34" t="s">
        <v>1790</v>
      </c>
      <c r="B12" s="14" t="s">
        <v>1791</v>
      </c>
      <c r="C12" s="35"/>
      <c r="D12" s="14" t="s">
        <v>1792</v>
      </c>
      <c r="E12" s="35"/>
      <c r="F12" s="14" t="s">
        <v>1792</v>
      </c>
      <c r="G12" s="35"/>
      <c r="H12" s="14" t="s">
        <v>1791</v>
      </c>
      <c r="I12" s="35"/>
      <c r="J12" s="14" t="s">
        <v>1792</v>
      </c>
      <c r="K12" s="35"/>
      <c r="L12" s="14" t="s">
        <v>1791</v>
      </c>
      <c r="M12" s="35"/>
      <c r="N12" s="14" t="s">
        <v>1792</v>
      </c>
      <c r="O12" s="35"/>
      <c r="P12" s="14" t="s">
        <v>1791</v>
      </c>
      <c r="Q12" s="35"/>
      <c r="R12" s="14" t="s">
        <v>1791</v>
      </c>
      <c r="S12" s="35"/>
      <c r="T12" s="14" t="s">
        <v>1791</v>
      </c>
      <c r="U12" s="35"/>
      <c r="V12" s="14" t="s">
        <v>1791</v>
      </c>
      <c r="W12" s="36"/>
    </row>
    <row r="13">
      <c r="A13" s="34" t="s">
        <v>1793</v>
      </c>
      <c r="B13" s="14" t="s">
        <v>1794</v>
      </c>
      <c r="C13" s="35"/>
      <c r="D13" s="14" t="s">
        <v>1794</v>
      </c>
      <c r="E13" s="35"/>
      <c r="F13" s="14" t="s">
        <v>1795</v>
      </c>
      <c r="G13" s="35"/>
      <c r="H13" s="14" t="s">
        <v>1794</v>
      </c>
      <c r="I13" s="35"/>
      <c r="J13" s="14" t="s">
        <v>1794</v>
      </c>
      <c r="K13" s="35"/>
      <c r="L13" s="14" t="s">
        <v>1794</v>
      </c>
      <c r="M13" s="35"/>
      <c r="N13" s="14" t="s">
        <v>1795</v>
      </c>
      <c r="O13" s="35"/>
      <c r="P13" s="14" t="s">
        <v>1795</v>
      </c>
      <c r="Q13" s="35"/>
      <c r="R13" s="14" t="s">
        <v>1795</v>
      </c>
      <c r="S13" s="35"/>
      <c r="T13" s="14" t="s">
        <v>1795</v>
      </c>
      <c r="U13" s="35"/>
      <c r="V13" s="14" t="s">
        <v>1795</v>
      </c>
      <c r="W13" s="36"/>
    </row>
    <row r="14">
      <c r="A14" s="34" t="s">
        <v>1216</v>
      </c>
      <c r="B14" s="37"/>
      <c r="C14" s="38" t="str">
        <f>SUM(C3:C13)-MIN(C9:C11)</f>
        <v>#N/A</v>
      </c>
      <c r="D14" s="37"/>
      <c r="E14" s="38" t="str">
        <f>SUM(E3:E13)-MIN(E9:E11)</f>
        <v>#N/A</v>
      </c>
      <c r="F14" s="37"/>
      <c r="G14" s="38" t="str">
        <f>SUM(G3:G13)-MIN(G9:G11)</f>
        <v>#N/A</v>
      </c>
      <c r="H14" s="37"/>
      <c r="I14" s="38" t="str">
        <f>SUM(I3:I13)-MIN(I9:I11)</f>
        <v>#N/A</v>
      </c>
      <c r="J14" s="37"/>
      <c r="K14" s="38" t="str">
        <f>SUM(K3:K13)-MIN(K9:K11)</f>
        <v>#N/A</v>
      </c>
      <c r="L14" s="37"/>
      <c r="M14" s="38" t="str">
        <f>SUM(M3:M13)-MIN(M9:M11)</f>
        <v>#N/A</v>
      </c>
      <c r="N14" s="37"/>
      <c r="O14" s="38" t="str">
        <f>SUM(O3:O13)-MIN(O9:O11)</f>
        <v>#N/A</v>
      </c>
      <c r="P14" s="37"/>
      <c r="Q14" s="38" t="str">
        <f>SUM(Q3:Q13)-MIN(Q9:Q11)</f>
        <v>#N/A</v>
      </c>
      <c r="R14" s="37"/>
      <c r="S14" s="38" t="str">
        <f>SUM(S3:S13)-MIN(S9:S11)</f>
        <v>#N/A</v>
      </c>
      <c r="T14" s="37"/>
      <c r="U14" s="38" t="str">
        <f>SUM(U3:U13)-MIN(U9:U11)</f>
        <v>#N/A</v>
      </c>
      <c r="V14" s="37"/>
      <c r="W14" s="38" t="str">
        <f>SUM(W3:W13)-MIN(W9:W11)</f>
        <v>#N/A</v>
      </c>
    </row>
    <row r="15">
      <c r="B15" s="37"/>
      <c r="C15" s="39"/>
      <c r="D15" s="37"/>
      <c r="E15" s="39"/>
      <c r="F15" s="37"/>
      <c r="G15" s="39"/>
      <c r="H15" s="37"/>
      <c r="I15" s="39"/>
      <c r="J15" s="37"/>
      <c r="K15" s="39"/>
      <c r="L15" s="37"/>
      <c r="M15" s="39"/>
      <c r="N15" s="37"/>
      <c r="O15" s="39"/>
      <c r="P15" s="37"/>
      <c r="Q15" s="39"/>
      <c r="R15" s="37"/>
      <c r="S15" s="39"/>
      <c r="T15" s="37"/>
      <c r="U15" s="39"/>
      <c r="V15" s="37"/>
      <c r="W15" s="39"/>
    </row>
    <row r="16">
      <c r="A16" s="34" t="s">
        <v>1796</v>
      </c>
      <c r="B16" s="14" t="s">
        <v>1772</v>
      </c>
      <c r="C16" s="35" t="str">
        <f t="shared" ref="C16:C23" si="12">VLOOKUP("*"&amp;B16&amp;"*",INDIRECT("'W"&amp;B$1&amp;"'!$A$2:$T$500"),4,False)</f>
        <v>Jared Goff DET</v>
      </c>
      <c r="D16" s="14" t="s">
        <v>1771</v>
      </c>
      <c r="E16" s="35" t="str">
        <f t="shared" ref="E16:E23" si="13">VLOOKUP("*"&amp;D16&amp;"*",INDIRECT("'W"&amp;D$1&amp;"'!$A$2:$T$500"),4,False)</f>
        <v>Tua Tagovailoa MIA</v>
      </c>
      <c r="F16" s="14" t="s">
        <v>1772</v>
      </c>
      <c r="G16" s="35" t="str">
        <f t="shared" ref="G16:G23" si="14">VLOOKUP("*"&amp;F16&amp;"*",INDIRECT("'W"&amp;F$1&amp;"'!$A$2:$T$500"),4,False)</f>
        <v>Jared Goff DET</v>
      </c>
      <c r="H16" s="14" t="s">
        <v>1772</v>
      </c>
      <c r="I16" s="35" t="str">
        <f t="shared" ref="I16:I23" si="15">VLOOKUP("*"&amp;H16&amp;"*",INDIRECT("'W"&amp;H$1&amp;"'!$A$2:$T$500"),4,False)</f>
        <v>Jared Goff DET</v>
      </c>
      <c r="J16" s="14" t="s">
        <v>1771</v>
      </c>
      <c r="K16" s="35" t="str">
        <f t="shared" ref="K16:K23" si="16">VLOOKUP("*"&amp;J16&amp;"*",INDIRECT("'W"&amp;J$1&amp;"'!$A$2:$T$500"),4,False)</f>
        <v>#N/A</v>
      </c>
      <c r="L16" s="14" t="s">
        <v>1772</v>
      </c>
      <c r="M16" s="35" t="str">
        <f t="shared" ref="M16:M23" si="17">VLOOKUP("*"&amp;L16&amp;"*",INDIRECT("'W"&amp;L$1&amp;"'!$A$2:$T$500"),4,False)</f>
        <v>Jared Goff DET</v>
      </c>
      <c r="N16" s="14" t="s">
        <v>1772</v>
      </c>
      <c r="O16" s="35" t="str">
        <f t="shared" ref="O16:O23" si="18">VLOOKUP("*"&amp;N16&amp;"*",INDIRECT("'W"&amp;N$1&amp;"'!$A$2:$T$500"),4,False)</f>
        <v>Jared Goff DET</v>
      </c>
      <c r="P16" s="14" t="s">
        <v>1772</v>
      </c>
      <c r="Q16" s="35" t="str">
        <f t="shared" ref="Q16:Q23" si="19">VLOOKUP("*"&amp;P16&amp;"*",INDIRECT("'W"&amp;P$1&amp;"'!$A$2:$T$500"),4,False)</f>
        <v>Jared Goff DET</v>
      </c>
      <c r="R16" s="14" t="s">
        <v>1772</v>
      </c>
      <c r="S16" s="35" t="str">
        <f t="shared" ref="S16:S23" si="20">VLOOKUP("*"&amp;R16&amp;"*",INDIRECT("'W"&amp;R$1&amp;"'!$A$2:$T$500"),4,False)</f>
        <v>Jared Goff DET</v>
      </c>
      <c r="T16" s="14" t="s">
        <v>1771</v>
      </c>
      <c r="U16" s="35" t="str">
        <f t="shared" ref="U16:U23" si="21">VLOOKUP("*"&amp;T16&amp;"*",INDIRECT("'W"&amp;T$1&amp;"'!$A$2:$T$500"),4,False)</f>
        <v>Tua Tagovailoa MIA</v>
      </c>
      <c r="V16" s="14" t="s">
        <v>1772</v>
      </c>
      <c r="W16" s="36" t="str">
        <f t="shared" ref="W16:W23" si="22">VLOOKUP("*"&amp;V16&amp;"*",INDIRECT("'W"&amp;V$1&amp;"'!$A$2:$T$500"),4,False)</f>
        <v>Jared Goff DET</v>
      </c>
    </row>
    <row r="17">
      <c r="A17" s="34" t="s">
        <v>1797</v>
      </c>
      <c r="B17" s="14" t="s">
        <v>1775</v>
      </c>
      <c r="C17" s="35" t="str">
        <f t="shared" si="12"/>
        <v>Raheem Mostert MIA</v>
      </c>
      <c r="D17" s="14" t="s">
        <v>1774</v>
      </c>
      <c r="E17" s="35" t="str">
        <f t="shared" si="13"/>
        <v>Travis Etienne JAX</v>
      </c>
      <c r="F17" s="14" t="s">
        <v>1311</v>
      </c>
      <c r="G17" s="35" t="str">
        <f t="shared" si="14"/>
        <v>Kyren Williams LA</v>
      </c>
      <c r="H17" s="14" t="s">
        <v>1775</v>
      </c>
      <c r="I17" s="35" t="str">
        <f t="shared" si="15"/>
        <v>#N/A</v>
      </c>
      <c r="J17" s="14" t="s">
        <v>1775</v>
      </c>
      <c r="K17" s="35" t="str">
        <f t="shared" si="16"/>
        <v>Raheem Mostert MIA</v>
      </c>
      <c r="L17" s="14" t="s">
        <v>1787</v>
      </c>
      <c r="M17" s="35" t="str">
        <f t="shared" si="17"/>
        <v>#N/A</v>
      </c>
      <c r="N17" s="14" t="s">
        <v>1311</v>
      </c>
      <c r="O17" s="35" t="str">
        <f t="shared" si="18"/>
        <v>Kyren Williams LA</v>
      </c>
      <c r="P17" s="14" t="s">
        <v>1787</v>
      </c>
      <c r="Q17" s="35" t="str">
        <f t="shared" si="19"/>
        <v>#N/A</v>
      </c>
      <c r="R17" s="14" t="s">
        <v>1787</v>
      </c>
      <c r="S17" s="35" t="str">
        <f t="shared" si="20"/>
        <v>#N/A</v>
      </c>
      <c r="T17" s="14" t="s">
        <v>1787</v>
      </c>
      <c r="U17" s="35" t="str">
        <f t="shared" si="21"/>
        <v>#N/A</v>
      </c>
      <c r="V17" s="14" t="s">
        <v>1787</v>
      </c>
      <c r="W17" s="36" t="str">
        <f t="shared" si="22"/>
        <v>#N/A</v>
      </c>
    </row>
    <row r="18">
      <c r="A18" s="34" t="s">
        <v>1798</v>
      </c>
      <c r="B18" s="14" t="s">
        <v>1776</v>
      </c>
      <c r="C18" s="35" t="str">
        <f t="shared" si="12"/>
        <v>Alvin Kamara NO</v>
      </c>
      <c r="D18" s="14" t="s">
        <v>1776</v>
      </c>
      <c r="E18" s="35" t="str">
        <f t="shared" si="13"/>
        <v>Alvin Kamara NO</v>
      </c>
      <c r="F18" s="14" t="s">
        <v>1776</v>
      </c>
      <c r="G18" s="35" t="str">
        <f t="shared" si="14"/>
        <v>Alvin Kamara NO</v>
      </c>
      <c r="H18" s="14" t="s">
        <v>1774</v>
      </c>
      <c r="I18" s="35" t="str">
        <f t="shared" si="15"/>
        <v>Travis Etienne JAX</v>
      </c>
      <c r="J18" s="14" t="s">
        <v>1311</v>
      </c>
      <c r="K18" s="35" t="str">
        <f t="shared" si="16"/>
        <v>Kyren Williams LA</v>
      </c>
      <c r="L18" s="14" t="s">
        <v>1776</v>
      </c>
      <c r="M18" s="35" t="str">
        <f t="shared" si="17"/>
        <v>Alvin Kamara NO</v>
      </c>
      <c r="N18" s="14" t="s">
        <v>1775</v>
      </c>
      <c r="O18" s="35" t="str">
        <f t="shared" si="18"/>
        <v>Raheem Mostert MIA</v>
      </c>
      <c r="P18" s="14" t="s">
        <v>1775</v>
      </c>
      <c r="Q18" s="35" t="str">
        <f t="shared" si="19"/>
        <v>Raheem Mostert MIA</v>
      </c>
      <c r="R18" s="14" t="s">
        <v>1774</v>
      </c>
      <c r="S18" s="35" t="str">
        <f t="shared" si="20"/>
        <v>Travis Etienne JAX</v>
      </c>
      <c r="T18" s="14" t="s">
        <v>1775</v>
      </c>
      <c r="U18" s="35" t="str">
        <f t="shared" si="21"/>
        <v>Raheem Mostert MIA</v>
      </c>
      <c r="V18" s="14" t="s">
        <v>1776</v>
      </c>
      <c r="W18" s="36" t="str">
        <f t="shared" si="22"/>
        <v>Alvin Kamara NO</v>
      </c>
    </row>
    <row r="19">
      <c r="A19" s="34" t="s">
        <v>1799</v>
      </c>
      <c r="B19" s="14" t="s">
        <v>1781</v>
      </c>
      <c r="C19" s="35" t="str">
        <f t="shared" si="12"/>
        <v>Adam Thielen CAR</v>
      </c>
      <c r="D19" s="14" t="s">
        <v>1787</v>
      </c>
      <c r="E19" s="35" t="str">
        <f t="shared" si="13"/>
        <v>#N/A</v>
      </c>
      <c r="F19" s="14" t="s">
        <v>1782</v>
      </c>
      <c r="G19" s="35" t="str">
        <f t="shared" si="14"/>
        <v>#N/A</v>
      </c>
      <c r="H19" s="14" t="s">
        <v>1787</v>
      </c>
      <c r="I19" s="35" t="str">
        <f t="shared" si="15"/>
        <v>#N/A</v>
      </c>
      <c r="J19" s="14" t="s">
        <v>1787</v>
      </c>
      <c r="K19" s="35" t="str">
        <f t="shared" si="16"/>
        <v>#N/A</v>
      </c>
      <c r="L19" s="14" t="s">
        <v>1782</v>
      </c>
      <c r="M19" s="35" t="str">
        <f t="shared" si="17"/>
        <v>#N/A</v>
      </c>
      <c r="N19" s="14" t="s">
        <v>1780</v>
      </c>
      <c r="O19" s="35" t="str">
        <f t="shared" si="18"/>
        <v>#N/A</v>
      </c>
      <c r="P19" s="14" t="s">
        <v>1787</v>
      </c>
      <c r="Q19" s="35" t="str">
        <f t="shared" si="19"/>
        <v>#N/A</v>
      </c>
      <c r="R19" s="14" t="s">
        <v>1787</v>
      </c>
      <c r="S19" s="35" t="str">
        <f t="shared" si="20"/>
        <v>#N/A</v>
      </c>
      <c r="T19" s="14" t="s">
        <v>1779</v>
      </c>
      <c r="U19" s="35" t="str">
        <f t="shared" si="21"/>
        <v>#N/A</v>
      </c>
      <c r="V19" s="14" t="s">
        <v>1787</v>
      </c>
      <c r="W19" s="36" t="str">
        <f t="shared" si="22"/>
        <v>#N/A</v>
      </c>
    </row>
    <row r="20">
      <c r="A20" s="34" t="s">
        <v>1800</v>
      </c>
      <c r="B20" s="14" t="s">
        <v>1787</v>
      </c>
      <c r="C20" s="35" t="str">
        <f t="shared" si="12"/>
        <v>#N/A</v>
      </c>
      <c r="D20" s="14" t="s">
        <v>1779</v>
      </c>
      <c r="E20" s="35" t="str">
        <f t="shared" si="13"/>
        <v>Stefon Diggs HOU</v>
      </c>
      <c r="F20" s="14" t="s">
        <v>1787</v>
      </c>
      <c r="G20" s="35" t="str">
        <f t="shared" si="14"/>
        <v>#N/A</v>
      </c>
      <c r="H20" s="14" t="s">
        <v>1780</v>
      </c>
      <c r="I20" s="35" t="str">
        <f t="shared" si="15"/>
        <v>Keenan Allen CHI</v>
      </c>
      <c r="J20" s="14" t="s">
        <v>1780</v>
      </c>
      <c r="K20" s="35" t="str">
        <f t="shared" si="16"/>
        <v>Keenan Allen CHI</v>
      </c>
      <c r="L20" s="14" t="s">
        <v>1779</v>
      </c>
      <c r="M20" s="35" t="str">
        <f t="shared" si="17"/>
        <v>Stefon Diggs HOU</v>
      </c>
      <c r="N20" s="14" t="s">
        <v>1781</v>
      </c>
      <c r="O20" s="35" t="str">
        <f t="shared" si="18"/>
        <v>#N/A</v>
      </c>
      <c r="P20" s="14" t="s">
        <v>1782</v>
      </c>
      <c r="Q20" s="35" t="str">
        <f t="shared" si="19"/>
        <v>Puka Nacua LA</v>
      </c>
      <c r="R20" s="14" t="s">
        <v>1782</v>
      </c>
      <c r="S20" s="35" t="str">
        <f t="shared" si="20"/>
        <v>Puka Nacua LA</v>
      </c>
      <c r="T20" s="14" t="s">
        <v>1782</v>
      </c>
      <c r="U20" s="35" t="str">
        <f t="shared" si="21"/>
        <v>Puka Nacua LA</v>
      </c>
      <c r="V20" s="14" t="s">
        <v>1779</v>
      </c>
      <c r="W20" s="36" t="str">
        <f t="shared" si="22"/>
        <v>#N/A</v>
      </c>
    </row>
    <row r="21">
      <c r="A21" s="34" t="s">
        <v>1801</v>
      </c>
      <c r="B21" s="14" t="s">
        <v>1785</v>
      </c>
      <c r="C21" s="35" t="str">
        <f t="shared" si="12"/>
        <v>Mark Andrews BAL</v>
      </c>
      <c r="D21" s="14" t="s">
        <v>1784</v>
      </c>
      <c r="E21" s="35" t="str">
        <f t="shared" si="13"/>
        <v>Sam LaPorta DET</v>
      </c>
      <c r="F21" s="14" t="s">
        <v>1785</v>
      </c>
      <c r="G21" s="35" t="str">
        <f t="shared" si="14"/>
        <v>#N/A</v>
      </c>
      <c r="H21" s="14" t="s">
        <v>1784</v>
      </c>
      <c r="I21" s="35" t="str">
        <f t="shared" si="15"/>
        <v>Sam LaPorta DET</v>
      </c>
      <c r="J21" s="14" t="s">
        <v>1785</v>
      </c>
      <c r="K21" s="35" t="str">
        <f t="shared" si="16"/>
        <v>Mark Andrews BAL</v>
      </c>
      <c r="L21" s="14" t="s">
        <v>1784</v>
      </c>
      <c r="M21" s="35" t="str">
        <f t="shared" si="17"/>
        <v>Sam LaPorta DET</v>
      </c>
      <c r="N21" s="14" t="s">
        <v>1787</v>
      </c>
      <c r="O21" s="35" t="str">
        <f t="shared" si="18"/>
        <v>#N/A</v>
      </c>
      <c r="P21" s="14" t="s">
        <v>1785</v>
      </c>
      <c r="Q21" s="35" t="str">
        <f t="shared" si="19"/>
        <v>Mark Andrews BAL</v>
      </c>
      <c r="R21" s="14" t="s">
        <v>1784</v>
      </c>
      <c r="S21" s="35" t="str">
        <f t="shared" si="20"/>
        <v>Sam LaPorta DET</v>
      </c>
      <c r="T21" s="14" t="s">
        <v>1785</v>
      </c>
      <c r="U21" s="35" t="str">
        <f t="shared" si="21"/>
        <v>Mark Andrews BAL</v>
      </c>
      <c r="V21" s="14" t="s">
        <v>1785</v>
      </c>
      <c r="W21" s="36" t="str">
        <f t="shared" si="22"/>
        <v>Mark Andrews BAL</v>
      </c>
    </row>
    <row r="22">
      <c r="A22" s="34" t="s">
        <v>1802</v>
      </c>
      <c r="B22" s="14" t="s">
        <v>1792</v>
      </c>
      <c r="C22" s="35" t="str">
        <f t="shared" si="12"/>
        <v>#N/A</v>
      </c>
      <c r="D22" s="14" t="s">
        <v>1791</v>
      </c>
      <c r="E22" s="35" t="str">
        <f t="shared" si="13"/>
        <v>#N/A</v>
      </c>
      <c r="F22" s="14" t="s">
        <v>1791</v>
      </c>
      <c r="G22" s="35" t="str">
        <f t="shared" si="14"/>
        <v>#N/A</v>
      </c>
      <c r="H22" s="14" t="s">
        <v>1792</v>
      </c>
      <c r="I22" s="35" t="str">
        <f t="shared" si="15"/>
        <v>#N/A</v>
      </c>
      <c r="J22" s="14" t="s">
        <v>1791</v>
      </c>
      <c r="K22" s="35" t="str">
        <f t="shared" si="16"/>
        <v>#N/A</v>
      </c>
      <c r="L22" s="14" t="s">
        <v>1792</v>
      </c>
      <c r="M22" s="35" t="str">
        <f t="shared" si="17"/>
        <v>#N/A</v>
      </c>
      <c r="N22" s="14" t="s">
        <v>1791</v>
      </c>
      <c r="O22" s="35" t="str">
        <f t="shared" si="18"/>
        <v>#N/A</v>
      </c>
      <c r="P22" s="14" t="s">
        <v>1792</v>
      </c>
      <c r="Q22" s="35" t="str">
        <f t="shared" si="19"/>
        <v>#N/A</v>
      </c>
      <c r="R22" s="14" t="s">
        <v>1792</v>
      </c>
      <c r="S22" s="35" t="str">
        <f t="shared" si="20"/>
        <v>#N/A</v>
      </c>
      <c r="T22" s="14" t="s">
        <v>1792</v>
      </c>
      <c r="U22" s="35" t="str">
        <f t="shared" si="21"/>
        <v>#N/A</v>
      </c>
      <c r="V22" s="14" t="s">
        <v>1792</v>
      </c>
      <c r="W22" s="36" t="str">
        <f t="shared" si="22"/>
        <v>#N/A</v>
      </c>
    </row>
    <row r="23">
      <c r="A23" s="34" t="s">
        <v>1803</v>
      </c>
      <c r="B23" s="14" t="s">
        <v>1795</v>
      </c>
      <c r="C23" s="35" t="str">
        <f t="shared" si="12"/>
        <v>#N/A</v>
      </c>
      <c r="D23" s="14" t="s">
        <v>1795</v>
      </c>
      <c r="E23" s="35" t="str">
        <f t="shared" si="13"/>
        <v>#N/A</v>
      </c>
      <c r="F23" s="14" t="s">
        <v>1794</v>
      </c>
      <c r="G23" s="35" t="str">
        <f t="shared" si="14"/>
        <v>#N/A</v>
      </c>
      <c r="H23" s="14" t="s">
        <v>1795</v>
      </c>
      <c r="I23" s="35" t="str">
        <f t="shared" si="15"/>
        <v>#N/A</v>
      </c>
      <c r="J23" s="14" t="s">
        <v>1795</v>
      </c>
      <c r="K23" s="35" t="str">
        <f t="shared" si="16"/>
        <v>#N/A</v>
      </c>
      <c r="L23" s="14" t="s">
        <v>1795</v>
      </c>
      <c r="M23" s="35" t="str">
        <f t="shared" si="17"/>
        <v>#N/A</v>
      </c>
      <c r="N23" s="14" t="s">
        <v>1794</v>
      </c>
      <c r="O23" s="35" t="str">
        <f t="shared" si="18"/>
        <v>#N/A</v>
      </c>
      <c r="P23" s="14" t="s">
        <v>1794</v>
      </c>
      <c r="Q23" s="35" t="str">
        <f t="shared" si="19"/>
        <v>#N/A</v>
      </c>
      <c r="R23" s="14" t="s">
        <v>1794</v>
      </c>
      <c r="S23" s="35" t="str">
        <f t="shared" si="20"/>
        <v>#N/A</v>
      </c>
      <c r="T23" s="14" t="s">
        <v>1794</v>
      </c>
      <c r="U23" s="35" t="str">
        <f t="shared" si="21"/>
        <v>#N/A</v>
      </c>
      <c r="V23" s="14" t="s">
        <v>1794</v>
      </c>
      <c r="W23" s="36" t="str">
        <f t="shared" si="22"/>
        <v>#N/A</v>
      </c>
    </row>
    <row r="24">
      <c r="A24" s="39"/>
      <c r="C24" s="39"/>
      <c r="E24" s="39"/>
      <c r="G24" s="39"/>
      <c r="I24" s="39"/>
      <c r="K24" s="39"/>
      <c r="M24" s="39"/>
      <c r="O24" s="39"/>
      <c r="Q24" s="39"/>
      <c r="S24" s="39"/>
      <c r="U24" s="39"/>
      <c r="W24" s="39"/>
    </row>
    <row r="25">
      <c r="A25" s="34" t="s">
        <v>1804</v>
      </c>
      <c r="B25" s="37"/>
      <c r="C25" s="39"/>
      <c r="D25" s="37"/>
      <c r="E25" s="39"/>
      <c r="F25" s="37"/>
      <c r="G25" s="39"/>
      <c r="H25" s="37"/>
      <c r="I25" s="39"/>
      <c r="J25" s="37"/>
      <c r="K25" s="39"/>
      <c r="L25" s="37"/>
      <c r="M25" s="39"/>
      <c r="N25" s="37"/>
      <c r="O25" s="39"/>
      <c r="P25" s="14" t="s">
        <v>1805</v>
      </c>
      <c r="Q25" s="39"/>
      <c r="R25" s="14" t="s">
        <v>1805</v>
      </c>
      <c r="S25" s="39"/>
      <c r="T25" s="14" t="s">
        <v>1805</v>
      </c>
      <c r="U25" s="39"/>
      <c r="V25" s="14" t="s">
        <v>1805</v>
      </c>
      <c r="W25" s="39"/>
    </row>
    <row r="26">
      <c r="A26" s="31"/>
      <c r="B26" s="37"/>
      <c r="C26" s="39"/>
      <c r="W26" s="39"/>
    </row>
    <row r="27">
      <c r="A27" s="31"/>
      <c r="B27" s="37"/>
      <c r="C27" s="39"/>
      <c r="W27" s="39"/>
    </row>
    <row r="28">
      <c r="A28" s="31"/>
      <c r="B28" s="37"/>
      <c r="C28" s="39"/>
      <c r="W28" s="39"/>
    </row>
    <row r="29">
      <c r="A29" s="31"/>
      <c r="B29" s="37"/>
      <c r="C29" s="39"/>
      <c r="W29" s="39"/>
    </row>
    <row r="30">
      <c r="A30" s="31"/>
      <c r="B30" s="37"/>
      <c r="C30" s="39"/>
      <c r="W30" s="39"/>
    </row>
    <row r="31">
      <c r="A31" s="31"/>
      <c r="B31" s="37"/>
      <c r="C31" s="39"/>
      <c r="W31" s="39"/>
    </row>
  </sheetData>
  <mergeCells count="11">
    <mergeCell ref="P1:Q1"/>
    <mergeCell ref="R1:S1"/>
    <mergeCell ref="T1:U1"/>
    <mergeCell ref="V1:W1"/>
    <mergeCell ref="B1:C1"/>
    <mergeCell ref="D1:E1"/>
    <mergeCell ref="F1:G1"/>
    <mergeCell ref="H1:I1"/>
    <mergeCell ref="J1:K1"/>
    <mergeCell ref="L1:M1"/>
    <mergeCell ref="N1:O1"/>
  </mergeCells>
  <dataValidations>
    <dataValidation type="list" allowBlank="1" showErrorMessage="1" sqref="B4:B5 D4:D5 F4:F5 H4:H5 J4:J5 L4:L5 N4:N5 P4:P5 R4:R5 T4:T5 V4:V5 B9 D9 F9 H9 J9 L9 N9 P9 R9 T9 V9 B17:B18 D17:D18 F17:F18 H17:H18 J17:J18 L17:L18 N17:N18 P17:P18 R17:R18 T17:T18 V17:V18">
      <formula1>'Draft Order'!$G$2:$G$6</formula1>
    </dataValidation>
    <dataValidation type="list" allowBlank="1" showErrorMessage="1" sqref="B13 D13 F13 H13 J13 L13 N13 P13 R13 T13 V13 B23 D23 F23 H23 J23 L23 N23 P23 R23 T23 V23">
      <formula1>'Draft Order'!$K$2:$K$4</formula1>
    </dataValidation>
    <dataValidation type="list" allowBlank="1" showErrorMessage="1" sqref="B3 D3 F3 H3 J3 L3 N3 P3 R3 T3 V3 B16 D16 F16 H16 J16 L16 N16 P16 R16 T16 V16">
      <formula1>'Draft Order'!$F$2:$F$4</formula1>
    </dataValidation>
    <dataValidation type="list" allowBlank="1" showErrorMessage="1" sqref="B6:B7 D6:D7 F6:F7 H6:H7 J6:J7 L6:L7 N6:N7 P6:P7 R6:R7 T6:T7 V6:V7 B10 D10 F10 H10 J10 L10 N10 P10 R10 T10 V10 B19:B20 D19:D20 F19:F20 H19:H20 J19:J20 L19:L20 N19:N20 P19:P20 R19:R20 T19:T20 V19:V20">
      <formula1>'Draft Order'!$H$2:$H$6</formula1>
    </dataValidation>
    <dataValidation type="list" allowBlank="1" showErrorMessage="1" sqref="B8 D8 F8 H8 J8 L8 N8 P8 R8 T8 V8 B11 D11 F11 H11 J11 L11 N11 P11 R11 T11 V11 B21 D21 F21 H21 J21 L21 N21 P21 R21 T21 V21">
      <formula1>'Draft Order'!$I$2:$I$4</formula1>
    </dataValidation>
    <dataValidation type="list" allowBlank="1" showErrorMessage="1" sqref="P25 R25 T25 V25">
      <formula1>'Draft Order'!$F$3:$K$6</formula1>
    </dataValidation>
    <dataValidation type="list" allowBlank="1" showErrorMessage="1" sqref="B12 D12 F12 H12 J12 L12 N12 P12 R12 T12 V12 B22 D22 F22 H22 J22 L22 N22 P22 R22 T22 V22">
      <formula1>'Draft Order'!$J$2:$J$4</formula1>
    </dataValidation>
  </dataValidations>
  <drawing r:id="rId1"/>
</worksheet>
</file>