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dataArchive\analysedData\"/>
    </mc:Choice>
  </mc:AlternateContent>
  <bookViews>
    <workbookView xWindow="0" yWindow="0" windowWidth="28800" windowHeight="13020"/>
  </bookViews>
  <sheets>
    <sheet name="PID Tun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9" i="1"/>
  <c r="B14" i="1" s="1"/>
  <c r="B13" i="1"/>
  <c r="B15" i="1"/>
  <c r="B16" i="1" l="1"/>
  <c r="F16" i="1"/>
  <c r="E14" i="1" l="1"/>
  <c r="E16" i="1"/>
  <c r="E15" i="1"/>
  <c r="G16" i="1"/>
  <c r="F15" i="1"/>
</calcChain>
</file>

<file path=xl/sharedStrings.xml><?xml version="1.0" encoding="utf-8"?>
<sst xmlns="http://schemas.openxmlformats.org/spreadsheetml/2006/main" count="22" uniqueCount="22">
  <si>
    <t>PID</t>
  </si>
  <si>
    <t>r</t>
  </si>
  <si>
    <t>PI</t>
  </si>
  <si>
    <t>K</t>
  </si>
  <si>
    <t>P</t>
  </si>
  <si>
    <r>
      <t>τ</t>
    </r>
    <r>
      <rPr>
        <vertAlign val="subscript"/>
        <sz val="11"/>
        <color theme="1"/>
        <rFont val="Calibri"/>
        <family val="2"/>
      </rPr>
      <t>Del</t>
    </r>
  </si>
  <si>
    <r>
      <t>τ</t>
    </r>
    <r>
      <rPr>
        <vertAlign val="subscript"/>
        <sz val="11"/>
        <color theme="1"/>
        <rFont val="Calibri"/>
        <family val="2"/>
      </rPr>
      <t>Der</t>
    </r>
  </si>
  <si>
    <r>
      <t>τ</t>
    </r>
    <r>
      <rPr>
        <vertAlign val="subscript"/>
        <sz val="11"/>
        <color theme="1"/>
        <rFont val="Calibri"/>
        <family val="2"/>
      </rPr>
      <t>Int</t>
    </r>
  </si>
  <si>
    <r>
      <t>K</t>
    </r>
    <r>
      <rPr>
        <vertAlign val="subscript"/>
        <sz val="11"/>
        <color theme="1"/>
        <rFont val="Calibri"/>
        <family val="2"/>
        <scheme val="minor"/>
      </rPr>
      <t>c</t>
    </r>
  </si>
  <si>
    <t>τ</t>
  </si>
  <si>
    <t>Tuning Parameters</t>
  </si>
  <si>
    <r>
      <t>τ</t>
    </r>
    <r>
      <rPr>
        <vertAlign val="subscript"/>
        <sz val="11"/>
        <color theme="1"/>
        <rFont val="Calibri"/>
        <family val="2"/>
      </rPr>
      <t>3</t>
    </r>
  </si>
  <si>
    <r>
      <t>τ</t>
    </r>
    <r>
      <rPr>
        <vertAlign val="subscript"/>
        <sz val="11"/>
        <color theme="1"/>
        <rFont val="Calibri"/>
        <family val="2"/>
      </rPr>
      <t>2</t>
    </r>
  </si>
  <si>
    <r>
      <t>τ</t>
    </r>
    <r>
      <rPr>
        <vertAlign val="subscript"/>
        <sz val="11"/>
        <color theme="1"/>
        <rFont val="Calibri"/>
        <family val="2"/>
      </rPr>
      <t>1</t>
    </r>
  </si>
  <si>
    <r>
      <t>τ</t>
    </r>
    <r>
      <rPr>
        <vertAlign val="subscript"/>
        <sz val="11"/>
        <color theme="1"/>
        <rFont val="Calibri"/>
        <family val="2"/>
      </rPr>
      <t>0</t>
    </r>
  </si>
  <si>
    <r>
      <t>Y</t>
    </r>
    <r>
      <rPr>
        <vertAlign val="subscript"/>
        <sz val="11"/>
        <color theme="1"/>
        <rFont val="Calibri"/>
        <family val="2"/>
      </rPr>
      <t>@t3</t>
    </r>
  </si>
  <si>
    <r>
      <t>Y</t>
    </r>
    <r>
      <rPr>
        <vertAlign val="subscript"/>
        <sz val="11"/>
        <color theme="1"/>
        <rFont val="Calibri"/>
        <family val="2"/>
      </rPr>
      <t>@t2</t>
    </r>
  </si>
  <si>
    <t>Calcs are Grey</t>
  </si>
  <si>
    <t>Δu</t>
  </si>
  <si>
    <t>Fill In Green</t>
  </si>
  <si>
    <t>ΔY</t>
  </si>
  <si>
    <t>Step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</si>
</sst>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2" borderId="1" xfId="0" applyNumberFormat="1" applyFill="1" applyBorder="1"/>
    <xf numFmtId="2" fontId="0" fillId="2" borderId="2" xfId="0" applyNumberFormat="1" applyFill="1" applyBorder="1"/>
    <xf numFmtId="0" fontId="0" fillId="0" borderId="3" xfId="0" applyBorder="1"/>
    <xf numFmtId="11" fontId="0" fillId="2" borderId="1" xfId="0" applyNumberFormat="1" applyFill="1" applyBorder="1"/>
    <xf numFmtId="0" fontId="2" fillId="0" borderId="3" xfId="0" applyFont="1" applyBorder="1"/>
    <xf numFmtId="2" fontId="0" fillId="0" borderId="4" xfId="0" applyNumberFormat="1" applyBorder="1"/>
    <xf numFmtId="2" fontId="0" fillId="2" borderId="0" xfId="0" applyNumberFormat="1" applyFill="1" applyBorder="1"/>
    <xf numFmtId="0" fontId="0" fillId="0" borderId="5" xfId="0" applyBorder="1"/>
    <xf numFmtId="164" fontId="0" fillId="2" borderId="4" xfId="0" applyNumberFormat="1" applyFill="1" applyBorder="1"/>
    <xf numFmtId="0" fontId="2" fillId="0" borderId="5" xfId="0" applyFont="1" applyBorder="1"/>
    <xf numFmtId="2" fontId="0" fillId="0" borderId="0" xfId="0" applyNumberForma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4" xfId="0" applyBorder="1"/>
    <xf numFmtId="0" fontId="0" fillId="3" borderId="4" xfId="0" applyFill="1" applyBorder="1"/>
    <xf numFmtId="1" fontId="0" fillId="2" borderId="4" xfId="0" applyNumberFormat="1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/>
    <xf numFmtId="0" fontId="2" fillId="0" borderId="8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H19" sqref="H19"/>
    </sheetView>
  </sheetViews>
  <sheetFormatPr defaultRowHeight="15" x14ac:dyDescent="0.25"/>
  <cols>
    <col min="4" max="4" width="9.140625" customWidth="1"/>
  </cols>
  <sheetData>
    <row r="1" spans="1:7" ht="15.75" thickBot="1" x14ac:dyDescent="0.3">
      <c r="A1" s="27" t="s">
        <v>21</v>
      </c>
      <c r="B1" s="26"/>
    </row>
    <row r="2" spans="1:7" x14ac:dyDescent="0.25">
      <c r="A2" s="25" t="s">
        <v>20</v>
      </c>
      <c r="B2" s="24">
        <v>165</v>
      </c>
      <c r="D2" s="23" t="s">
        <v>19</v>
      </c>
      <c r="E2" s="23"/>
    </row>
    <row r="3" spans="1:7" x14ac:dyDescent="0.25">
      <c r="A3" s="10" t="s">
        <v>18</v>
      </c>
      <c r="B3" s="20">
        <v>25</v>
      </c>
      <c r="D3" s="22" t="s">
        <v>17</v>
      </c>
      <c r="E3" s="22"/>
    </row>
    <row r="4" spans="1:7" x14ac:dyDescent="0.25">
      <c r="A4" s="8"/>
      <c r="B4" s="19"/>
    </row>
    <row r="5" spans="1:7" ht="18" x14ac:dyDescent="0.35">
      <c r="A5" s="10" t="s">
        <v>16</v>
      </c>
      <c r="B5" s="9">
        <f>0.5*B2</f>
        <v>82.5</v>
      </c>
    </row>
    <row r="6" spans="1:7" ht="18" x14ac:dyDescent="0.35">
      <c r="A6" s="10" t="s">
        <v>15</v>
      </c>
      <c r="B6" s="9">
        <f>0.632*B2</f>
        <v>104.28</v>
      </c>
    </row>
    <row r="7" spans="1:7" x14ac:dyDescent="0.25">
      <c r="A7" s="8"/>
      <c r="B7" s="19"/>
    </row>
    <row r="8" spans="1:7" ht="18" x14ac:dyDescent="0.35">
      <c r="A8" s="10" t="s">
        <v>14</v>
      </c>
      <c r="B8" s="20">
        <v>220</v>
      </c>
    </row>
    <row r="9" spans="1:7" ht="18" x14ac:dyDescent="0.35">
      <c r="A9" s="10" t="s">
        <v>13</v>
      </c>
      <c r="B9" s="21">
        <f>(B10-(LN(2)*B11))/(1-LN(2))</f>
        <v>229.89747219440477</v>
      </c>
    </row>
    <row r="10" spans="1:7" ht="18" x14ac:dyDescent="0.35">
      <c r="A10" s="10" t="s">
        <v>12</v>
      </c>
      <c r="B10" s="20">
        <v>510</v>
      </c>
    </row>
    <row r="11" spans="1:7" ht="18.75" thickBot="1" x14ac:dyDescent="0.4">
      <c r="A11" s="10" t="s">
        <v>11</v>
      </c>
      <c r="B11" s="20">
        <v>634</v>
      </c>
    </row>
    <row r="12" spans="1:7" ht="15" customHeight="1" thickBot="1" x14ac:dyDescent="0.3">
      <c r="A12" s="8"/>
      <c r="B12" s="19"/>
      <c r="D12" s="18" t="s">
        <v>10</v>
      </c>
      <c r="E12" s="17"/>
      <c r="F12" s="17"/>
      <c r="G12" s="16"/>
    </row>
    <row r="13" spans="1:7" ht="18" x14ac:dyDescent="0.35">
      <c r="A13" s="10" t="s">
        <v>9</v>
      </c>
      <c r="B13" s="9">
        <f>B11-B9</f>
        <v>404.10252780559523</v>
      </c>
      <c r="D13" s="15"/>
      <c r="E13" s="14" t="s">
        <v>8</v>
      </c>
      <c r="F13" s="13" t="s">
        <v>7</v>
      </c>
      <c r="G13" s="12" t="s">
        <v>6</v>
      </c>
    </row>
    <row r="14" spans="1:7" ht="18" x14ac:dyDescent="0.35">
      <c r="A14" s="10" t="s">
        <v>5</v>
      </c>
      <c r="B14" s="9">
        <f>B9-B8</f>
        <v>9.8974721944047701</v>
      </c>
      <c r="D14" s="8" t="s">
        <v>4</v>
      </c>
      <c r="E14" s="7">
        <f>(1/(B16*B15))*(1+(B16/3))</f>
        <v>6.2366962845388949</v>
      </c>
      <c r="F14" s="11"/>
      <c r="G14" s="6"/>
    </row>
    <row r="15" spans="1:7" x14ac:dyDescent="0.25">
      <c r="A15" s="10" t="s">
        <v>3</v>
      </c>
      <c r="B15" s="9">
        <f>B2/B3</f>
        <v>6.6</v>
      </c>
      <c r="D15" s="8" t="s">
        <v>2</v>
      </c>
      <c r="E15" s="7">
        <f>(1/(B16*B15))*(0.9+(B16/12))</f>
        <v>5.5801983732567226</v>
      </c>
      <c r="F15" s="7">
        <f>B14*((30+(3*B16))/(9+(20*B16)))</f>
        <v>31.365239767495424</v>
      </c>
      <c r="G15" s="6"/>
    </row>
    <row r="16" spans="1:7" ht="15.75" thickBot="1" x14ac:dyDescent="0.3">
      <c r="A16" s="5" t="s">
        <v>1</v>
      </c>
      <c r="B16" s="4">
        <f>B14/B13</f>
        <v>2.4492477807924587E-2</v>
      </c>
      <c r="D16" s="3" t="s">
        <v>0</v>
      </c>
      <c r="E16" s="2">
        <f>(1/(B16*B15))*((4/3)+(B16/4))</f>
        <v>8.286133766590579</v>
      </c>
      <c r="F16" s="2">
        <f>B14*((32+(6*B16))/(13+(8*B16)))</f>
        <v>24.111476424572881</v>
      </c>
      <c r="G16" s="1">
        <f>B14*(4/(11+(2*B16)))</f>
        <v>3.5831245075138596</v>
      </c>
    </row>
  </sheetData>
  <mergeCells count="4">
    <mergeCell ref="A1:B1"/>
    <mergeCell ref="D2:E2"/>
    <mergeCell ref="D3:E3"/>
    <mergeCell ref="D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PID Tuning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2016-04-12T22:38:53Z</dcterms:created>
  <dcterms:modified xsi:type="dcterms:W3CDTF">2016-04-12T22:39:08Z</dcterms:modified>
</cp:coreProperties>
</file>