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a" sheetId="1" r:id="rId4"/>
    <sheet state="visible" name="Componentes" sheetId="2" r:id="rId5"/>
    <sheet state="visible" name="Orçamento" sheetId="3" r:id="rId6"/>
    <sheet state="visible" name="Planejamento de fabricação" sheetId="4" r:id="rId7"/>
    <sheet state="visible" name="Matriz de decisão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8">
      <text>
        <t xml:space="preserve">Acho que não, uma vez que ela é conectada ao suporte da eletronica que cobre a cesta
	-Grupos fga</t>
      </text>
    </comment>
    <comment authorId="0" ref="D57">
      <text>
        <t xml:space="preserve">Pesado ...
	-Grupos fga</t>
      </text>
    </comment>
    <comment authorId="0" ref="E46">
      <text>
        <t xml:space="preserve">1 em cada roda = 4 rodas = 4 peças
	-Grupos fga</t>
      </text>
    </comment>
  </commentList>
</comments>
</file>

<file path=xl/sharedStrings.xml><?xml version="1.0" encoding="utf-8"?>
<sst xmlns="http://schemas.openxmlformats.org/spreadsheetml/2006/main" count="213" uniqueCount="160">
  <si>
    <t>Massa dos
componentes totais</t>
  </si>
  <si>
    <t>Componentes estruturais</t>
  </si>
  <si>
    <t>Massa da unidade</t>
  </si>
  <si>
    <t>Número de unidades</t>
  </si>
  <si>
    <t>Massa total</t>
  </si>
  <si>
    <t>(kg)</t>
  </si>
  <si>
    <t>-</t>
  </si>
  <si>
    <t>Chassi</t>
  </si>
  <si>
    <t>Cesta</t>
  </si>
  <si>
    <t xml:space="preserve"> 1A</t>
  </si>
  <si>
    <t>Capa da cesta</t>
  </si>
  <si>
    <t xml:space="preserve"> 2A e 3A</t>
  </si>
  <si>
    <t>Rodas Dianteira</t>
  </si>
  <si>
    <t>Roda Traseira</t>
  </si>
  <si>
    <t>Prato da balança</t>
  </si>
  <si>
    <t>3B</t>
  </si>
  <si>
    <t>Armação inferior de madeira</t>
  </si>
  <si>
    <t>1B</t>
  </si>
  <si>
    <t>Armação superior de madeira</t>
  </si>
  <si>
    <t>2B</t>
  </si>
  <si>
    <t>Chapinha de aço da balança</t>
  </si>
  <si>
    <t>B.1.2</t>
  </si>
  <si>
    <t>Baú de componentes eletrônicos</t>
  </si>
  <si>
    <t>1C</t>
  </si>
  <si>
    <t>Tampa superior do display</t>
  </si>
  <si>
    <t>2C</t>
  </si>
  <si>
    <t>Tampa de abertura do suporte do display</t>
  </si>
  <si>
    <t>3C</t>
  </si>
  <si>
    <t>Suporte reclinável do display</t>
  </si>
  <si>
    <t>4C</t>
  </si>
  <si>
    <t>Capa da raspberry</t>
  </si>
  <si>
    <t>5C e 6C</t>
  </si>
  <si>
    <t>Compartimento do plugue fêmea</t>
  </si>
  <si>
    <t>6A</t>
  </si>
  <si>
    <t>Carcaça da caixa de bateria</t>
  </si>
  <si>
    <t>1G</t>
  </si>
  <si>
    <t>Tampa da caixa de bateria</t>
  </si>
  <si>
    <t>2G</t>
  </si>
  <si>
    <t>Suporte da bateria</t>
  </si>
  <si>
    <t>4G</t>
  </si>
  <si>
    <t>Placa inferior</t>
  </si>
  <si>
    <t>Já está computado</t>
  </si>
  <si>
    <t>Total</t>
  </si>
  <si>
    <t>Componentes eletro-eletrônicos</t>
  </si>
  <si>
    <t>Bateria</t>
  </si>
  <si>
    <t>3G</t>
  </si>
  <si>
    <t>Transformador</t>
  </si>
  <si>
    <t>A.1.4</t>
  </si>
  <si>
    <t>Antenas</t>
  </si>
  <si>
    <t>Células de carga</t>
  </si>
  <si>
    <t>B.1.1</t>
  </si>
  <si>
    <t>Display Touch Screen Raspberry</t>
  </si>
  <si>
    <t>Máquina de pagamento</t>
  </si>
  <si>
    <t>Peças Caleffi</t>
  </si>
  <si>
    <t>F</t>
  </si>
  <si>
    <t>Roda Dianteira (Montagem)</t>
  </si>
  <si>
    <t>1F</t>
  </si>
  <si>
    <t>Mecanismo Giratório</t>
  </si>
  <si>
    <t>2F</t>
  </si>
  <si>
    <t>Suporte da roda dianteira</t>
  </si>
  <si>
    <t>3F</t>
  </si>
  <si>
    <t>Roda Dianteira</t>
  </si>
  <si>
    <t>5E &amp; 4F</t>
  </si>
  <si>
    <t>Interior da roda</t>
  </si>
  <si>
    <t>E</t>
  </si>
  <si>
    <t>Roda Traseira (Montagem)</t>
  </si>
  <si>
    <t>1E</t>
  </si>
  <si>
    <t>Capa da Roda Traseira</t>
  </si>
  <si>
    <t>2E</t>
  </si>
  <si>
    <t xml:space="preserve">Atuador linear comercial </t>
  </si>
  <si>
    <t>3E</t>
  </si>
  <si>
    <t>Trava da Roda</t>
  </si>
  <si>
    <t>4E</t>
  </si>
  <si>
    <t>Freio da Roda Traseira</t>
  </si>
  <si>
    <t>6E</t>
  </si>
  <si>
    <t xml:space="preserve">Roda Traseira </t>
  </si>
  <si>
    <t>7E</t>
  </si>
  <si>
    <t>Suporte da Roda</t>
  </si>
  <si>
    <t>D</t>
  </si>
  <si>
    <t>Chassi (Montagem)</t>
  </si>
  <si>
    <t>1D</t>
  </si>
  <si>
    <t>Chapa Inferior</t>
  </si>
  <si>
    <t>2D</t>
  </si>
  <si>
    <t>Chassi Inferior</t>
  </si>
  <si>
    <t>3D</t>
  </si>
  <si>
    <t>Chassi Inferior Traseiro</t>
  </si>
  <si>
    <t>4D</t>
  </si>
  <si>
    <t>Chassi Vertical</t>
  </si>
  <si>
    <t>5D</t>
  </si>
  <si>
    <t>Ligação do chassi vertical</t>
  </si>
  <si>
    <t>6D</t>
  </si>
  <si>
    <t>Suporte do chassi da dianteira</t>
  </si>
  <si>
    <t>7D</t>
  </si>
  <si>
    <t>Suporte do chassi no meio</t>
  </si>
  <si>
    <t>8D</t>
  </si>
  <si>
    <t>Ligação da frente com o meio - Esquerda</t>
  </si>
  <si>
    <t>9D</t>
  </si>
  <si>
    <t>Ligação da frente com o meio - Direita</t>
  </si>
  <si>
    <t>10D</t>
  </si>
  <si>
    <t>Ligação do meio com a traseira - Esquerda</t>
  </si>
  <si>
    <t>11D</t>
  </si>
  <si>
    <t>Ligação do meio com a traseira - Direita</t>
  </si>
  <si>
    <t>Armação de madeira</t>
  </si>
  <si>
    <t>D.1</t>
  </si>
  <si>
    <t>Montagem Com Solda</t>
  </si>
  <si>
    <t>Total do Carrinho</t>
  </si>
  <si>
    <t>Molde (apenas a parte do caleffi ...)</t>
  </si>
  <si>
    <t>19H</t>
  </si>
  <si>
    <t>Perfil 16</t>
  </si>
  <si>
    <t>20H</t>
  </si>
  <si>
    <t>Perfil 17</t>
  </si>
  <si>
    <t>21H</t>
  </si>
  <si>
    <t>Perfil 18</t>
  </si>
  <si>
    <t>22H</t>
  </si>
  <si>
    <t>Perfil 19</t>
  </si>
  <si>
    <t>23H</t>
  </si>
  <si>
    <t>Perfil 20</t>
  </si>
  <si>
    <t>24H</t>
  </si>
  <si>
    <t>Perfil 21</t>
  </si>
  <si>
    <t>Slot de carregamento</t>
  </si>
  <si>
    <t>Componentes</t>
  </si>
  <si>
    <t>Balança</t>
  </si>
  <si>
    <t>Componente</t>
  </si>
  <si>
    <t>Quantidade</t>
  </si>
  <si>
    <t>Armação Superior de madeira</t>
  </si>
  <si>
    <t>Prato de fibra de vidro/resina epóxi</t>
  </si>
  <si>
    <t>Célula de carga</t>
  </si>
  <si>
    <t>Chapinha de aço</t>
  </si>
  <si>
    <t>Parafuso HEXFHTS (5.5x13x11.2 mm)</t>
  </si>
  <si>
    <t>Cesta de  fibra de vidro/resina epóxi</t>
  </si>
  <si>
    <t>Capa para a cesta</t>
  </si>
  <si>
    <t xml:space="preserve">Capa traseira </t>
  </si>
  <si>
    <t xml:space="preserve">Sensor ultraasônico </t>
  </si>
  <si>
    <t>Parafusos</t>
  </si>
  <si>
    <t>Compra de materiais</t>
  </si>
  <si>
    <t>Especificação</t>
  </si>
  <si>
    <t xml:space="preserve">Preço da unidade </t>
  </si>
  <si>
    <t xml:space="preserve">Preço total </t>
  </si>
  <si>
    <t>Fornecedor</t>
  </si>
  <si>
    <t>Madeira MDF Cru</t>
  </si>
  <si>
    <t>9 mm de espessura, 1,85 x 2,95 m</t>
  </si>
  <si>
    <t>MG Madeireira</t>
  </si>
  <si>
    <t>Isopor EPS, 5mm</t>
  </si>
  <si>
    <t>50 x 100 cm</t>
  </si>
  <si>
    <t>Isoplan</t>
  </si>
  <si>
    <t>Isopor EPS, 10 mm</t>
  </si>
  <si>
    <t>51 x 100 cm</t>
  </si>
  <si>
    <t>Isopor EPS, 50 mm</t>
  </si>
  <si>
    <t>52 x 100 cm</t>
  </si>
  <si>
    <t>Massa Acrílica Coral</t>
  </si>
  <si>
    <t>3,6 L</t>
  </si>
  <si>
    <t>AC Coelho</t>
  </si>
  <si>
    <t>Tinta branca Suvinil</t>
  </si>
  <si>
    <t>1 L</t>
  </si>
  <si>
    <t>Verniz Transparente</t>
  </si>
  <si>
    <t>Compra de serviço</t>
  </si>
  <si>
    <t>Empresa</t>
  </si>
  <si>
    <t xml:space="preserve">Valor </t>
  </si>
  <si>
    <t>Fabricação do chassi</t>
  </si>
  <si>
    <t>FFSantos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</si>
</sst>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9">
    <font>
      <sz val="10.0"/>
      <color rgb="FF000000"/>
      <name val="Arial"/>
    </font>
    <font>
      <b/>
      <i/>
      <sz val="14.0"/>
      <color theme="1"/>
      <name val="Times New Roman"/>
    </font>
    <font>
      <color theme="1"/>
      <name val="Times New Roman"/>
    </font>
    <font>
      <b/>
      <color theme="1"/>
      <name val="Times New Roman"/>
    </font>
    <font>
      <b/>
      <i/>
      <sz val="12.0"/>
      <color theme="1"/>
      <name val="Times New Roman"/>
    </font>
    <font/>
    <font>
      <color theme="1"/>
      <name val="Arial"/>
    </font>
    <font>
      <b/>
      <color theme="1"/>
      <name val="Arial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right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/>
    </xf>
    <xf borderId="0" fillId="3" fontId="3" numFmtId="0" xfId="0" applyFont="1"/>
    <xf borderId="1" fillId="3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5" fontId="2" numFmtId="0" xfId="0" applyAlignment="1" applyBorder="1" applyFill="1" applyFont="1">
      <alignment horizontal="center" readingOrder="0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horizontal="center" readingOrder="0"/>
    </xf>
    <xf borderId="5" fillId="6" fontId="2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5" fillId="0" fontId="2" numFmtId="0" xfId="0" applyAlignment="1" applyBorder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center"/>
    </xf>
    <xf borderId="0" fillId="8" fontId="2" numFmtId="0" xfId="0" applyAlignment="1" applyFill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" fillId="9" fontId="3" numFmtId="164" xfId="0" applyAlignment="1" applyBorder="1" applyFill="1" applyFont="1" applyNumberFormat="1">
      <alignment horizontal="center"/>
    </xf>
    <xf borderId="0" fillId="5" fontId="3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horizontal="center" readingOrder="0"/>
    </xf>
    <xf borderId="0" fillId="8" fontId="2" numFmtId="164" xfId="0" applyAlignment="1" applyFont="1" applyNumberFormat="1">
      <alignment horizontal="center"/>
    </xf>
    <xf borderId="0" fillId="0" fontId="6" numFmtId="0" xfId="0" applyAlignment="1" applyFont="1">
      <alignment readingOrder="0"/>
    </xf>
    <xf borderId="0" fillId="10" fontId="7" numFmtId="0" xfId="0" applyAlignment="1" applyFill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5" fontId="7" numFmtId="0" xfId="0" applyAlignment="1" applyFont="1">
      <alignment readingOrder="0"/>
    </xf>
    <xf borderId="0" fillId="5" fontId="3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0" fillId="10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3" max="3" width="34.14"/>
    <col customWidth="1" min="4" max="4" width="17.71"/>
    <col customWidth="1" min="5" max="5" width="18.29"/>
    <col customWidth="1" min="6" max="6" width="18.0"/>
    <col customWidth="1" min="9" max="9" width="35.71"/>
    <col customWidth="1" min="10" max="10" width="17.43"/>
    <col customWidth="1" min="11" max="11" width="19.57"/>
  </cols>
  <sheetData>
    <row r="1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4" t="s">
        <v>1</v>
      </c>
      <c r="G6" s="3"/>
      <c r="H6" s="2"/>
      <c r="I6" s="4" t="s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5" t="s">
        <v>2</v>
      </c>
      <c r="E7" s="5" t="s">
        <v>3</v>
      </c>
      <c r="F7" s="5" t="s">
        <v>4</v>
      </c>
      <c r="G7" s="3"/>
      <c r="H7" s="2"/>
      <c r="I7" s="2"/>
      <c r="J7" s="5" t="s">
        <v>2</v>
      </c>
      <c r="K7" s="5" t="s">
        <v>3</v>
      </c>
      <c r="L7" s="5" t="s"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6"/>
      <c r="D8" s="5" t="s">
        <v>5</v>
      </c>
      <c r="E8" s="5" t="s">
        <v>6</v>
      </c>
      <c r="F8" s="5" t="s">
        <v>5</v>
      </c>
      <c r="G8" s="3"/>
      <c r="H8" s="2"/>
      <c r="I8" s="6"/>
      <c r="J8" s="5" t="s">
        <v>5</v>
      </c>
      <c r="K8" s="5" t="s">
        <v>6</v>
      </c>
      <c r="L8" s="5" t="s">
        <v>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6" t="s">
        <v>7</v>
      </c>
      <c r="D9" s="7">
        <v>15.13</v>
      </c>
      <c r="E9" s="8">
        <v>1.0</v>
      </c>
      <c r="F9" s="9">
        <f t="shared" ref="F9:F13" si="1">D9*E9</f>
        <v>15.13</v>
      </c>
      <c r="G9" s="3"/>
      <c r="H9" s="2"/>
      <c r="I9" s="6" t="s">
        <v>7</v>
      </c>
      <c r="J9" s="7">
        <v>5.0</v>
      </c>
      <c r="K9" s="8">
        <v>1.0</v>
      </c>
      <c r="L9" s="9">
        <f t="shared" ref="L9:L27" si="2">J9*K9</f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6" t="s">
        <v>8</v>
      </c>
      <c r="D10" s="7">
        <v>1.278</v>
      </c>
      <c r="E10" s="8">
        <v>1.0</v>
      </c>
      <c r="F10" s="9">
        <f t="shared" si="1"/>
        <v>1.278</v>
      </c>
      <c r="G10" s="10" t="s">
        <v>9</v>
      </c>
      <c r="H10" s="2"/>
      <c r="I10" s="6" t="s">
        <v>8</v>
      </c>
      <c r="J10" s="7">
        <v>1.3</v>
      </c>
      <c r="K10" s="8">
        <v>1.0</v>
      </c>
      <c r="L10" s="9">
        <f t="shared" si="2"/>
        <v>1.3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11" t="s">
        <v>10</v>
      </c>
      <c r="D11" s="12">
        <v>13.7</v>
      </c>
      <c r="E11" s="13">
        <v>1.0</v>
      </c>
      <c r="F11" s="14">
        <f t="shared" si="1"/>
        <v>13.7</v>
      </c>
      <c r="G11" s="10" t="s">
        <v>11</v>
      </c>
      <c r="H11" s="2"/>
      <c r="I11" s="6" t="s">
        <v>10</v>
      </c>
      <c r="J11" s="7">
        <v>13.7</v>
      </c>
      <c r="K11" s="8">
        <v>1.0</v>
      </c>
      <c r="L11" s="9">
        <f t="shared" si="2"/>
        <v>13.7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6" t="s">
        <v>12</v>
      </c>
      <c r="D12" s="7">
        <v>3.8</v>
      </c>
      <c r="E12" s="8">
        <v>2.0</v>
      </c>
      <c r="F12" s="9">
        <f t="shared" si="1"/>
        <v>7.6</v>
      </c>
      <c r="G12" s="3"/>
      <c r="H12" s="2"/>
      <c r="I12" s="6" t="s">
        <v>12</v>
      </c>
      <c r="J12" s="7">
        <v>1.8</v>
      </c>
      <c r="K12" s="8">
        <v>2.0</v>
      </c>
      <c r="L12" s="9">
        <f t="shared" si="2"/>
        <v>3.6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6" t="s">
        <v>13</v>
      </c>
      <c r="D13" s="7">
        <v>5.8</v>
      </c>
      <c r="E13" s="8">
        <v>2.0</v>
      </c>
      <c r="F13" s="9">
        <f t="shared" si="1"/>
        <v>11.6</v>
      </c>
      <c r="G13" s="3"/>
      <c r="H13" s="2"/>
      <c r="I13" s="6" t="s">
        <v>13</v>
      </c>
      <c r="J13" s="7">
        <v>2.9</v>
      </c>
      <c r="K13" s="8">
        <v>2.0</v>
      </c>
      <c r="L13" s="9">
        <f t="shared" si="2"/>
        <v>5.8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11" t="s">
        <v>14</v>
      </c>
      <c r="D14" s="12">
        <v>3.93</v>
      </c>
      <c r="E14" s="13">
        <v>1.0</v>
      </c>
      <c r="F14" s="12">
        <v>0.5</v>
      </c>
      <c r="G14" s="10" t="s">
        <v>15</v>
      </c>
      <c r="H14" s="2"/>
      <c r="I14" s="6" t="s">
        <v>14</v>
      </c>
      <c r="J14" s="7">
        <v>2.85</v>
      </c>
      <c r="K14" s="8">
        <v>1.0</v>
      </c>
      <c r="L14" s="9">
        <f t="shared" si="2"/>
        <v>2.85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5" t="s">
        <v>16</v>
      </c>
      <c r="D15" s="16">
        <v>1.149</v>
      </c>
      <c r="E15" s="17">
        <v>1.0</v>
      </c>
      <c r="F15" s="18">
        <f t="shared" ref="F15:F26" si="3">D15*E15</f>
        <v>1.149</v>
      </c>
      <c r="G15" s="10" t="s">
        <v>17</v>
      </c>
      <c r="H15" s="2"/>
      <c r="I15" s="6" t="s">
        <v>16</v>
      </c>
      <c r="J15" s="16">
        <v>0.778</v>
      </c>
      <c r="K15" s="17">
        <v>1.0</v>
      </c>
      <c r="L15" s="9">
        <f t="shared" si="2"/>
        <v>0.778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15" t="s">
        <v>18</v>
      </c>
      <c r="D16" s="16">
        <v>1.29</v>
      </c>
      <c r="E16" s="17">
        <v>1.0</v>
      </c>
      <c r="F16" s="18">
        <f t="shared" si="3"/>
        <v>1.29</v>
      </c>
      <c r="G16" s="10" t="s">
        <v>19</v>
      </c>
      <c r="H16" s="2"/>
      <c r="I16" s="6" t="s">
        <v>18</v>
      </c>
      <c r="J16" s="16">
        <v>0.778</v>
      </c>
      <c r="K16" s="17">
        <v>1.0</v>
      </c>
      <c r="L16" s="9">
        <f t="shared" si="2"/>
        <v>0.778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6" t="s">
        <v>20</v>
      </c>
      <c r="D17" s="7">
        <v>0.0851</v>
      </c>
      <c r="E17" s="8">
        <v>8.0</v>
      </c>
      <c r="F17" s="9">
        <f t="shared" si="3"/>
        <v>0.6808</v>
      </c>
      <c r="G17" s="10" t="s">
        <v>21</v>
      </c>
      <c r="H17" s="2"/>
      <c r="I17" s="6" t="s">
        <v>20</v>
      </c>
      <c r="J17" s="7">
        <v>0.0851</v>
      </c>
      <c r="K17" s="8">
        <v>8.0</v>
      </c>
      <c r="L17" s="9">
        <f t="shared" si="2"/>
        <v>0.6808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6"/>
      <c r="C18" s="15" t="s">
        <v>22</v>
      </c>
      <c r="D18" s="16">
        <v>0.357</v>
      </c>
      <c r="E18" s="17">
        <v>1.0</v>
      </c>
      <c r="F18" s="18">
        <f t="shared" si="3"/>
        <v>0.357</v>
      </c>
      <c r="G18" s="10" t="s">
        <v>23</v>
      </c>
      <c r="H18" s="2"/>
      <c r="I18" s="6" t="s">
        <v>22</v>
      </c>
      <c r="J18" s="16">
        <v>0.357</v>
      </c>
      <c r="K18" s="17">
        <v>1.0</v>
      </c>
      <c r="L18" s="9">
        <f t="shared" si="2"/>
        <v>0.357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15" t="s">
        <v>24</v>
      </c>
      <c r="D19" s="16">
        <v>0.593</v>
      </c>
      <c r="E19" s="17">
        <v>1.0</v>
      </c>
      <c r="F19" s="18">
        <f t="shared" si="3"/>
        <v>0.593</v>
      </c>
      <c r="G19" s="10" t="s">
        <v>25</v>
      </c>
      <c r="H19" s="2"/>
      <c r="I19" s="6" t="s">
        <v>24</v>
      </c>
      <c r="J19" s="16">
        <v>0.593</v>
      </c>
      <c r="K19" s="17">
        <v>1.0</v>
      </c>
      <c r="L19" s="9">
        <f t="shared" si="2"/>
        <v>0.593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15" t="s">
        <v>26</v>
      </c>
      <c r="D20" s="16">
        <v>0.215</v>
      </c>
      <c r="E20" s="17">
        <v>1.0</v>
      </c>
      <c r="F20" s="18">
        <f t="shared" si="3"/>
        <v>0.215</v>
      </c>
      <c r="G20" s="10" t="s">
        <v>27</v>
      </c>
      <c r="H20" s="2"/>
      <c r="I20" s="6" t="s">
        <v>26</v>
      </c>
      <c r="J20" s="16">
        <v>0.215</v>
      </c>
      <c r="K20" s="17">
        <v>1.0</v>
      </c>
      <c r="L20" s="9">
        <f t="shared" si="2"/>
        <v>0.215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15" t="s">
        <v>28</v>
      </c>
      <c r="D21" s="16">
        <v>0.504</v>
      </c>
      <c r="E21" s="17">
        <v>1.0</v>
      </c>
      <c r="F21" s="18">
        <f t="shared" si="3"/>
        <v>0.504</v>
      </c>
      <c r="G21" s="10" t="s">
        <v>29</v>
      </c>
      <c r="H21" s="2"/>
      <c r="I21" s="6" t="s">
        <v>28</v>
      </c>
      <c r="J21" s="16">
        <v>0.504</v>
      </c>
      <c r="K21" s="17">
        <v>1.0</v>
      </c>
      <c r="L21" s="9">
        <f t="shared" si="2"/>
        <v>0.504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5" t="s">
        <v>30</v>
      </c>
      <c r="D22" s="16">
        <v>0.219</v>
      </c>
      <c r="E22" s="17">
        <v>1.0</v>
      </c>
      <c r="F22" s="18">
        <f t="shared" si="3"/>
        <v>0.219</v>
      </c>
      <c r="G22" s="10" t="s">
        <v>31</v>
      </c>
      <c r="H22" s="2"/>
      <c r="I22" s="6" t="s">
        <v>30</v>
      </c>
      <c r="J22" s="16">
        <v>0.219</v>
      </c>
      <c r="K22" s="17">
        <v>1.0</v>
      </c>
      <c r="L22" s="9">
        <f t="shared" si="2"/>
        <v>0.219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15" t="s">
        <v>32</v>
      </c>
      <c r="D23" s="16">
        <v>0.295</v>
      </c>
      <c r="E23" s="17">
        <v>1.0</v>
      </c>
      <c r="F23" s="18">
        <f t="shared" si="3"/>
        <v>0.295</v>
      </c>
      <c r="G23" s="10" t="s">
        <v>33</v>
      </c>
      <c r="H23" s="2"/>
      <c r="I23" s="6" t="s">
        <v>32</v>
      </c>
      <c r="J23" s="16">
        <v>0.295</v>
      </c>
      <c r="K23" s="17">
        <v>1.0</v>
      </c>
      <c r="L23" s="9">
        <f t="shared" si="2"/>
        <v>0.295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15" t="s">
        <v>34</v>
      </c>
      <c r="D24" s="16">
        <v>2.65</v>
      </c>
      <c r="E24" s="17">
        <v>1.0</v>
      </c>
      <c r="F24" s="18">
        <f t="shared" si="3"/>
        <v>2.65</v>
      </c>
      <c r="G24" s="10" t="s">
        <v>35</v>
      </c>
      <c r="H24" s="2"/>
      <c r="I24" s="6" t="s">
        <v>34</v>
      </c>
      <c r="J24" s="16">
        <v>2.65</v>
      </c>
      <c r="K24" s="17">
        <v>1.0</v>
      </c>
      <c r="L24" s="9">
        <f t="shared" si="2"/>
        <v>2.65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15" t="s">
        <v>36</v>
      </c>
      <c r="D25" s="16">
        <v>0.217</v>
      </c>
      <c r="E25" s="17">
        <v>1.0</v>
      </c>
      <c r="F25" s="18">
        <f t="shared" si="3"/>
        <v>0.217</v>
      </c>
      <c r="G25" s="10" t="s">
        <v>37</v>
      </c>
      <c r="H25" s="2"/>
      <c r="I25" s="6" t="s">
        <v>36</v>
      </c>
      <c r="J25" s="16">
        <v>0.217</v>
      </c>
      <c r="K25" s="17">
        <v>1.0</v>
      </c>
      <c r="L25" s="9">
        <f t="shared" si="2"/>
        <v>0.217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15" t="s">
        <v>38</v>
      </c>
      <c r="D26" s="16">
        <v>0.088</v>
      </c>
      <c r="E26" s="17">
        <v>1.0</v>
      </c>
      <c r="F26" s="18">
        <f t="shared" si="3"/>
        <v>0.088</v>
      </c>
      <c r="G26" s="10" t="s">
        <v>39</v>
      </c>
      <c r="H26" s="2"/>
      <c r="I26" s="6" t="s">
        <v>38</v>
      </c>
      <c r="J26" s="16">
        <v>0.088</v>
      </c>
      <c r="K26" s="17">
        <v>1.0</v>
      </c>
      <c r="L26" s="9">
        <f t="shared" si="2"/>
        <v>0.088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6" t="s">
        <v>40</v>
      </c>
      <c r="D27" s="9"/>
      <c r="E27" s="2"/>
      <c r="F27" s="8" t="s">
        <v>41</v>
      </c>
      <c r="G27" s="3"/>
      <c r="H27" s="2"/>
      <c r="I27" s="6" t="s">
        <v>40</v>
      </c>
      <c r="J27" s="7">
        <v>10.0</v>
      </c>
      <c r="K27" s="8">
        <v>1.0</v>
      </c>
      <c r="L27" s="9">
        <f t="shared" si="2"/>
        <v>10</v>
      </c>
      <c r="M27" s="1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0" t="s">
        <v>42</v>
      </c>
      <c r="D28" s="20"/>
      <c r="E28" s="20"/>
      <c r="F28" s="21">
        <f>SUM(F9:F27)</f>
        <v>58.0658</v>
      </c>
      <c r="G28" s="3"/>
      <c r="H28" s="2"/>
      <c r="I28" s="20" t="s">
        <v>42</v>
      </c>
      <c r="J28" s="20"/>
      <c r="K28" s="20"/>
      <c r="L28" s="21">
        <f>SUM(L9:L27)</f>
        <v>49.6248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0"/>
      <c r="D29" s="20"/>
      <c r="E29" s="20"/>
      <c r="F29" s="20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4" t="s">
        <v>43</v>
      </c>
      <c r="G30" s="3"/>
      <c r="H30" s="2"/>
      <c r="I30" s="4" t="s">
        <v>43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6" t="s">
        <v>44</v>
      </c>
      <c r="D31" s="7">
        <v>0.5</v>
      </c>
      <c r="E31" s="8">
        <v>1.0</v>
      </c>
      <c r="F31" s="7">
        <f t="shared" ref="F31:F36" si="4">D31*E31</f>
        <v>0.5</v>
      </c>
      <c r="G31" s="10" t="s">
        <v>45</v>
      </c>
      <c r="H31" s="2"/>
      <c r="I31" s="6" t="s">
        <v>44</v>
      </c>
      <c r="J31" s="7">
        <v>0.5</v>
      </c>
      <c r="K31" s="8">
        <v>1.0</v>
      </c>
      <c r="L31" s="7">
        <f t="shared" ref="L31:L36" si="5">J31*K31</f>
        <v>0.5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6" t="s">
        <v>46</v>
      </c>
      <c r="D32" s="7">
        <v>0.461</v>
      </c>
      <c r="E32" s="8">
        <v>1.0</v>
      </c>
      <c r="F32" s="7">
        <f t="shared" si="4"/>
        <v>0.461</v>
      </c>
      <c r="G32" s="10" t="s">
        <v>47</v>
      </c>
      <c r="H32" s="2"/>
      <c r="I32" s="6" t="s">
        <v>46</v>
      </c>
      <c r="J32" s="7">
        <v>0.461</v>
      </c>
      <c r="K32" s="8">
        <v>1.0</v>
      </c>
      <c r="L32" s="7">
        <f t="shared" si="5"/>
        <v>0.461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6" t="s">
        <v>48</v>
      </c>
      <c r="D33" s="7">
        <v>0.6</v>
      </c>
      <c r="E33" s="8">
        <v>4.0</v>
      </c>
      <c r="F33" s="7">
        <f t="shared" si="4"/>
        <v>2.4</v>
      </c>
      <c r="G33" s="3"/>
      <c r="H33" s="2"/>
      <c r="I33" s="6" t="s">
        <v>48</v>
      </c>
      <c r="J33" s="7">
        <v>0.6</v>
      </c>
      <c r="K33" s="8">
        <v>4.0</v>
      </c>
      <c r="L33" s="7">
        <f t="shared" si="5"/>
        <v>2.4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6" t="s">
        <v>49</v>
      </c>
      <c r="D34" s="7">
        <v>0.485</v>
      </c>
      <c r="E34" s="8">
        <v>4.0</v>
      </c>
      <c r="F34" s="7">
        <f t="shared" si="4"/>
        <v>1.94</v>
      </c>
      <c r="G34" s="10" t="s">
        <v>50</v>
      </c>
      <c r="H34" s="2"/>
      <c r="I34" s="6" t="s">
        <v>49</v>
      </c>
      <c r="J34" s="7">
        <v>0.485</v>
      </c>
      <c r="K34" s="8">
        <v>4.0</v>
      </c>
      <c r="L34" s="7">
        <f t="shared" si="5"/>
        <v>1.94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6" t="s">
        <v>51</v>
      </c>
      <c r="D35" s="7">
        <v>0.76</v>
      </c>
      <c r="E35" s="8">
        <v>1.0</v>
      </c>
      <c r="F35" s="7">
        <f t="shared" si="4"/>
        <v>0.76</v>
      </c>
      <c r="G35" s="3"/>
      <c r="H35" s="2"/>
      <c r="I35" s="6" t="s">
        <v>51</v>
      </c>
      <c r="J35" s="7">
        <v>0.76</v>
      </c>
      <c r="K35" s="8">
        <v>1.0</v>
      </c>
      <c r="L35" s="7">
        <f t="shared" si="5"/>
        <v>0.76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6" t="s">
        <v>52</v>
      </c>
      <c r="D36" s="7">
        <v>0.33</v>
      </c>
      <c r="E36" s="8">
        <v>1.0</v>
      </c>
      <c r="F36" s="7">
        <f t="shared" si="4"/>
        <v>0.33</v>
      </c>
      <c r="G36" s="3"/>
      <c r="H36" s="2"/>
      <c r="I36" s="6" t="s">
        <v>52</v>
      </c>
      <c r="J36" s="7">
        <v>0.33</v>
      </c>
      <c r="K36" s="8">
        <v>1.0</v>
      </c>
      <c r="L36" s="7">
        <f t="shared" si="5"/>
        <v>0.33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0" t="s">
        <v>42</v>
      </c>
      <c r="D37" s="22"/>
      <c r="E37" s="22"/>
      <c r="F37" s="23">
        <f>SUM(F31:F36)</f>
        <v>6.391</v>
      </c>
      <c r="G37" s="3"/>
      <c r="H37" s="2"/>
      <c r="I37" s="20" t="s">
        <v>42</v>
      </c>
      <c r="J37" s="22"/>
      <c r="K37" s="22"/>
      <c r="L37" s="23">
        <f>SUM(L31:L36)</f>
        <v>6.391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19"/>
      <c r="E38" s="19"/>
      <c r="F38" s="19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 t="s">
        <v>42</v>
      </c>
      <c r="D39" s="24"/>
      <c r="E39" s="24"/>
      <c r="F39" s="25">
        <f>F28+F37</f>
        <v>64.4568</v>
      </c>
      <c r="G39" s="3"/>
      <c r="H39" s="2"/>
      <c r="I39" s="4" t="s">
        <v>42</v>
      </c>
      <c r="J39" s="26"/>
      <c r="K39" s="26"/>
      <c r="L39" s="25">
        <f>L28+L37</f>
        <v>56.0158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7" t="s">
        <v>53</v>
      </c>
      <c r="C41" s="28"/>
      <c r="D41" s="28"/>
      <c r="E41" s="28"/>
      <c r="F41" s="29"/>
      <c r="G41" s="3"/>
      <c r="H41" s="2">
        <f>SUM(F42+F48+F56)</f>
        <v>24.533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30" t="s">
        <v>54</v>
      </c>
      <c r="C42" s="31" t="s">
        <v>55</v>
      </c>
      <c r="D42" s="32">
        <v>1.8</v>
      </c>
      <c r="E42" s="32">
        <v>2.0</v>
      </c>
      <c r="F42" s="33">
        <f>E42*D42</f>
        <v>3.6</v>
      </c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34" t="s">
        <v>56</v>
      </c>
      <c r="C43" s="35" t="s">
        <v>57</v>
      </c>
      <c r="D43" s="8">
        <v>0.34783</v>
      </c>
      <c r="E43" s="8">
        <v>2.0</v>
      </c>
      <c r="F43" s="36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34" t="s">
        <v>58</v>
      </c>
      <c r="C44" s="35" t="s">
        <v>59</v>
      </c>
      <c r="D44" s="8">
        <v>0.53077</v>
      </c>
      <c r="E44" s="8">
        <v>2.0</v>
      </c>
      <c r="F44" s="36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4" t="s">
        <v>60</v>
      </c>
      <c r="C45" s="35" t="s">
        <v>61</v>
      </c>
      <c r="D45" s="8">
        <v>0.8</v>
      </c>
      <c r="E45" s="8">
        <v>2.0</v>
      </c>
      <c r="F45" s="36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34" t="s">
        <v>62</v>
      </c>
      <c r="C46" s="35" t="s">
        <v>63</v>
      </c>
      <c r="D46" s="8">
        <v>0.1</v>
      </c>
      <c r="E46" s="37">
        <v>4.0</v>
      </c>
      <c r="F46" s="36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38"/>
      <c r="C47" s="39"/>
      <c r="D47" s="19"/>
      <c r="F47" s="40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30" t="s">
        <v>64</v>
      </c>
      <c r="C48" s="31" t="s">
        <v>65</v>
      </c>
      <c r="D48" s="32">
        <v>2.9</v>
      </c>
      <c r="E48" s="32">
        <v>2.0</v>
      </c>
      <c r="F48" s="33">
        <f>E48*D48</f>
        <v>5.8</v>
      </c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34" t="s">
        <v>66</v>
      </c>
      <c r="C49" s="35" t="s">
        <v>67</v>
      </c>
      <c r="D49" s="8">
        <v>1.0</v>
      </c>
      <c r="E49" s="8">
        <v>2.0</v>
      </c>
      <c r="F49" s="36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34" t="s">
        <v>68</v>
      </c>
      <c r="C50" s="35" t="s">
        <v>69</v>
      </c>
      <c r="D50" s="8">
        <v>0.05</v>
      </c>
      <c r="E50" s="8">
        <v>2.0</v>
      </c>
      <c r="F50" s="36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34" t="s">
        <v>70</v>
      </c>
      <c r="C51" s="35" t="s">
        <v>71</v>
      </c>
      <c r="D51" s="8">
        <v>0.21944</v>
      </c>
      <c r="E51" s="8">
        <v>2.0</v>
      </c>
      <c r="F51" s="36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34" t="s">
        <v>72</v>
      </c>
      <c r="C52" s="35" t="s">
        <v>73</v>
      </c>
      <c r="D52" s="8">
        <v>0.14082</v>
      </c>
      <c r="E52" s="8">
        <v>2.0</v>
      </c>
      <c r="F52" s="36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34" t="s">
        <v>74</v>
      </c>
      <c r="C53" s="35" t="s">
        <v>75</v>
      </c>
      <c r="D53" s="8">
        <v>0.8</v>
      </c>
      <c r="E53" s="8">
        <v>2.0</v>
      </c>
      <c r="F53" s="36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34" t="s">
        <v>76</v>
      </c>
      <c r="C54" s="35" t="s">
        <v>77</v>
      </c>
      <c r="D54" s="8">
        <v>0.52394</v>
      </c>
      <c r="E54" s="8">
        <v>2.0</v>
      </c>
      <c r="F54" s="36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38"/>
      <c r="C55" s="39"/>
      <c r="D55" s="19"/>
      <c r="F55" s="40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30" t="s">
        <v>78</v>
      </c>
      <c r="C56" s="31" t="s">
        <v>79</v>
      </c>
      <c r="D56" s="32">
        <v>15.133</v>
      </c>
      <c r="E56" s="32">
        <v>1.0</v>
      </c>
      <c r="F56" s="33">
        <f>E56*D56</f>
        <v>15.133</v>
      </c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34" t="s">
        <v>80</v>
      </c>
      <c r="C57" s="35" t="s">
        <v>81</v>
      </c>
      <c r="D57" s="41">
        <v>10.0</v>
      </c>
      <c r="E57" s="8">
        <v>1.0</v>
      </c>
      <c r="F57" s="36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34" t="s">
        <v>82</v>
      </c>
      <c r="C58" s="35" t="s">
        <v>83</v>
      </c>
      <c r="D58" s="8">
        <v>1.1835</v>
      </c>
      <c r="E58" s="8">
        <v>1.0</v>
      </c>
      <c r="F58" s="40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34" t="s">
        <v>84</v>
      </c>
      <c r="C59" s="35" t="s">
        <v>85</v>
      </c>
      <c r="D59" s="8">
        <v>0.29582</v>
      </c>
      <c r="E59" s="8">
        <v>1.0</v>
      </c>
      <c r="F59" s="40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34" t="s">
        <v>86</v>
      </c>
      <c r="C60" s="35" t="s">
        <v>87</v>
      </c>
      <c r="D60" s="8">
        <v>1.41335</v>
      </c>
      <c r="E60" s="8">
        <v>1.0</v>
      </c>
      <c r="F60" s="40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34" t="s">
        <v>88</v>
      </c>
      <c r="C61" s="35" t="s">
        <v>89</v>
      </c>
      <c r="D61" s="8">
        <v>0.27668</v>
      </c>
      <c r="E61" s="8">
        <v>1.0</v>
      </c>
      <c r="F61" s="40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34" t="s">
        <v>90</v>
      </c>
      <c r="C62" s="35" t="s">
        <v>91</v>
      </c>
      <c r="D62" s="8">
        <v>0.47664</v>
      </c>
      <c r="E62" s="8">
        <v>1.0</v>
      </c>
      <c r="F62" s="40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34" t="s">
        <v>92</v>
      </c>
      <c r="C63" s="35" t="s">
        <v>93</v>
      </c>
      <c r="D63" s="8">
        <v>0.50876</v>
      </c>
      <c r="E63" s="8">
        <v>1.0</v>
      </c>
      <c r="F63" s="40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34" t="s">
        <v>94</v>
      </c>
      <c r="C64" s="35" t="s">
        <v>95</v>
      </c>
      <c r="D64" s="8">
        <v>0.2186</v>
      </c>
      <c r="E64" s="8">
        <v>1.0</v>
      </c>
      <c r="F64" s="40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34" t="s">
        <v>96</v>
      </c>
      <c r="C65" s="35" t="s">
        <v>97</v>
      </c>
      <c r="D65" s="8">
        <v>0.2186</v>
      </c>
      <c r="E65" s="8">
        <v>1.0</v>
      </c>
      <c r="F65" s="40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34" t="s">
        <v>98</v>
      </c>
      <c r="C66" s="35" t="s">
        <v>99</v>
      </c>
      <c r="D66" s="8">
        <v>0.20005</v>
      </c>
      <c r="E66" s="8">
        <v>1.0</v>
      </c>
      <c r="F66" s="40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34" t="s">
        <v>100</v>
      </c>
      <c r="C67" s="35" t="s">
        <v>101</v>
      </c>
      <c r="D67" s="8">
        <v>0.20005</v>
      </c>
      <c r="E67" s="8">
        <v>1.0</v>
      </c>
      <c r="F67" s="40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"/>
      <c r="B68" s="34" t="s">
        <v>19</v>
      </c>
      <c r="C68" s="35" t="s">
        <v>102</v>
      </c>
      <c r="D68" s="8">
        <v>0.7768</v>
      </c>
      <c r="E68" s="8">
        <v>2.0</v>
      </c>
      <c r="F68" s="36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"/>
      <c r="B69" s="34" t="s">
        <v>103</v>
      </c>
      <c r="C69" s="35" t="s">
        <v>104</v>
      </c>
      <c r="D69" s="8" t="s">
        <v>6</v>
      </c>
      <c r="E69" s="8" t="s">
        <v>6</v>
      </c>
      <c r="F69" s="36" t="s">
        <v>6</v>
      </c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38"/>
      <c r="C70" s="19"/>
      <c r="D70" s="19"/>
      <c r="E70" s="8" t="s">
        <v>42</v>
      </c>
      <c r="F70" s="40">
        <f>SUM(F42+F48+F56)</f>
        <v>24.533</v>
      </c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2"/>
      <c r="C71" s="42"/>
      <c r="D71" s="42"/>
      <c r="E71" s="43" t="s">
        <v>105</v>
      </c>
      <c r="F71" s="44">
        <f>SUM(F70+F39)</f>
        <v>88.9898</v>
      </c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19"/>
      <c r="C72" s="19"/>
      <c r="D72" s="19"/>
      <c r="E72" s="19"/>
      <c r="F72" s="19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9"/>
      <c r="C73" s="19"/>
      <c r="D73" s="19"/>
      <c r="E73" s="19"/>
      <c r="F73" s="19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19"/>
      <c r="C74" s="19"/>
      <c r="D74" s="19"/>
      <c r="E74" s="19"/>
      <c r="F74" s="19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9"/>
      <c r="C75" s="19"/>
      <c r="D75" s="19"/>
      <c r="E75" s="19"/>
      <c r="F75" s="19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32"/>
      <c r="C76" s="45" t="s">
        <v>106</v>
      </c>
      <c r="D76" s="32"/>
      <c r="E76" s="32"/>
      <c r="F76" s="46">
        <f>SUM(D77:D82)</f>
        <v>1.84577</v>
      </c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8" t="s">
        <v>107</v>
      </c>
      <c r="C77" s="8" t="s">
        <v>108</v>
      </c>
      <c r="D77" s="8">
        <v>0.31091</v>
      </c>
      <c r="E77" s="8">
        <v>1.0</v>
      </c>
      <c r="F77" s="19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8" t="s">
        <v>109</v>
      </c>
      <c r="C78" s="8" t="s">
        <v>110</v>
      </c>
      <c r="D78" s="8">
        <v>0.31033</v>
      </c>
      <c r="E78" s="8">
        <v>1.0</v>
      </c>
      <c r="F78" s="19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8" t="s">
        <v>111</v>
      </c>
      <c r="C79" s="8" t="s">
        <v>112</v>
      </c>
      <c r="D79" s="8">
        <v>0.30782</v>
      </c>
      <c r="E79" s="8">
        <v>1.0</v>
      </c>
      <c r="F79" s="19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8" t="s">
        <v>113</v>
      </c>
      <c r="C80" s="8" t="s">
        <v>114</v>
      </c>
      <c r="D80" s="8">
        <v>0.30744</v>
      </c>
      <c r="E80" s="8">
        <v>1.0</v>
      </c>
      <c r="F80" s="19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8" t="s">
        <v>115</v>
      </c>
      <c r="C81" s="8" t="s">
        <v>116</v>
      </c>
      <c r="D81" s="8">
        <v>0.30473</v>
      </c>
      <c r="E81" s="47">
        <v>1.0</v>
      </c>
      <c r="F81" s="19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8" t="s">
        <v>117</v>
      </c>
      <c r="C82" s="8" t="s">
        <v>118</v>
      </c>
      <c r="D82" s="8">
        <v>0.30454</v>
      </c>
      <c r="E82" s="8">
        <v>1.0</v>
      </c>
      <c r="F82" s="19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9"/>
      <c r="C83" s="19"/>
      <c r="D83" s="19"/>
      <c r="E83" s="19"/>
      <c r="F83" s="19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9"/>
      <c r="C84" s="48" t="s">
        <v>119</v>
      </c>
      <c r="D84" s="49">
        <v>8.209</v>
      </c>
      <c r="E84" s="41">
        <v>1.0</v>
      </c>
      <c r="F84" s="50">
        <f>D84*E84</f>
        <v>8.209</v>
      </c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9"/>
      <c r="C85" s="19"/>
      <c r="D85" s="19"/>
      <c r="E85" s="19"/>
      <c r="F85" s="19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9"/>
      <c r="C86" s="19"/>
      <c r="D86" s="19"/>
      <c r="E86" s="19"/>
      <c r="F86" s="19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9"/>
      <c r="C87" s="19"/>
      <c r="D87" s="19"/>
      <c r="E87" s="19"/>
      <c r="F87" s="19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9"/>
      <c r="C88" s="19"/>
      <c r="D88" s="19"/>
      <c r="E88" s="19"/>
      <c r="F88" s="19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9"/>
      <c r="C89" s="19"/>
      <c r="D89" s="19"/>
      <c r="E89" s="19"/>
      <c r="F89" s="19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9"/>
      <c r="C90" s="19"/>
      <c r="D90" s="19"/>
      <c r="E90" s="19"/>
      <c r="F90" s="19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9"/>
      <c r="C91" s="19"/>
      <c r="D91" s="19"/>
      <c r="E91" s="19"/>
      <c r="F91" s="19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9"/>
      <c r="C92" s="19"/>
      <c r="D92" s="19"/>
      <c r="E92" s="19"/>
      <c r="F92" s="19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9"/>
      <c r="C93" s="19"/>
      <c r="D93" s="19"/>
      <c r="E93" s="19"/>
      <c r="F93" s="19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9"/>
      <c r="C94" s="19"/>
      <c r="D94" s="19"/>
      <c r="E94" s="19"/>
      <c r="F94" s="19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9"/>
      <c r="C95" s="19"/>
      <c r="D95" s="19"/>
      <c r="E95" s="19"/>
      <c r="F95" s="19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9"/>
      <c r="C96" s="19"/>
      <c r="D96" s="19"/>
      <c r="E96" s="19"/>
      <c r="F96" s="19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9"/>
      <c r="C97" s="19"/>
      <c r="D97" s="19"/>
      <c r="E97" s="19"/>
      <c r="F97" s="19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9"/>
      <c r="C98" s="19"/>
      <c r="D98" s="19"/>
      <c r="E98" s="19"/>
      <c r="F98" s="19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9"/>
      <c r="C99" s="19"/>
      <c r="D99" s="19"/>
      <c r="E99" s="19"/>
      <c r="F99" s="19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9"/>
      <c r="C100" s="19"/>
      <c r="D100" s="19"/>
      <c r="E100" s="19"/>
      <c r="F100" s="19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9"/>
      <c r="C101" s="19"/>
      <c r="D101" s="19"/>
      <c r="E101" s="19"/>
      <c r="F101" s="19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9"/>
      <c r="C102" s="19"/>
      <c r="D102" s="19"/>
      <c r="E102" s="19"/>
      <c r="F102" s="19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9"/>
      <c r="C103" s="19"/>
      <c r="D103" s="19"/>
      <c r="E103" s="19"/>
      <c r="F103" s="19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9"/>
      <c r="C104" s="19"/>
      <c r="D104" s="19"/>
      <c r="E104" s="19"/>
      <c r="F104" s="19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9"/>
      <c r="C105" s="19"/>
      <c r="D105" s="19"/>
      <c r="E105" s="19"/>
      <c r="F105" s="19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9"/>
      <c r="C106" s="19"/>
      <c r="D106" s="19"/>
      <c r="E106" s="19"/>
      <c r="F106" s="19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9"/>
      <c r="C107" s="19"/>
      <c r="D107" s="19"/>
      <c r="E107" s="19"/>
      <c r="F107" s="19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9"/>
      <c r="C108" s="19"/>
      <c r="D108" s="19"/>
      <c r="E108" s="19"/>
      <c r="F108" s="19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9"/>
      <c r="C109" s="19"/>
      <c r="D109" s="19"/>
      <c r="E109" s="19"/>
      <c r="F109" s="19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19"/>
      <c r="C110" s="19"/>
      <c r="D110" s="19"/>
      <c r="E110" s="19"/>
      <c r="F110" s="19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9"/>
      <c r="C111" s="19"/>
      <c r="D111" s="19"/>
      <c r="E111" s="19"/>
      <c r="F111" s="19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9"/>
      <c r="C112" s="19"/>
      <c r="D112" s="19"/>
      <c r="E112" s="19"/>
      <c r="F112" s="19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9"/>
      <c r="C113" s="19"/>
      <c r="D113" s="19"/>
      <c r="E113" s="19"/>
      <c r="F113" s="19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9"/>
      <c r="C114" s="19"/>
      <c r="D114" s="19"/>
      <c r="E114" s="19"/>
      <c r="F114" s="19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19"/>
      <c r="C115" s="19"/>
      <c r="D115" s="19"/>
      <c r="E115" s="19"/>
      <c r="F115" s="19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19"/>
      <c r="C116" s="19"/>
      <c r="D116" s="19"/>
      <c r="E116" s="19"/>
      <c r="F116" s="19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19"/>
      <c r="C117" s="19"/>
      <c r="D117" s="19"/>
      <c r="E117" s="19"/>
      <c r="F117" s="19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9"/>
      <c r="C118" s="19"/>
      <c r="D118" s="19"/>
      <c r="E118" s="19"/>
      <c r="F118" s="19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9"/>
      <c r="C119" s="19"/>
      <c r="D119" s="19"/>
      <c r="E119" s="19"/>
      <c r="F119" s="19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9"/>
      <c r="C120" s="19"/>
      <c r="D120" s="19"/>
      <c r="E120" s="19"/>
      <c r="F120" s="19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</sheetData>
  <mergeCells count="5">
    <mergeCell ref="C6:F6"/>
    <mergeCell ref="I6:L6"/>
    <mergeCell ref="C30:F30"/>
    <mergeCell ref="I30:L30"/>
    <mergeCell ref="B41:F4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14"/>
  </cols>
  <sheetData>
    <row r="7">
      <c r="C7" s="51" t="s">
        <v>120</v>
      </c>
    </row>
    <row r="9">
      <c r="C9" s="52" t="s">
        <v>121</v>
      </c>
    </row>
    <row r="10">
      <c r="C10" s="53" t="s">
        <v>122</v>
      </c>
      <c r="D10" s="54" t="s">
        <v>123</v>
      </c>
    </row>
    <row r="11">
      <c r="C11" s="51" t="s">
        <v>16</v>
      </c>
      <c r="D11" s="51">
        <v>1.0</v>
      </c>
    </row>
    <row r="12">
      <c r="C12" s="51" t="s">
        <v>124</v>
      </c>
      <c r="D12" s="51">
        <v>1.0</v>
      </c>
    </row>
    <row r="13">
      <c r="C13" s="51" t="s">
        <v>125</v>
      </c>
      <c r="D13" s="51">
        <v>1.0</v>
      </c>
    </row>
    <row r="14">
      <c r="C14" s="51" t="s">
        <v>126</v>
      </c>
      <c r="D14" s="51">
        <v>4.0</v>
      </c>
    </row>
    <row r="15">
      <c r="C15" s="51" t="s">
        <v>127</v>
      </c>
      <c r="D15" s="51">
        <v>4.0</v>
      </c>
    </row>
    <row r="16">
      <c r="C16" s="51" t="s">
        <v>128</v>
      </c>
      <c r="D16" s="51">
        <v>16.0</v>
      </c>
    </row>
    <row r="18">
      <c r="C18" s="55" t="s">
        <v>8</v>
      </c>
    </row>
    <row r="19">
      <c r="C19" s="51" t="s">
        <v>129</v>
      </c>
      <c r="D19" s="51">
        <v>1.0</v>
      </c>
    </row>
    <row r="20">
      <c r="C20" s="51" t="s">
        <v>130</v>
      </c>
      <c r="D20" s="51">
        <v>1.0</v>
      </c>
    </row>
    <row r="21">
      <c r="C21" s="51" t="s">
        <v>131</v>
      </c>
      <c r="D21" s="51">
        <v>1.0</v>
      </c>
    </row>
    <row r="22">
      <c r="C22" s="51" t="s">
        <v>132</v>
      </c>
      <c r="D22" s="51">
        <v>7.0</v>
      </c>
    </row>
    <row r="23">
      <c r="C23" s="51" t="s">
        <v>133</v>
      </c>
    </row>
  </sheetData>
  <mergeCells count="2">
    <mergeCell ref="C9:D9"/>
    <mergeCell ref="C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  <col customWidth="1" min="4" max="4" width="32.0"/>
    <col customWidth="1" min="5" max="5" width="20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6" t="s">
        <v>134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8"/>
      <c r="D9" s="5" t="s">
        <v>135</v>
      </c>
      <c r="E9" s="5" t="s">
        <v>136</v>
      </c>
      <c r="F9" s="5" t="s">
        <v>123</v>
      </c>
      <c r="G9" s="5" t="s">
        <v>137</v>
      </c>
      <c r="H9" s="5" t="s">
        <v>138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6" t="s">
        <v>139</v>
      </c>
      <c r="D10" s="57" t="s">
        <v>140</v>
      </c>
      <c r="E10" s="58">
        <v>136.0</v>
      </c>
      <c r="F10" s="6">
        <v>1.0</v>
      </c>
      <c r="G10" s="59">
        <f t="shared" ref="G10:G16" si="1">E10*F10</f>
        <v>136</v>
      </c>
      <c r="H10" s="6" t="s">
        <v>141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6" t="s">
        <v>142</v>
      </c>
      <c r="D11" s="6" t="s">
        <v>143</v>
      </c>
      <c r="E11" s="58">
        <v>0.5</v>
      </c>
      <c r="F11" s="6">
        <v>3.0</v>
      </c>
      <c r="G11" s="59">
        <f t="shared" si="1"/>
        <v>1.5</v>
      </c>
      <c r="H11" s="6" t="s">
        <v>144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6" t="s">
        <v>145</v>
      </c>
      <c r="D12" s="6" t="s">
        <v>146</v>
      </c>
      <c r="E12" s="58">
        <v>1.42</v>
      </c>
      <c r="F12" s="6">
        <v>3.0</v>
      </c>
      <c r="G12" s="59">
        <f t="shared" si="1"/>
        <v>4.26</v>
      </c>
      <c r="H12" s="6" t="s">
        <v>144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6" t="s">
        <v>147</v>
      </c>
      <c r="D13" s="6" t="s">
        <v>148</v>
      </c>
      <c r="E13" s="58">
        <v>7.12</v>
      </c>
      <c r="F13" s="6">
        <v>3.0</v>
      </c>
      <c r="G13" s="59">
        <f t="shared" si="1"/>
        <v>21.36</v>
      </c>
      <c r="H13" s="6" t="s">
        <v>144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6" t="s">
        <v>149</v>
      </c>
      <c r="D14" s="6" t="s">
        <v>150</v>
      </c>
      <c r="E14" s="58">
        <v>49.0</v>
      </c>
      <c r="F14" s="6">
        <v>1.0</v>
      </c>
      <c r="G14" s="59">
        <f t="shared" si="1"/>
        <v>49</v>
      </c>
      <c r="H14" s="6" t="s">
        <v>151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6" t="s">
        <v>152</v>
      </c>
      <c r="D15" s="6" t="s">
        <v>153</v>
      </c>
      <c r="E15" s="58">
        <v>38.0</v>
      </c>
      <c r="F15" s="6">
        <v>1.0</v>
      </c>
      <c r="G15" s="59">
        <f t="shared" si="1"/>
        <v>38</v>
      </c>
      <c r="H15" s="6" t="s">
        <v>151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6" t="s">
        <v>154</v>
      </c>
      <c r="D16" s="6" t="s">
        <v>153</v>
      </c>
      <c r="E16" s="58">
        <v>31.0</v>
      </c>
      <c r="F16" s="6">
        <v>1.0</v>
      </c>
      <c r="G16" s="59">
        <f t="shared" si="1"/>
        <v>31</v>
      </c>
      <c r="H16" s="6" t="s">
        <v>151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0" t="s">
        <v>42</v>
      </c>
      <c r="D17" s="2"/>
      <c r="E17" s="2"/>
      <c r="F17" s="2"/>
      <c r="G17" s="60">
        <f>SUM(G10:G16)</f>
        <v>281.12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61" t="s">
        <v>155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6"/>
      <c r="D20" s="5" t="s">
        <v>156</v>
      </c>
      <c r="E20" s="62" t="s">
        <v>157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6" t="s">
        <v>158</v>
      </c>
      <c r="D21" s="8" t="s">
        <v>159</v>
      </c>
      <c r="E21" s="58">
        <v>300.0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2">
    <mergeCell ref="C8:H8"/>
    <mergeCell ref="C19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