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code\2023秋硬件综合训练课设资料发布包\cpu21-riscv\"/>
    </mc:Choice>
  </mc:AlternateContent>
  <xr:revisionPtr revIDLastSave="0" documentId="13_ncr:1_{92607A73-4233-4756-852E-CB2EE3073E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F28" i="2"/>
  <c r="AG28" i="2"/>
  <c r="AH28" i="2"/>
  <c r="AI28" i="2"/>
  <c r="AJ28" i="2"/>
  <c r="AK28" i="2"/>
  <c r="AL28" i="2"/>
  <c r="AE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Y25" i="2"/>
  <c r="Z25" i="2"/>
  <c r="AA25" i="2"/>
  <c r="AB25" i="2"/>
  <c r="AC25" i="2"/>
  <c r="AD25" i="2"/>
  <c r="Q26" i="2"/>
  <c r="R26" i="2"/>
  <c r="T26" i="2"/>
  <c r="U26" i="2"/>
  <c r="V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P28" i="2"/>
  <c r="R28" i="2"/>
  <c r="T28" i="2"/>
  <c r="W28" i="2"/>
  <c r="X28" i="2"/>
  <c r="Z28" i="2"/>
  <c r="AA28" i="2"/>
  <c r="AB28" i="2"/>
  <c r="AC28" i="2"/>
  <c r="AD28" i="2"/>
  <c r="Q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R3" i="2" s="1"/>
  <c r="O2" i="2"/>
  <c r="W2" i="2" s="1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X25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O22" i="2"/>
  <c r="R22" i="2" s="1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S5" i="2"/>
  <c r="AG59" i="2"/>
  <c r="AG58" i="2" s="1"/>
  <c r="AK59" i="2"/>
  <c r="AK58" i="2" s="1"/>
  <c r="AH59" i="2"/>
  <c r="AH58" i="2" s="1"/>
  <c r="AL59" i="2"/>
  <c r="AL58" i="2" s="1"/>
  <c r="AI59" i="2"/>
  <c r="AI58" i="2" s="1"/>
  <c r="AJ59" i="2"/>
  <c r="AJ58" i="2" s="1"/>
  <c r="Y28" i="2" l="1"/>
  <c r="AE28" i="2"/>
  <c r="AE59" i="2" s="1"/>
  <c r="AE58" i="2" s="1"/>
  <c r="Q28" i="2"/>
  <c r="S28" i="2"/>
  <c r="U28" i="2"/>
  <c r="V28" i="2"/>
  <c r="W27" i="2"/>
  <c r="AD27" i="2"/>
  <c r="AD59" i="2" s="1"/>
  <c r="AD58" i="2" s="1"/>
  <c r="W26" i="2"/>
  <c r="P26" i="2"/>
  <c r="S26" i="2"/>
  <c r="AF29" i="2"/>
  <c r="AF59" i="2" s="1"/>
  <c r="AF58" i="2" s="1"/>
  <c r="P29" i="2"/>
  <c r="R29" i="2"/>
  <c r="S29" i="2"/>
  <c r="Z19" i="2"/>
  <c r="Q19" i="2"/>
  <c r="R19" i="2"/>
  <c r="W15" i="2"/>
  <c r="V15" i="2"/>
  <c r="W13" i="2"/>
  <c r="V13" i="2"/>
  <c r="AA20" i="2"/>
  <c r="Q20" i="2"/>
  <c r="R20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Z59" i="2" l="1"/>
  <c r="Z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<sst xmlns="http://schemas.openxmlformats.org/spreadsheetml/2006/main" count="204" uniqueCount="134">
  <si>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</si>
  <si>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</si>
  <si>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</si>
  <si>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</si>
  <si>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</si>
  <si>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</si>
  <si>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</si>
  <si>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</si>
  <si>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</si>
  <si>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</si>
  <si>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</si>
  <si>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</si>
  <si>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</si>
  <si>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</si>
  <si>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</si>
  <si>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</si>
  <si>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</si>
  <si>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</si>
  <si>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</si>
  <si>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</si>
  <si>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</si>
  <si>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</si>
  <si>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</si>
  <si>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</si>
  <si>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</si>
  <si>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</si>
  <si>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</si>
  <si>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</si>
  <si>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</si>
  <si>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</si>
  <si>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</si>
  <si>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</si>
  <si>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</si>
  <si>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</si>
  <si>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</si>
  <si>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</si>
  <si>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</si>
  <si>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</si>
  <si>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</si>
  <si>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</si>
  <si>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</si>
  <si>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</si>
  <si>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</si>
  <si>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</si>
  <si>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</si>
  <si>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</si>
  <si>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</si>
  <si>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</si>
  <si>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</si>
  <si>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</si>
  <si>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</si>
  <si>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</si>
  <si>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</si>
  <si>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</si>
  <si>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</si>
  <si>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</si>
  <si>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</si>
  <si>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</si>
  <si>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</si>
  <si>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</si>
  <si>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</si>
  <si>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</si>
  <si>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</si>
  <si>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</si>
  <si>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</si>
  <si>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</si>
  <si>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</si>
  <si>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</si>
  <si>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</si>
  <si>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</si>
  <si>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</si>
  <si>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</si>
  <si>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</si>
  <si>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</si>
  <si>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</si>
  <si>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</si>
  <si>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</si>
  <si>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</si>
  <si>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</si>
  <si>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</si>
  <si>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</si>
  <si>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</si>
  <si>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</si>
  <si>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</si>
  <si>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</si>
  <si>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</si>
  <si>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</si>
  <si>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</si>
  <si>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</si>
  <si>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</si>
  <si>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</si>
  <si>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</si>
  <si>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</si>
  <si>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</si>
  <si>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</si>
  <si>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</si>
  <si>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</si>
  <si>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</si>
  <si>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</si>
  <si>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</si>
  <si>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</si>
  <si>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</si>
  <si>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</si>
  <si>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</si>
  <si>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</si>
  <si>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</si>
  <si>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</si>
  <si>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</si>
  <si>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</si>
  <si>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</si>
  <si>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</si>
  <si>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</si>
  <si>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</si>
  <si>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</si>
  <si>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</si>
  <si>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</si>
  <si>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</si>
  <si>
    <t/>
  </si>
  <si>
    <t>X</t>
  </si>
  <si>
    <t>1C</t>
  </si>
  <si>
    <t xml:space="preserve"> </t>
  </si>
  <si>
    <t>1B</t>
  </si>
  <si>
    <t>xor</t>
    <phoneticPr fontId="26" type="noConversion"/>
  </si>
  <si>
    <t>C</t>
    <phoneticPr fontId="26" type="noConversion"/>
  </si>
  <si>
    <t>auipc</t>
    <phoneticPr fontId="26" type="noConversion"/>
  </si>
  <si>
    <t>Auipc</t>
    <phoneticPr fontId="26" type="noConversion"/>
  </si>
  <si>
    <t>sb</t>
    <phoneticPr fontId="26" type="noConversion"/>
  </si>
  <si>
    <t>Byte</t>
    <phoneticPr fontId="26" type="noConversion"/>
  </si>
  <si>
    <t>bge</t>
    <phoneticPr fontId="26" type="noConversion"/>
  </si>
  <si>
    <t>BGE</t>
    <phoneticPr fontId="26" type="noConversion"/>
  </si>
  <si>
    <t>RsUsed</t>
    <phoneticPr fontId="26" type="noConversion"/>
  </si>
  <si>
    <t>RtUsed</t>
    <phoneticPr fontId="26" type="noConversion"/>
  </si>
  <si>
    <t>CSRRSI</t>
    <phoneticPr fontId="26" type="noConversion"/>
  </si>
  <si>
    <t>CSRRCI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</si>
</sst>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5" fillId="0" borderId="0"/>
    <xf numFmtId="0" fontId="35" fillId="0" borderId="0"/>
  </cellStyleXfs>
  <cellXfs count="9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20" fillId="6" borderId="14" xfId="1" applyFont="1" applyFill="1" applyBorder="1" applyAlignment="1">
      <alignment horizontal="center"/>
    </xf>
    <xf numFmtId="0" fontId="20" fillId="9" borderId="12" xfId="1" applyFont="1" applyFill="1" applyBorder="1" applyAlignment="1">
      <alignment horizontal="center"/>
    </xf>
    <xf numFmtId="0" fontId="13" fillId="6" borderId="10" xfId="2" applyFont="1" applyFill="1" applyBorder="1" applyAlignment="1">
      <alignment horizontal="center"/>
    </xf>
    <xf numFmtId="0" fontId="13" fillId="6" borderId="11" xfId="2" applyFont="1" applyFill="1" applyBorder="1" applyAlignment="1">
      <alignment horizontal="center"/>
    </xf>
    <xf numFmtId="0" fontId="11" fillId="6" borderId="13" xfId="2" applyFont="1" applyFill="1" applyBorder="1" applyAlignment="1">
      <alignment horizontal="center"/>
    </xf>
    <xf numFmtId="0" fontId="12" fillId="6" borderId="13" xfId="2" applyFont="1" applyFill="1" applyBorder="1" applyAlignment="1">
      <alignment horizontal="center"/>
    </xf>
    <xf numFmtId="0" fontId="13" fillId="6" borderId="13" xfId="2" applyFont="1" applyFill="1" applyBorder="1" applyAlignment="1">
      <alignment horizontal="center"/>
    </xf>
    <xf numFmtId="0" fontId="20" fillId="6" borderId="13" xfId="2" applyFont="1" applyFill="1" applyBorder="1" applyAlignment="1">
      <alignment horizontal="center"/>
    </xf>
    <xf numFmtId="0" fontId="13" fillId="9" borderId="13" xfId="2" applyFont="1" applyFill="1" applyBorder="1" applyAlignment="1">
      <alignment horizontal="center"/>
    </xf>
    <xf numFmtId="0" fontId="11" fillId="9" borderId="10" xfId="2" applyFont="1" applyFill="1" applyBorder="1" applyAlignment="1">
      <alignment horizontal="center"/>
    </xf>
    <xf numFmtId="0" fontId="13" fillId="9" borderId="10" xfId="2" applyFont="1" applyFill="1" applyBorder="1" applyAlignment="1">
      <alignment horizontal="center"/>
    </xf>
    <xf numFmtId="0" fontId="12" fillId="9" borderId="13" xfId="2" applyFont="1" applyFill="1" applyBorder="1" applyAlignment="1">
      <alignment horizontal="center"/>
    </xf>
    <xf numFmtId="0" fontId="13" fillId="9" borderId="11" xfId="2" applyFont="1" applyFill="1" applyBorder="1" applyAlignment="1">
      <alignment horizontal="center"/>
    </xf>
    <xf numFmtId="0" fontId="20" fillId="9" borderId="10" xfId="2" applyFont="1" applyFill="1" applyBorder="1" applyAlignment="1">
      <alignment horizontal="center"/>
    </xf>
    <xf numFmtId="0" fontId="12" fillId="6" borderId="11" xfId="2" applyFont="1" applyFill="1" applyBorder="1" applyAlignment="1">
      <alignment horizontal="center"/>
    </xf>
    <xf numFmtId="0" fontId="12" fillId="9" borderId="11" xfId="2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3">
    <cellStyle name="常规" xfId="0" builtinId="0"/>
    <cellStyle name="常规 2" xfId="2" xr:uid="{F38ADA09-C8FD-4B4F-8FD2-66E173E1BDCF}"/>
    <cellStyle name="常规 3" xfId="1" xr:uid="{E7538209-2790-449B-8338-E5B5F8363AD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5" zoomScaleNormal="85" workbookViewId="0">
      <selection activeCell="AJ24" sqref="AJ24"/>
    </sheetView>
  </sheetViews>
  <sheetFormatPr defaultColWidth="9" defaultRowHeight="16.8" x14ac:dyDescent="0.4"/>
  <cols>
    <col min="1" max="1" width="3.77734375" customWidth="1"/>
    <col min="2" max="2" width="8.44140625" style="18" customWidth="1"/>
    <col min="3" max="4" width="10.44140625" style="26" customWidth="1"/>
    <col min="5" max="5" width="11.21875" style="26" customWidth="1"/>
    <col min="6" max="15" width="4.44140625" style="26" hidden="1" customWidth="1"/>
    <col min="16" max="16" width="8.77734375" style="26" customWidth="1"/>
    <col min="17" max="20" width="3.44140625" style="26" hidden="1" customWidth="1"/>
    <col min="21" max="21" width="10.21875" style="26" customWidth="1"/>
    <col min="22" max="22" width="9.21875" style="26" customWidth="1"/>
    <col min="23" max="23" width="10.4414062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125</v>
      </c>
      <c r="AF1" s="25" t="s">
        <v>127</v>
      </c>
      <c r="AG1" s="25" t="s">
        <v>129</v>
      </c>
      <c r="AH1" s="25" t="s">
        <v>130</v>
      </c>
      <c r="AI1" s="25" t="s">
        <v>131</v>
      </c>
      <c r="AJ1" s="25" t="s">
        <v>132</v>
      </c>
      <c r="AK1" s="25" t="s">
        <v>133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76">
        <v>0</v>
      </c>
      <c r="D2" s="76">
        <v>0</v>
      </c>
      <c r="E2" s="73" t="s">
        <v>116</v>
      </c>
      <c r="F2" s="72">
        <v>0</v>
      </c>
      <c r="G2" s="72">
        <v>0</v>
      </c>
      <c r="H2" s="72">
        <v>0</v>
      </c>
      <c r="I2" s="72">
        <v>0</v>
      </c>
      <c r="J2" s="73">
        <v>0</v>
      </c>
      <c r="K2" s="75">
        <v>0</v>
      </c>
      <c r="L2" s="75">
        <v>1</v>
      </c>
      <c r="M2" s="75">
        <v>1</v>
      </c>
      <c r="N2" s="75">
        <v>0</v>
      </c>
      <c r="O2" s="84">
        <v>0</v>
      </c>
      <c r="P2" s="70">
        <v>5</v>
      </c>
      <c r="Q2" s="77">
        <v>0</v>
      </c>
      <c r="R2" s="77">
        <v>1</v>
      </c>
      <c r="S2" s="77">
        <v>0</v>
      </c>
      <c r="T2" s="77">
        <v>1</v>
      </c>
      <c r="U2" s="74"/>
      <c r="V2" s="74"/>
      <c r="W2" s="74"/>
      <c r="X2" s="74">
        <v>1</v>
      </c>
      <c r="Y2" s="74"/>
      <c r="Z2" s="74"/>
      <c r="AA2" s="74"/>
      <c r="AB2" s="74"/>
      <c r="AC2" s="74"/>
      <c r="AD2" s="74"/>
      <c r="AE2" s="31"/>
      <c r="AF2" s="31"/>
      <c r="AG2" s="36"/>
      <c r="AH2" s="36">
        <v>1</v>
      </c>
      <c r="AI2" s="36">
        <v>1</v>
      </c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78">
        <v>32</v>
      </c>
      <c r="D3" s="80">
        <v>0</v>
      </c>
      <c r="E3" s="82" t="s">
        <v>116</v>
      </c>
      <c r="F3" s="80">
        <v>1</v>
      </c>
      <c r="G3" s="80">
        <v>0</v>
      </c>
      <c r="H3" s="80">
        <v>0</v>
      </c>
      <c r="I3" s="80">
        <v>0</v>
      </c>
      <c r="J3" s="82">
        <v>0</v>
      </c>
      <c r="K3" s="81">
        <v>0</v>
      </c>
      <c r="L3" s="81">
        <v>1</v>
      </c>
      <c r="M3" s="81">
        <v>1</v>
      </c>
      <c r="N3" s="81">
        <v>0</v>
      </c>
      <c r="O3" s="85">
        <v>0</v>
      </c>
      <c r="P3" s="71">
        <v>6</v>
      </c>
      <c r="Q3" s="83">
        <v>0</v>
      </c>
      <c r="R3" s="83">
        <v>1</v>
      </c>
      <c r="S3" s="83">
        <v>1</v>
      </c>
      <c r="T3" s="83">
        <v>0</v>
      </c>
      <c r="U3" s="79"/>
      <c r="V3" s="79"/>
      <c r="W3" s="79"/>
      <c r="X3" s="79">
        <v>1</v>
      </c>
      <c r="Y3" s="79"/>
      <c r="Z3" s="79"/>
      <c r="AA3" s="79"/>
      <c r="AB3" s="79"/>
      <c r="AC3" s="79"/>
      <c r="AD3" s="79"/>
      <c r="AE3" s="57"/>
      <c r="AF3" s="57"/>
      <c r="AG3" s="58"/>
      <c r="AH3" s="58">
        <v>1</v>
      </c>
      <c r="AI3" s="58">
        <v>1</v>
      </c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76">
        <v>0</v>
      </c>
      <c r="D4" s="76">
        <v>7</v>
      </c>
      <c r="E4" s="73" t="s">
        <v>116</v>
      </c>
      <c r="F4" s="72">
        <v>0</v>
      </c>
      <c r="G4" s="72">
        <v>0</v>
      </c>
      <c r="H4" s="72">
        <v>1</v>
      </c>
      <c r="I4" s="72">
        <v>1</v>
      </c>
      <c r="J4" s="73">
        <v>1</v>
      </c>
      <c r="K4" s="75">
        <v>0</v>
      </c>
      <c r="L4" s="75">
        <v>1</v>
      </c>
      <c r="M4" s="75">
        <v>1</v>
      </c>
      <c r="N4" s="75">
        <v>0</v>
      </c>
      <c r="O4" s="84">
        <v>0</v>
      </c>
      <c r="P4" s="70">
        <v>7</v>
      </c>
      <c r="Q4" s="77">
        <v>0</v>
      </c>
      <c r="R4" s="77">
        <v>1</v>
      </c>
      <c r="S4" s="77">
        <v>1</v>
      </c>
      <c r="T4" s="77">
        <v>1</v>
      </c>
      <c r="U4" s="74"/>
      <c r="V4" s="74"/>
      <c r="W4" s="74"/>
      <c r="X4" s="74">
        <v>1</v>
      </c>
      <c r="Y4" s="74"/>
      <c r="Z4" s="74"/>
      <c r="AA4" s="74"/>
      <c r="AB4" s="74"/>
      <c r="AC4" s="74"/>
      <c r="AD4" s="74"/>
      <c r="AE4" s="31"/>
      <c r="AF4" s="31"/>
      <c r="AG4" s="36"/>
      <c r="AH4" s="36">
        <v>1</v>
      </c>
      <c r="AI4" s="36">
        <v>1</v>
      </c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78">
        <v>0</v>
      </c>
      <c r="D5" s="80">
        <v>6</v>
      </c>
      <c r="E5" s="82" t="s">
        <v>116</v>
      </c>
      <c r="F5" s="80">
        <v>0</v>
      </c>
      <c r="G5" s="80">
        <v>0</v>
      </c>
      <c r="H5" s="80">
        <v>1</v>
      </c>
      <c r="I5" s="80">
        <v>1</v>
      </c>
      <c r="J5" s="82">
        <v>0</v>
      </c>
      <c r="K5" s="81">
        <v>0</v>
      </c>
      <c r="L5" s="81">
        <v>1</v>
      </c>
      <c r="M5" s="81">
        <v>1</v>
      </c>
      <c r="N5" s="81">
        <v>0</v>
      </c>
      <c r="O5" s="85">
        <v>0</v>
      </c>
      <c r="P5" s="71">
        <v>8</v>
      </c>
      <c r="Q5" s="83">
        <v>1</v>
      </c>
      <c r="R5" s="83">
        <v>0</v>
      </c>
      <c r="S5" s="83">
        <v>0</v>
      </c>
      <c r="T5" s="83">
        <v>0</v>
      </c>
      <c r="U5" s="79"/>
      <c r="V5" s="79"/>
      <c r="W5" s="79"/>
      <c r="X5" s="79">
        <v>1</v>
      </c>
      <c r="Y5" s="79"/>
      <c r="Z5" s="79"/>
      <c r="AA5" s="79"/>
      <c r="AB5" s="79"/>
      <c r="AC5" s="79"/>
      <c r="AD5" s="79"/>
      <c r="AE5" s="57"/>
      <c r="AF5" s="57"/>
      <c r="AG5" s="58"/>
      <c r="AH5" s="58">
        <v>1</v>
      </c>
      <c r="AI5" s="58">
        <v>1</v>
      </c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76">
        <v>0</v>
      </c>
      <c r="D6" s="76">
        <v>2</v>
      </c>
      <c r="E6" s="73" t="s">
        <v>116</v>
      </c>
      <c r="F6" s="72">
        <v>0</v>
      </c>
      <c r="G6" s="72">
        <v>0</v>
      </c>
      <c r="H6" s="72">
        <v>0</v>
      </c>
      <c r="I6" s="72">
        <v>1</v>
      </c>
      <c r="J6" s="73">
        <v>0</v>
      </c>
      <c r="K6" s="75">
        <v>0</v>
      </c>
      <c r="L6" s="75">
        <v>1</v>
      </c>
      <c r="M6" s="75">
        <v>1</v>
      </c>
      <c r="N6" s="75">
        <v>0</v>
      </c>
      <c r="O6" s="84">
        <v>0</v>
      </c>
      <c r="P6" s="70">
        <v>11</v>
      </c>
      <c r="Q6" s="77">
        <v>1</v>
      </c>
      <c r="R6" s="77">
        <v>0</v>
      </c>
      <c r="S6" s="77">
        <v>1</v>
      </c>
      <c r="T6" s="77">
        <v>1</v>
      </c>
      <c r="U6" s="74"/>
      <c r="V6" s="74"/>
      <c r="W6" s="74"/>
      <c r="X6" s="74">
        <v>1</v>
      </c>
      <c r="Y6" s="74"/>
      <c r="Z6" s="74"/>
      <c r="AA6" s="74"/>
      <c r="AB6" s="74"/>
      <c r="AC6" s="74"/>
      <c r="AD6" s="74"/>
      <c r="AE6" s="31"/>
      <c r="AF6" s="31"/>
      <c r="AG6" s="36"/>
      <c r="AH6" s="36">
        <v>1</v>
      </c>
      <c r="AI6" s="36">
        <v>1</v>
      </c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78">
        <v>0</v>
      </c>
      <c r="D7" s="80">
        <v>3</v>
      </c>
      <c r="E7" s="82" t="s">
        <v>116</v>
      </c>
      <c r="F7" s="80">
        <v>0</v>
      </c>
      <c r="G7" s="80">
        <v>0</v>
      </c>
      <c r="H7" s="80">
        <v>0</v>
      </c>
      <c r="I7" s="80">
        <v>1</v>
      </c>
      <c r="J7" s="82">
        <v>1</v>
      </c>
      <c r="K7" s="81">
        <v>0</v>
      </c>
      <c r="L7" s="81">
        <v>1</v>
      </c>
      <c r="M7" s="81">
        <v>1</v>
      </c>
      <c r="N7" s="81">
        <v>0</v>
      </c>
      <c r="O7" s="85">
        <v>0</v>
      </c>
      <c r="P7" s="71">
        <v>12</v>
      </c>
      <c r="Q7" s="83">
        <v>1</v>
      </c>
      <c r="R7" s="83">
        <v>1</v>
      </c>
      <c r="S7" s="83">
        <v>0</v>
      </c>
      <c r="T7" s="83">
        <v>0</v>
      </c>
      <c r="U7" s="79"/>
      <c r="V7" s="79"/>
      <c r="W7" s="79"/>
      <c r="X7" s="79">
        <v>1</v>
      </c>
      <c r="Y7" s="79"/>
      <c r="Z7" s="79"/>
      <c r="AA7" s="79"/>
      <c r="AB7" s="79"/>
      <c r="AC7" s="79"/>
      <c r="AD7" s="79"/>
      <c r="AE7" s="57"/>
      <c r="AF7" s="57"/>
      <c r="AG7" s="58"/>
      <c r="AH7" s="58">
        <v>1</v>
      </c>
      <c r="AI7" s="58">
        <v>1</v>
      </c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76"/>
      <c r="D8" s="76">
        <v>0</v>
      </c>
      <c r="E8" s="73">
        <v>4</v>
      </c>
      <c r="F8" s="72" t="s">
        <v>117</v>
      </c>
      <c r="G8" s="72" t="s">
        <v>117</v>
      </c>
      <c r="H8" s="72">
        <v>0</v>
      </c>
      <c r="I8" s="72">
        <v>0</v>
      </c>
      <c r="J8" s="73">
        <v>0</v>
      </c>
      <c r="K8" s="75">
        <v>0</v>
      </c>
      <c r="L8" s="75">
        <v>0</v>
      </c>
      <c r="M8" s="75">
        <v>1</v>
      </c>
      <c r="N8" s="75">
        <v>0</v>
      </c>
      <c r="O8" s="84">
        <v>0</v>
      </c>
      <c r="P8" s="70">
        <v>5</v>
      </c>
      <c r="Q8" s="77">
        <v>0</v>
      </c>
      <c r="R8" s="77">
        <v>1</v>
      </c>
      <c r="S8" s="77">
        <v>0</v>
      </c>
      <c r="T8" s="77">
        <v>1</v>
      </c>
      <c r="U8" s="74"/>
      <c r="V8" s="74"/>
      <c r="W8" s="74">
        <v>1</v>
      </c>
      <c r="X8" s="74">
        <v>1</v>
      </c>
      <c r="Y8" s="74"/>
      <c r="Z8" s="74"/>
      <c r="AA8" s="74"/>
      <c r="AB8" s="74"/>
      <c r="AC8" s="74"/>
      <c r="AD8" s="74"/>
      <c r="AE8" s="31"/>
      <c r="AF8" s="31"/>
      <c r="AG8" s="36"/>
      <c r="AH8" s="36">
        <v>1</v>
      </c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78"/>
      <c r="D9" s="80">
        <v>7</v>
      </c>
      <c r="E9" s="82">
        <v>4</v>
      </c>
      <c r="F9" s="80" t="s">
        <v>117</v>
      </c>
      <c r="G9" s="80" t="s">
        <v>117</v>
      </c>
      <c r="H9" s="80">
        <v>1</v>
      </c>
      <c r="I9" s="80">
        <v>1</v>
      </c>
      <c r="J9" s="82">
        <v>1</v>
      </c>
      <c r="K9" s="81">
        <v>0</v>
      </c>
      <c r="L9" s="81">
        <v>0</v>
      </c>
      <c r="M9" s="81">
        <v>1</v>
      </c>
      <c r="N9" s="81">
        <v>0</v>
      </c>
      <c r="O9" s="85">
        <v>0</v>
      </c>
      <c r="P9" s="71">
        <v>7</v>
      </c>
      <c r="Q9" s="83">
        <v>0</v>
      </c>
      <c r="R9" s="83">
        <v>1</v>
      </c>
      <c r="S9" s="83">
        <v>1</v>
      </c>
      <c r="T9" s="83">
        <v>1</v>
      </c>
      <c r="U9" s="79"/>
      <c r="V9" s="79"/>
      <c r="W9" s="79">
        <v>1</v>
      </c>
      <c r="X9" s="79">
        <v>1</v>
      </c>
      <c r="Y9" s="79"/>
      <c r="Z9" s="79"/>
      <c r="AA9" s="79"/>
      <c r="AB9" s="79"/>
      <c r="AC9" s="79"/>
      <c r="AD9" s="79"/>
      <c r="AE9" s="57"/>
      <c r="AF9" s="57"/>
      <c r="AG9" s="58"/>
      <c r="AH9" s="58">
        <v>1</v>
      </c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76"/>
      <c r="D10" s="76">
        <v>6</v>
      </c>
      <c r="E10" s="73">
        <v>4</v>
      </c>
      <c r="F10" s="72" t="s">
        <v>117</v>
      </c>
      <c r="G10" s="72" t="s">
        <v>117</v>
      </c>
      <c r="H10" s="72">
        <v>1</v>
      </c>
      <c r="I10" s="72">
        <v>1</v>
      </c>
      <c r="J10" s="73">
        <v>0</v>
      </c>
      <c r="K10" s="75">
        <v>0</v>
      </c>
      <c r="L10" s="75">
        <v>0</v>
      </c>
      <c r="M10" s="75">
        <v>1</v>
      </c>
      <c r="N10" s="75">
        <v>0</v>
      </c>
      <c r="O10" s="84">
        <v>0</v>
      </c>
      <c r="P10" s="70">
        <v>8</v>
      </c>
      <c r="Q10" s="77">
        <v>1</v>
      </c>
      <c r="R10" s="77">
        <v>0</v>
      </c>
      <c r="S10" s="77">
        <v>0</v>
      </c>
      <c r="T10" s="77">
        <v>0</v>
      </c>
      <c r="U10" s="74"/>
      <c r="V10" s="74"/>
      <c r="W10" s="74">
        <v>1</v>
      </c>
      <c r="X10" s="74">
        <v>1</v>
      </c>
      <c r="Y10" s="74"/>
      <c r="Z10" s="74"/>
      <c r="AA10" s="74"/>
      <c r="AB10" s="74"/>
      <c r="AC10" s="74"/>
      <c r="AD10" s="74"/>
      <c r="AE10" s="31"/>
      <c r="AF10" s="31"/>
      <c r="AG10" s="36"/>
      <c r="AH10" s="36">
        <v>1</v>
      </c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78"/>
      <c r="D11" s="80">
        <v>4</v>
      </c>
      <c r="E11" s="82">
        <v>4</v>
      </c>
      <c r="F11" s="80" t="s">
        <v>117</v>
      </c>
      <c r="G11" s="80" t="s">
        <v>117</v>
      </c>
      <c r="H11" s="80">
        <v>1</v>
      </c>
      <c r="I11" s="80">
        <v>0</v>
      </c>
      <c r="J11" s="82">
        <v>0</v>
      </c>
      <c r="K11" s="81">
        <v>0</v>
      </c>
      <c r="L11" s="81">
        <v>0</v>
      </c>
      <c r="M11" s="81">
        <v>1</v>
      </c>
      <c r="N11" s="81">
        <v>0</v>
      </c>
      <c r="O11" s="85">
        <v>0</v>
      </c>
      <c r="P11" s="71">
        <v>9</v>
      </c>
      <c r="Q11" s="83">
        <v>1</v>
      </c>
      <c r="R11" s="83">
        <v>0</v>
      </c>
      <c r="S11" s="83">
        <v>0</v>
      </c>
      <c r="T11" s="83">
        <v>1</v>
      </c>
      <c r="U11" s="79"/>
      <c r="V11" s="79"/>
      <c r="W11" s="79">
        <v>1</v>
      </c>
      <c r="X11" s="79">
        <v>1</v>
      </c>
      <c r="Y11" s="79"/>
      <c r="Z11" s="79"/>
      <c r="AA11" s="79"/>
      <c r="AB11" s="79"/>
      <c r="AC11" s="79"/>
      <c r="AD11" s="79"/>
      <c r="AE11" s="57"/>
      <c r="AF11" s="57"/>
      <c r="AG11" s="58"/>
      <c r="AH11" s="58">
        <v>1</v>
      </c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76"/>
      <c r="D12" s="76">
        <v>2</v>
      </c>
      <c r="E12" s="73">
        <v>4</v>
      </c>
      <c r="F12" s="72" t="s">
        <v>117</v>
      </c>
      <c r="G12" s="72" t="s">
        <v>117</v>
      </c>
      <c r="H12" s="72">
        <v>0</v>
      </c>
      <c r="I12" s="72">
        <v>1</v>
      </c>
      <c r="J12" s="73">
        <v>0</v>
      </c>
      <c r="K12" s="75">
        <v>0</v>
      </c>
      <c r="L12" s="75">
        <v>0</v>
      </c>
      <c r="M12" s="75">
        <v>1</v>
      </c>
      <c r="N12" s="75">
        <v>0</v>
      </c>
      <c r="O12" s="84">
        <v>0</v>
      </c>
      <c r="P12" s="70">
        <v>11</v>
      </c>
      <c r="Q12" s="77">
        <v>1</v>
      </c>
      <c r="R12" s="77">
        <v>0</v>
      </c>
      <c r="S12" s="77">
        <v>1</v>
      </c>
      <c r="T12" s="77">
        <v>1</v>
      </c>
      <c r="U12" s="74"/>
      <c r="V12" s="74"/>
      <c r="W12" s="74">
        <v>1</v>
      </c>
      <c r="X12" s="74">
        <v>1</v>
      </c>
      <c r="Y12" s="74"/>
      <c r="Z12" s="74"/>
      <c r="AA12" s="74"/>
      <c r="AB12" s="74"/>
      <c r="AC12" s="74"/>
      <c r="AD12" s="74"/>
      <c r="AE12" s="31"/>
      <c r="AF12" s="31"/>
      <c r="AG12" s="36"/>
      <c r="AH12" s="36">
        <v>1</v>
      </c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78">
        <v>0</v>
      </c>
      <c r="D13" s="80">
        <v>1</v>
      </c>
      <c r="E13" s="82">
        <v>4</v>
      </c>
      <c r="F13" s="80">
        <v>0</v>
      </c>
      <c r="G13" s="80">
        <v>0</v>
      </c>
      <c r="H13" s="80">
        <v>0</v>
      </c>
      <c r="I13" s="80">
        <v>0</v>
      </c>
      <c r="J13" s="82">
        <v>1</v>
      </c>
      <c r="K13" s="81">
        <v>0</v>
      </c>
      <c r="L13" s="81">
        <v>0</v>
      </c>
      <c r="M13" s="81">
        <v>1</v>
      </c>
      <c r="N13" s="81">
        <v>0</v>
      </c>
      <c r="O13" s="85">
        <v>0</v>
      </c>
      <c r="P13" s="71">
        <v>0</v>
      </c>
      <c r="Q13" s="83">
        <v>0</v>
      </c>
      <c r="R13" s="83">
        <v>0</v>
      </c>
      <c r="S13" s="83">
        <v>0</v>
      </c>
      <c r="T13" s="83">
        <v>0</v>
      </c>
      <c r="U13" s="79"/>
      <c r="V13" s="79"/>
      <c r="W13" s="79">
        <v>1</v>
      </c>
      <c r="X13" s="79">
        <v>1</v>
      </c>
      <c r="Y13" s="79"/>
      <c r="Z13" s="79"/>
      <c r="AA13" s="79"/>
      <c r="AB13" s="79"/>
      <c r="AC13" s="79"/>
      <c r="AD13" s="79"/>
      <c r="AE13" s="57"/>
      <c r="AF13" s="57"/>
      <c r="AG13" s="58"/>
      <c r="AH13" s="58">
        <v>1</v>
      </c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76">
        <v>0</v>
      </c>
      <c r="D14" s="76">
        <v>5</v>
      </c>
      <c r="E14" s="73">
        <v>4</v>
      </c>
      <c r="F14" s="72">
        <v>0</v>
      </c>
      <c r="G14" s="72">
        <v>0</v>
      </c>
      <c r="H14" s="72">
        <v>1</v>
      </c>
      <c r="I14" s="72">
        <v>0</v>
      </c>
      <c r="J14" s="73">
        <v>1</v>
      </c>
      <c r="K14" s="75">
        <v>0</v>
      </c>
      <c r="L14" s="75">
        <v>0</v>
      </c>
      <c r="M14" s="75">
        <v>1</v>
      </c>
      <c r="N14" s="75">
        <v>0</v>
      </c>
      <c r="O14" s="84">
        <v>0</v>
      </c>
      <c r="P14" s="70">
        <v>2</v>
      </c>
      <c r="Q14" s="77">
        <v>0</v>
      </c>
      <c r="R14" s="77">
        <v>0</v>
      </c>
      <c r="S14" s="77">
        <v>1</v>
      </c>
      <c r="T14" s="77">
        <v>0</v>
      </c>
      <c r="U14" s="74"/>
      <c r="V14" s="74"/>
      <c r="W14" s="74">
        <v>1</v>
      </c>
      <c r="X14" s="74">
        <v>1</v>
      </c>
      <c r="Y14" s="74"/>
      <c r="Z14" s="74"/>
      <c r="AA14" s="74"/>
      <c r="AB14" s="74"/>
      <c r="AC14" s="74"/>
      <c r="AD14" s="74"/>
      <c r="AE14" s="31"/>
      <c r="AF14" s="31"/>
      <c r="AG14" s="36"/>
      <c r="AH14" s="36">
        <v>1</v>
      </c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78">
        <v>32</v>
      </c>
      <c r="D15" s="80">
        <v>5</v>
      </c>
      <c r="E15" s="82">
        <v>4</v>
      </c>
      <c r="F15" s="80">
        <v>1</v>
      </c>
      <c r="G15" s="80">
        <v>0</v>
      </c>
      <c r="H15" s="80">
        <v>1</v>
      </c>
      <c r="I15" s="80">
        <v>0</v>
      </c>
      <c r="J15" s="82">
        <v>1</v>
      </c>
      <c r="K15" s="81">
        <v>0</v>
      </c>
      <c r="L15" s="81">
        <v>0</v>
      </c>
      <c r="M15" s="81">
        <v>1</v>
      </c>
      <c r="N15" s="81">
        <v>0</v>
      </c>
      <c r="O15" s="85">
        <v>0</v>
      </c>
      <c r="P15" s="71">
        <v>1</v>
      </c>
      <c r="Q15" s="83">
        <v>0</v>
      </c>
      <c r="R15" s="83">
        <v>0</v>
      </c>
      <c r="S15" s="83">
        <v>0</v>
      </c>
      <c r="T15" s="83">
        <v>1</v>
      </c>
      <c r="U15" s="79"/>
      <c r="V15" s="79"/>
      <c r="W15" s="79">
        <v>1</v>
      </c>
      <c r="X15" s="79">
        <v>1</v>
      </c>
      <c r="Y15" s="79"/>
      <c r="Z15" s="79"/>
      <c r="AA15" s="79"/>
      <c r="AB15" s="79"/>
      <c r="AC15" s="79"/>
      <c r="AD15" s="79"/>
      <c r="AE15" s="57"/>
      <c r="AF15" s="57"/>
      <c r="AG15" s="58"/>
      <c r="AH15" s="58">
        <v>1</v>
      </c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76"/>
      <c r="D16" s="76">
        <v>2</v>
      </c>
      <c r="E16" s="73">
        <v>0</v>
      </c>
      <c r="F16" s="72" t="s">
        <v>117</v>
      </c>
      <c r="G16" s="72" t="s">
        <v>117</v>
      </c>
      <c r="H16" s="72">
        <v>0</v>
      </c>
      <c r="I16" s="72">
        <v>1</v>
      </c>
      <c r="J16" s="73">
        <v>0</v>
      </c>
      <c r="K16" s="75">
        <v>0</v>
      </c>
      <c r="L16" s="75">
        <v>0</v>
      </c>
      <c r="M16" s="75">
        <v>0</v>
      </c>
      <c r="N16" s="75">
        <v>0</v>
      </c>
      <c r="O16" s="84">
        <v>0</v>
      </c>
      <c r="P16" s="70">
        <v>5</v>
      </c>
      <c r="Q16" s="77" t="s">
        <v>118</v>
      </c>
      <c r="R16" s="77" t="s">
        <v>118</v>
      </c>
      <c r="S16" s="77" t="s">
        <v>118</v>
      </c>
      <c r="T16" s="77" t="s">
        <v>118</v>
      </c>
      <c r="U16" s="74">
        <v>1</v>
      </c>
      <c r="V16" s="74"/>
      <c r="W16" s="74">
        <v>1</v>
      </c>
      <c r="X16" s="74">
        <v>1</v>
      </c>
      <c r="Y16" s="74"/>
      <c r="Z16" s="74"/>
      <c r="AA16" s="74"/>
      <c r="AB16" s="74"/>
      <c r="AC16" s="74"/>
      <c r="AD16" s="74"/>
      <c r="AE16" s="31"/>
      <c r="AF16" s="31"/>
      <c r="AG16" s="36"/>
      <c r="AH16" s="36">
        <v>1</v>
      </c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78"/>
      <c r="D17" s="80">
        <v>2</v>
      </c>
      <c r="E17" s="82">
        <v>8</v>
      </c>
      <c r="F17" s="80" t="s">
        <v>117</v>
      </c>
      <c r="G17" s="80" t="s">
        <v>117</v>
      </c>
      <c r="H17" s="80">
        <v>0</v>
      </c>
      <c r="I17" s="80">
        <v>1</v>
      </c>
      <c r="J17" s="82">
        <v>0</v>
      </c>
      <c r="K17" s="81">
        <v>0</v>
      </c>
      <c r="L17" s="81">
        <v>1</v>
      </c>
      <c r="M17" s="81">
        <v>0</v>
      </c>
      <c r="N17" s="81">
        <v>0</v>
      </c>
      <c r="O17" s="85">
        <v>0</v>
      </c>
      <c r="P17" s="71">
        <v>5</v>
      </c>
      <c r="Q17" s="83" t="s">
        <v>118</v>
      </c>
      <c r="R17" s="83" t="s">
        <v>118</v>
      </c>
      <c r="S17" s="83" t="s">
        <v>118</v>
      </c>
      <c r="T17" s="83" t="s">
        <v>118</v>
      </c>
      <c r="U17" s="79"/>
      <c r="V17" s="79">
        <v>1</v>
      </c>
      <c r="W17" s="79">
        <v>1</v>
      </c>
      <c r="X17" s="79"/>
      <c r="Y17" s="79"/>
      <c r="Z17" s="79">
        <v>1</v>
      </c>
      <c r="AA17" s="79"/>
      <c r="AB17" s="79"/>
      <c r="AC17" s="79"/>
      <c r="AD17" s="79"/>
      <c r="AE17" s="57"/>
      <c r="AF17" s="57"/>
      <c r="AG17" s="58"/>
      <c r="AH17" s="58">
        <v>1</v>
      </c>
      <c r="AI17" s="58">
        <v>1</v>
      </c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76">
        <v>0</v>
      </c>
      <c r="D18" s="76">
        <v>0</v>
      </c>
      <c r="E18" s="73" t="s">
        <v>119</v>
      </c>
      <c r="F18" s="72">
        <v>0</v>
      </c>
      <c r="G18" s="72">
        <v>0</v>
      </c>
      <c r="H18" s="72">
        <v>0</v>
      </c>
      <c r="I18" s="72">
        <v>0</v>
      </c>
      <c r="J18" s="73">
        <v>0</v>
      </c>
      <c r="K18" s="75">
        <v>1</v>
      </c>
      <c r="L18" s="75">
        <v>1</v>
      </c>
      <c r="M18" s="75">
        <v>1</v>
      </c>
      <c r="N18" s="75">
        <v>0</v>
      </c>
      <c r="O18" s="84">
        <v>0</v>
      </c>
      <c r="P18" s="70"/>
      <c r="Q18" s="77" t="s">
        <v>118</v>
      </c>
      <c r="R18" s="77" t="s">
        <v>118</v>
      </c>
      <c r="S18" s="77" t="s">
        <v>118</v>
      </c>
      <c r="T18" s="77" t="s">
        <v>118</v>
      </c>
      <c r="U18" s="74"/>
      <c r="V18" s="74"/>
      <c r="W18" s="74"/>
      <c r="X18" s="74"/>
      <c r="Y18" s="74">
        <v>1</v>
      </c>
      <c r="Z18" s="74"/>
      <c r="AA18" s="74"/>
      <c r="AB18" s="74"/>
      <c r="AC18" s="74"/>
      <c r="AD18" s="74"/>
      <c r="AE18" s="31"/>
      <c r="AF18" s="31"/>
      <c r="AG18" s="36"/>
      <c r="AH18" s="36">
        <v>1</v>
      </c>
      <c r="AI18" s="36">
        <v>1</v>
      </c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78"/>
      <c r="D19" s="80">
        <v>0</v>
      </c>
      <c r="E19" s="82">
        <v>18</v>
      </c>
      <c r="F19" s="80" t="s">
        <v>117</v>
      </c>
      <c r="G19" s="80" t="s">
        <v>117</v>
      </c>
      <c r="H19" s="80">
        <v>0</v>
      </c>
      <c r="I19" s="80">
        <v>0</v>
      </c>
      <c r="J19" s="82">
        <v>0</v>
      </c>
      <c r="K19" s="81">
        <v>1</v>
      </c>
      <c r="L19" s="81">
        <v>1</v>
      </c>
      <c r="M19" s="81">
        <v>0</v>
      </c>
      <c r="N19" s="81">
        <v>0</v>
      </c>
      <c r="O19" s="85">
        <v>0</v>
      </c>
      <c r="P19" s="71">
        <v>6</v>
      </c>
      <c r="Q19" s="83">
        <v>0</v>
      </c>
      <c r="R19" s="83">
        <v>1</v>
      </c>
      <c r="S19" s="83">
        <v>1</v>
      </c>
      <c r="T19" s="83">
        <v>0</v>
      </c>
      <c r="U19" s="79"/>
      <c r="V19" s="79"/>
      <c r="W19" s="79"/>
      <c r="X19" s="79"/>
      <c r="Y19" s="79"/>
      <c r="Z19" s="79"/>
      <c r="AA19" s="79">
        <v>1</v>
      </c>
      <c r="AB19" s="79"/>
      <c r="AC19" s="79"/>
      <c r="AD19" s="79"/>
      <c r="AE19" s="57"/>
      <c r="AF19" s="57"/>
      <c r="AG19" s="58"/>
      <c r="AH19" s="58">
        <v>1</v>
      </c>
      <c r="AI19" s="58">
        <v>1</v>
      </c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76"/>
      <c r="D20" s="76">
        <v>1</v>
      </c>
      <c r="E20" s="73">
        <v>18</v>
      </c>
      <c r="F20" s="72" t="s">
        <v>117</v>
      </c>
      <c r="G20" s="72" t="s">
        <v>117</v>
      </c>
      <c r="H20" s="72">
        <v>0</v>
      </c>
      <c r="I20" s="72">
        <v>0</v>
      </c>
      <c r="J20" s="73">
        <v>1</v>
      </c>
      <c r="K20" s="75">
        <v>1</v>
      </c>
      <c r="L20" s="75">
        <v>1</v>
      </c>
      <c r="M20" s="75">
        <v>0</v>
      </c>
      <c r="N20" s="75">
        <v>0</v>
      </c>
      <c r="O20" s="84">
        <v>0</v>
      </c>
      <c r="P20" s="70">
        <v>6</v>
      </c>
      <c r="Q20" s="77">
        <v>0</v>
      </c>
      <c r="R20" s="77">
        <v>1</v>
      </c>
      <c r="S20" s="77">
        <v>1</v>
      </c>
      <c r="T20" s="77">
        <v>0</v>
      </c>
      <c r="U20" s="74"/>
      <c r="V20" s="74"/>
      <c r="W20" s="74"/>
      <c r="X20" s="74" t="s">
        <v>120</v>
      </c>
      <c r="Y20" s="74"/>
      <c r="Z20" s="74"/>
      <c r="AA20" s="74"/>
      <c r="AB20" s="74">
        <v>1</v>
      </c>
      <c r="AC20" s="74"/>
      <c r="AD20" s="74"/>
      <c r="AE20" s="31"/>
      <c r="AF20" s="31"/>
      <c r="AG20" s="36"/>
      <c r="AH20" s="36">
        <v>1</v>
      </c>
      <c r="AI20" s="36">
        <v>1</v>
      </c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78"/>
      <c r="D21" s="80"/>
      <c r="E21" s="82" t="s">
        <v>121</v>
      </c>
      <c r="F21" s="80" t="s">
        <v>117</v>
      </c>
      <c r="G21" s="80" t="s">
        <v>117</v>
      </c>
      <c r="H21" s="80" t="s">
        <v>117</v>
      </c>
      <c r="I21" s="80" t="s">
        <v>117</v>
      </c>
      <c r="J21" s="82" t="s">
        <v>117</v>
      </c>
      <c r="K21" s="81">
        <v>1</v>
      </c>
      <c r="L21" s="81">
        <v>1</v>
      </c>
      <c r="M21" s="81">
        <v>0</v>
      </c>
      <c r="N21" s="81">
        <v>1</v>
      </c>
      <c r="O21" s="85">
        <v>1</v>
      </c>
      <c r="P21" s="71"/>
      <c r="Q21" s="83" t="s">
        <v>118</v>
      </c>
      <c r="R21" s="83" t="s">
        <v>118</v>
      </c>
      <c r="S21" s="83" t="s">
        <v>118</v>
      </c>
      <c r="T21" s="83" t="s">
        <v>118</v>
      </c>
      <c r="U21" s="79"/>
      <c r="V21" s="79"/>
      <c r="W21" s="79"/>
      <c r="X21" s="79">
        <v>1</v>
      </c>
      <c r="Y21" s="79"/>
      <c r="Z21" s="79"/>
      <c r="AA21" s="79"/>
      <c r="AB21" s="79"/>
      <c r="AC21" s="79">
        <v>1</v>
      </c>
      <c r="AD21" s="79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76"/>
      <c r="D22" s="76">
        <v>0</v>
      </c>
      <c r="E22" s="73">
        <v>19</v>
      </c>
      <c r="F22" s="72" t="s">
        <v>117</v>
      </c>
      <c r="G22" s="72" t="s">
        <v>117</v>
      </c>
      <c r="H22" s="72">
        <v>0</v>
      </c>
      <c r="I22" s="72">
        <v>0</v>
      </c>
      <c r="J22" s="73">
        <v>0</v>
      </c>
      <c r="K22" s="75">
        <v>1</v>
      </c>
      <c r="L22" s="75">
        <v>1</v>
      </c>
      <c r="M22" s="75">
        <v>0</v>
      </c>
      <c r="N22" s="75">
        <v>0</v>
      </c>
      <c r="O22" s="84">
        <v>1</v>
      </c>
      <c r="P22" s="70">
        <v>6</v>
      </c>
      <c r="Q22" s="77">
        <v>0</v>
      </c>
      <c r="R22" s="77">
        <v>1</v>
      </c>
      <c r="S22" s="77">
        <v>1</v>
      </c>
      <c r="T22" s="77">
        <v>0</v>
      </c>
      <c r="U22" s="74"/>
      <c r="V22" s="74"/>
      <c r="W22" s="74">
        <v>1</v>
      </c>
      <c r="X22" s="74">
        <v>1</v>
      </c>
      <c r="Y22" s="74"/>
      <c r="Z22" s="74"/>
      <c r="AA22" s="74"/>
      <c r="AB22" s="74"/>
      <c r="AC22" s="74"/>
      <c r="AD22" s="74">
        <v>1</v>
      </c>
      <c r="AE22" s="31"/>
      <c r="AF22" s="31"/>
      <c r="AG22" s="36"/>
      <c r="AH22" s="36">
        <v>1</v>
      </c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112</v>
      </c>
      <c r="C23" s="78"/>
      <c r="D23" s="80">
        <v>6</v>
      </c>
      <c r="E23" s="82" t="s">
        <v>119</v>
      </c>
      <c r="F23" s="80" t="s">
        <v>117</v>
      </c>
      <c r="G23" s="80" t="s">
        <v>117</v>
      </c>
      <c r="H23" s="80">
        <v>1</v>
      </c>
      <c r="I23" s="80">
        <v>1</v>
      </c>
      <c r="J23" s="82">
        <v>0</v>
      </c>
      <c r="K23" s="81">
        <v>1</v>
      </c>
      <c r="L23" s="81">
        <v>1</v>
      </c>
      <c r="M23" s="81">
        <v>1</v>
      </c>
      <c r="N23" s="81">
        <v>0</v>
      </c>
      <c r="O23" s="85">
        <v>0</v>
      </c>
      <c r="P23" s="71"/>
      <c r="Q23" s="83" t="s">
        <v>118</v>
      </c>
      <c r="R23" s="83" t="s">
        <v>118</v>
      </c>
      <c r="S23" s="83" t="s">
        <v>118</v>
      </c>
      <c r="T23" s="83" t="s">
        <v>118</v>
      </c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57"/>
      <c r="AF23" s="57"/>
      <c r="AG23" s="58"/>
      <c r="AH23" s="58"/>
      <c r="AI23" s="58"/>
      <c r="AJ23" s="58">
        <v>1</v>
      </c>
      <c r="AK23" s="58"/>
      <c r="AL23" s="58"/>
      <c r="AM23" s="58"/>
    </row>
    <row r="24" spans="1:39" x14ac:dyDescent="0.4">
      <c r="A24" s="35">
        <v>23</v>
      </c>
      <c r="B24" s="69" t="s">
        <v>113</v>
      </c>
      <c r="C24" s="76"/>
      <c r="D24" s="76">
        <v>7</v>
      </c>
      <c r="E24" s="73" t="s">
        <v>119</v>
      </c>
      <c r="F24" s="72" t="s">
        <v>117</v>
      </c>
      <c r="G24" s="72" t="s">
        <v>117</v>
      </c>
      <c r="H24" s="72">
        <v>1</v>
      </c>
      <c r="I24" s="72">
        <v>1</v>
      </c>
      <c r="J24" s="73">
        <v>1</v>
      </c>
      <c r="K24" s="75">
        <v>1</v>
      </c>
      <c r="L24" s="75">
        <v>1</v>
      </c>
      <c r="M24" s="75">
        <v>1</v>
      </c>
      <c r="N24" s="75">
        <v>0</v>
      </c>
      <c r="O24" s="84">
        <v>0</v>
      </c>
      <c r="P24" s="70"/>
      <c r="Q24" s="77" t="s">
        <v>118</v>
      </c>
      <c r="R24" s="77" t="s">
        <v>118</v>
      </c>
      <c r="S24" s="77" t="s">
        <v>118</v>
      </c>
      <c r="T24" s="77" t="s">
        <v>118</v>
      </c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31"/>
      <c r="AF24" s="31"/>
      <c r="AG24" s="36"/>
      <c r="AH24" s="36"/>
      <c r="AI24" s="36"/>
      <c r="AJ24" s="36"/>
      <c r="AK24" s="36">
        <v>1</v>
      </c>
      <c r="AL24" s="36"/>
      <c r="AM24" s="36"/>
    </row>
    <row r="25" spans="1:39" x14ac:dyDescent="0.4">
      <c r="A25" s="57">
        <v>24</v>
      </c>
      <c r="B25" s="57" t="s">
        <v>114</v>
      </c>
      <c r="C25" s="78">
        <v>2</v>
      </c>
      <c r="D25" s="80">
        <v>0</v>
      </c>
      <c r="E25" s="82" t="s">
        <v>119</v>
      </c>
      <c r="F25" s="80">
        <v>0</v>
      </c>
      <c r="G25" s="80">
        <v>0</v>
      </c>
      <c r="H25" s="80">
        <v>0</v>
      </c>
      <c r="I25" s="80">
        <v>0</v>
      </c>
      <c r="J25" s="82">
        <v>0</v>
      </c>
      <c r="K25" s="81">
        <v>1</v>
      </c>
      <c r="L25" s="81">
        <v>1</v>
      </c>
      <c r="M25" s="81">
        <v>1</v>
      </c>
      <c r="N25" s="81">
        <v>0</v>
      </c>
      <c r="O25" s="85">
        <v>0</v>
      </c>
      <c r="P25" s="71"/>
      <c r="Q25" s="83" t="s">
        <v>118</v>
      </c>
      <c r="R25" s="83" t="s">
        <v>118</v>
      </c>
      <c r="S25" s="83" t="s">
        <v>118</v>
      </c>
      <c r="T25" s="83" t="s">
        <v>118</v>
      </c>
      <c r="U25" s="79"/>
      <c r="V25" s="79"/>
      <c r="W25" s="79"/>
      <c r="X25" s="79"/>
      <c r="Y25" s="79">
        <v>1</v>
      </c>
      <c r="Z25" s="79"/>
      <c r="AA25" s="79"/>
      <c r="AB25" s="79"/>
      <c r="AC25" s="79"/>
      <c r="AD25" s="79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122</v>
      </c>
      <c r="C26" s="37">
        <v>0</v>
      </c>
      <c r="D26" s="37">
        <v>4</v>
      </c>
      <c r="E26" s="29" t="s">
        <v>123</v>
      </c>
      <c r="F26" s="20">
        <f t="shared" ref="F26:F61" si="0">IF(ISNUMBER($C26),IF(MOD($C26,64)/32&gt;=1,1,0),"")</f>
        <v>0</v>
      </c>
      <c r="G26" s="20">
        <f t="shared" ref="G26:G61" si="1">IF(ISNUMBER($C26),IF(MOD($C26,2)&gt;=1,1,0),"")</f>
        <v>0</v>
      </c>
      <c r="H26" s="20">
        <f t="shared" ref="H26:H35" si="2">IF(ISNUMBER($D26),IF(MOD($D26,8)/4&gt;=1,1,0),"")</f>
        <v>1</v>
      </c>
      <c r="I26" s="20">
        <f t="shared" ref="I26:I35" si="3">IF(ISNUMBER($D26),IF(MOD($D26,4)/2&gt;=1,1,0),"")</f>
        <v>0</v>
      </c>
      <c r="J26" s="29">
        <f t="shared" ref="J26:J35" si="4">IF(ISNUMBER($D26),IF(MOD($D26,2)&gt;=1,1,0),"")</f>
        <v>0</v>
      </c>
      <c r="K26" s="36">
        <f t="shared" ref="K26:K35" si="5">IF(ISBLANK($E26),"",IF(MOD(HEX2DEC($E26),32)/16&gt;=1,1,0))</f>
        <v>0</v>
      </c>
      <c r="L26" s="36">
        <f t="shared" ref="L26:L35" si="6">IF(ISBLANK($E26),"",IF(MOD(HEX2DEC($E26),16)/8&gt;=1,1,0))</f>
        <v>1</v>
      </c>
      <c r="M26" s="36">
        <f t="shared" ref="M26:M35" si="7">IF(ISBLANK($E26),"",IF(MOD(HEX2DEC($E26),8)/4&gt;=1,1,0))</f>
        <v>1</v>
      </c>
      <c r="N26" s="36">
        <f t="shared" ref="N26:N35" si="8">IF(ISBLANK($E26),"",IF(MOD(HEX2DEC($E26),4)/2&gt;=1,1,0))</f>
        <v>0</v>
      </c>
      <c r="O26" s="64">
        <f t="shared" ref="O26:O35" si="9">IF(ISBLANK($E26),"",IF(MOD(HEX2DEC($E26),2)&gt;=1,1,0))</f>
        <v>0</v>
      </c>
      <c r="P26" s="38">
        <v>9</v>
      </c>
      <c r="Q26" s="39">
        <f t="shared" ref="Q26:Q35" si="10">IF(ISNUMBER($P26),IF(MOD($P26,16)/8&gt;=1,1,0),"X")</f>
        <v>1</v>
      </c>
      <c r="R26" s="39">
        <f t="shared" ref="R26:R35" si="11">IF(ISNUMBER($P26),IF(MOD($P26,8)/4&gt;=1,1,0),"X")</f>
        <v>0</v>
      </c>
      <c r="S26" s="39">
        <f t="shared" ref="S26:S35" si="12">IF(ISNUMBER($P26),IF(MOD($P26,4)/2&gt;=1,1,0),"X")</f>
        <v>0</v>
      </c>
      <c r="T26" s="39">
        <f t="shared" ref="T26:T35" si="13">IF(ISNUMBER($P26),IF(MOD($P26,2)&gt;=1,1,0),"X")</f>
        <v>1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>
        <v>1</v>
      </c>
      <c r="AI26" s="36">
        <v>1</v>
      </c>
      <c r="AJ26" s="36"/>
      <c r="AK26" s="36"/>
      <c r="AL26" s="36"/>
      <c r="AM26" s="36"/>
    </row>
    <row r="27" spans="1:39" x14ac:dyDescent="0.4">
      <c r="A27" s="57">
        <v>26</v>
      </c>
      <c r="B27" s="57" t="s">
        <v>124</v>
      </c>
      <c r="C27" s="44"/>
      <c r="D27" s="59"/>
      <c r="E27" s="61">
        <v>5</v>
      </c>
      <c r="F27" s="59" t="str">
        <f t="shared" si="0"/>
        <v/>
      </c>
      <c r="G27" s="59" t="str">
        <f t="shared" si="1"/>
        <v/>
      </c>
      <c r="H27" s="59" t="str">
        <f t="shared" si="2"/>
        <v/>
      </c>
      <c r="I27" s="59" t="str">
        <f t="shared" si="3"/>
        <v/>
      </c>
      <c r="J27" s="61" t="str">
        <f t="shared" si="4"/>
        <v/>
      </c>
      <c r="K27" s="60">
        <f t="shared" si="5"/>
        <v>0</v>
      </c>
      <c r="L27" s="60">
        <f t="shared" si="6"/>
        <v>0</v>
      </c>
      <c r="M27" s="60">
        <f t="shared" si="7"/>
        <v>1</v>
      </c>
      <c r="N27" s="60">
        <f t="shared" si="8"/>
        <v>0</v>
      </c>
      <c r="O27" s="65">
        <f t="shared" si="9"/>
        <v>1</v>
      </c>
      <c r="P27" s="62"/>
      <c r="Q27" s="63" t="str">
        <f t="shared" si="10"/>
        <v>X</v>
      </c>
      <c r="R27" s="63" t="str">
        <f t="shared" si="11"/>
        <v>X</v>
      </c>
      <c r="S27" s="63" t="str">
        <f t="shared" si="12"/>
        <v>X</v>
      </c>
      <c r="T27" s="63" t="str">
        <f t="shared" si="13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>
        <v>1</v>
      </c>
      <c r="AF27" s="57"/>
      <c r="AG27" s="58"/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31" t="s">
        <v>126</v>
      </c>
      <c r="C28" s="37"/>
      <c r="D28" s="37">
        <v>0</v>
      </c>
      <c r="E28" s="29">
        <v>8</v>
      </c>
      <c r="F28" s="20" t="str">
        <f t="shared" si="0"/>
        <v/>
      </c>
      <c r="G28" s="20" t="str">
        <f t="shared" si="1"/>
        <v/>
      </c>
      <c r="H28" s="20">
        <f t="shared" si="2"/>
        <v>0</v>
      </c>
      <c r="I28" s="20">
        <f t="shared" si="3"/>
        <v>0</v>
      </c>
      <c r="J28" s="29">
        <f t="shared" si="4"/>
        <v>0</v>
      </c>
      <c r="K28" s="36">
        <f t="shared" si="5"/>
        <v>0</v>
      </c>
      <c r="L28" s="36">
        <f t="shared" si="6"/>
        <v>1</v>
      </c>
      <c r="M28" s="36">
        <f t="shared" si="7"/>
        <v>0</v>
      </c>
      <c r="N28" s="36">
        <f t="shared" si="8"/>
        <v>0</v>
      </c>
      <c r="O28" s="64">
        <f t="shared" si="9"/>
        <v>0</v>
      </c>
      <c r="P28" s="38">
        <v>5</v>
      </c>
      <c r="Q28" s="39">
        <f t="shared" si="10"/>
        <v>0</v>
      </c>
      <c r="R28" s="39">
        <f t="shared" si="11"/>
        <v>1</v>
      </c>
      <c r="S28" s="39">
        <f t="shared" si="12"/>
        <v>0</v>
      </c>
      <c r="T28" s="39">
        <f t="shared" si="13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/>
      <c r="AF28" s="31">
        <v>1</v>
      </c>
      <c r="AG28" s="36"/>
      <c r="AH28" s="36">
        <v>1</v>
      </c>
      <c r="AI28" s="36">
        <v>1</v>
      </c>
      <c r="AJ28" s="36"/>
      <c r="AK28" s="36"/>
      <c r="AL28" s="36"/>
      <c r="AM28" s="36"/>
    </row>
    <row r="29" spans="1:39" x14ac:dyDescent="0.4">
      <c r="A29" s="57">
        <v>28</v>
      </c>
      <c r="B29" s="57" t="s">
        <v>128</v>
      </c>
      <c r="C29" s="44"/>
      <c r="D29" s="59">
        <v>5</v>
      </c>
      <c r="E29" s="61">
        <v>18</v>
      </c>
      <c r="F29" s="59" t="str">
        <f t="shared" si="0"/>
        <v/>
      </c>
      <c r="G29" s="59" t="str">
        <f t="shared" si="1"/>
        <v/>
      </c>
      <c r="H29" s="59">
        <f t="shared" si="2"/>
        <v>1</v>
      </c>
      <c r="I29" s="59">
        <f t="shared" si="3"/>
        <v>0</v>
      </c>
      <c r="J29" s="61">
        <f t="shared" si="4"/>
        <v>1</v>
      </c>
      <c r="K29" s="60">
        <f t="shared" si="5"/>
        <v>1</v>
      </c>
      <c r="L29" s="60">
        <f t="shared" si="6"/>
        <v>1</v>
      </c>
      <c r="M29" s="60">
        <f t="shared" si="7"/>
        <v>0</v>
      </c>
      <c r="N29" s="60">
        <f t="shared" si="8"/>
        <v>0</v>
      </c>
      <c r="O29" s="65">
        <f t="shared" si="9"/>
        <v>0</v>
      </c>
      <c r="P29" s="62">
        <v>11</v>
      </c>
      <c r="Q29" s="63">
        <f t="shared" si="10"/>
        <v>1</v>
      </c>
      <c r="R29" s="63">
        <f t="shared" si="11"/>
        <v>0</v>
      </c>
      <c r="S29" s="63">
        <f t="shared" si="12"/>
        <v>1</v>
      </c>
      <c r="T29" s="63">
        <f t="shared" si="13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>
        <v>1</v>
      </c>
      <c r="AH29" s="58">
        <v>1</v>
      </c>
      <c r="AI29" s="58">
        <v>1</v>
      </c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0"/>
        <v/>
      </c>
      <c r="G30" s="20" t="str">
        <f t="shared" si="1"/>
        <v/>
      </c>
      <c r="H30" s="20" t="str">
        <f t="shared" si="2"/>
        <v/>
      </c>
      <c r="I30" s="20" t="str">
        <f t="shared" si="3"/>
        <v/>
      </c>
      <c r="J30" s="29" t="str">
        <f t="shared" si="4"/>
        <v/>
      </c>
      <c r="K30" s="36" t="str">
        <f t="shared" si="5"/>
        <v/>
      </c>
      <c r="L30" s="36" t="str">
        <f t="shared" si="6"/>
        <v/>
      </c>
      <c r="M30" s="36" t="str">
        <f t="shared" si="7"/>
        <v/>
      </c>
      <c r="N30" s="36" t="str">
        <f t="shared" si="8"/>
        <v/>
      </c>
      <c r="O30" s="64" t="str">
        <f t="shared" si="9"/>
        <v/>
      </c>
      <c r="P30" s="38"/>
      <c r="Q30" s="39" t="str">
        <f t="shared" si="10"/>
        <v>X</v>
      </c>
      <c r="R30" s="39" t="str">
        <f t="shared" si="11"/>
        <v>X</v>
      </c>
      <c r="S30" s="39" t="str">
        <f t="shared" si="12"/>
        <v>X</v>
      </c>
      <c r="T30" s="39" t="str">
        <f t="shared" si="13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0"/>
        <v/>
      </c>
      <c r="G31" s="59" t="str">
        <f t="shared" si="1"/>
        <v/>
      </c>
      <c r="H31" s="59" t="str">
        <f t="shared" si="2"/>
        <v/>
      </c>
      <c r="I31" s="59" t="str">
        <f t="shared" si="3"/>
        <v/>
      </c>
      <c r="J31" s="61" t="str">
        <f t="shared" si="4"/>
        <v/>
      </c>
      <c r="K31" s="60" t="str">
        <f t="shared" si="5"/>
        <v/>
      </c>
      <c r="L31" s="60" t="str">
        <f t="shared" si="6"/>
        <v/>
      </c>
      <c r="M31" s="60" t="str">
        <f t="shared" si="7"/>
        <v/>
      </c>
      <c r="N31" s="60" t="str">
        <f t="shared" si="8"/>
        <v/>
      </c>
      <c r="O31" s="65" t="str">
        <f t="shared" si="9"/>
        <v/>
      </c>
      <c r="P31" s="62"/>
      <c r="Q31" s="63" t="str">
        <f t="shared" si="10"/>
        <v>X</v>
      </c>
      <c r="R31" s="63" t="str">
        <f t="shared" si="11"/>
        <v>X</v>
      </c>
      <c r="S31" s="63" t="str">
        <f t="shared" si="12"/>
        <v>X</v>
      </c>
      <c r="T31" s="63" t="str">
        <f t="shared" si="13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0"/>
        <v/>
      </c>
      <c r="G32" s="20" t="str">
        <f t="shared" si="1"/>
        <v/>
      </c>
      <c r="H32" s="20" t="str">
        <f t="shared" si="2"/>
        <v/>
      </c>
      <c r="I32" s="20" t="str">
        <f t="shared" si="3"/>
        <v/>
      </c>
      <c r="J32" s="29" t="str">
        <f t="shared" si="4"/>
        <v/>
      </c>
      <c r="K32" s="36" t="str">
        <f t="shared" si="5"/>
        <v/>
      </c>
      <c r="L32" s="36" t="str">
        <f t="shared" si="6"/>
        <v/>
      </c>
      <c r="M32" s="36" t="str">
        <f t="shared" si="7"/>
        <v/>
      </c>
      <c r="N32" s="36" t="str">
        <f t="shared" si="8"/>
        <v/>
      </c>
      <c r="O32" s="64" t="str">
        <f t="shared" si="9"/>
        <v/>
      </c>
      <c r="P32" s="38"/>
      <c r="Q32" s="39" t="str">
        <f t="shared" si="10"/>
        <v>X</v>
      </c>
      <c r="R32" s="39" t="str">
        <f t="shared" si="11"/>
        <v>X</v>
      </c>
      <c r="S32" s="39" t="str">
        <f t="shared" si="12"/>
        <v>X</v>
      </c>
      <c r="T32" s="39" t="str">
        <f t="shared" si="13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0"/>
        <v/>
      </c>
      <c r="G33" s="59" t="str">
        <f t="shared" si="1"/>
        <v/>
      </c>
      <c r="H33" s="59" t="str">
        <f t="shared" si="2"/>
        <v/>
      </c>
      <c r="I33" s="59" t="str">
        <f t="shared" si="3"/>
        <v/>
      </c>
      <c r="J33" s="61" t="str">
        <f t="shared" si="4"/>
        <v/>
      </c>
      <c r="K33" s="60" t="str">
        <f t="shared" si="5"/>
        <v/>
      </c>
      <c r="L33" s="60" t="str">
        <f t="shared" si="6"/>
        <v/>
      </c>
      <c r="M33" s="60" t="str">
        <f t="shared" si="7"/>
        <v/>
      </c>
      <c r="N33" s="60" t="str">
        <f t="shared" si="8"/>
        <v/>
      </c>
      <c r="O33" s="65" t="str">
        <f t="shared" si="9"/>
        <v/>
      </c>
      <c r="P33" s="62"/>
      <c r="Q33" s="63" t="str">
        <f t="shared" si="10"/>
        <v>X</v>
      </c>
      <c r="R33" s="63" t="str">
        <f t="shared" si="11"/>
        <v>X</v>
      </c>
      <c r="S33" s="63" t="str">
        <f t="shared" si="12"/>
        <v>X</v>
      </c>
      <c r="T33" s="63" t="str">
        <f t="shared" si="13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0"/>
        <v/>
      </c>
      <c r="G34" s="20" t="str">
        <f t="shared" si="1"/>
        <v/>
      </c>
      <c r="H34" s="20" t="str">
        <f t="shared" si="2"/>
        <v/>
      </c>
      <c r="I34" s="20" t="str">
        <f t="shared" si="3"/>
        <v/>
      </c>
      <c r="J34" s="29" t="str">
        <f t="shared" si="4"/>
        <v/>
      </c>
      <c r="K34" s="36" t="str">
        <f t="shared" si="5"/>
        <v/>
      </c>
      <c r="L34" s="36" t="str">
        <f t="shared" si="6"/>
        <v/>
      </c>
      <c r="M34" s="36" t="str">
        <f t="shared" si="7"/>
        <v/>
      </c>
      <c r="N34" s="36" t="str">
        <f t="shared" si="8"/>
        <v/>
      </c>
      <c r="O34" s="64" t="str">
        <f t="shared" si="9"/>
        <v/>
      </c>
      <c r="P34" s="38"/>
      <c r="Q34" s="39" t="str">
        <f t="shared" si="10"/>
        <v>X</v>
      </c>
      <c r="R34" s="39" t="str">
        <f t="shared" si="11"/>
        <v>X</v>
      </c>
      <c r="S34" s="39" t="str">
        <f t="shared" si="12"/>
        <v>X</v>
      </c>
      <c r="T34" s="39" t="str">
        <f t="shared" si="13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0"/>
        <v/>
      </c>
      <c r="G35" s="59" t="str">
        <f t="shared" si="1"/>
        <v/>
      </c>
      <c r="H35" s="59" t="str">
        <f t="shared" si="2"/>
        <v/>
      </c>
      <c r="I35" s="59" t="str">
        <f t="shared" si="3"/>
        <v/>
      </c>
      <c r="J35" s="61" t="str">
        <f t="shared" si="4"/>
        <v/>
      </c>
      <c r="K35" s="60" t="str">
        <f t="shared" si="5"/>
        <v/>
      </c>
      <c r="L35" s="60" t="str">
        <f t="shared" si="6"/>
        <v/>
      </c>
      <c r="M35" s="60" t="str">
        <f t="shared" si="7"/>
        <v/>
      </c>
      <c r="N35" s="60" t="str">
        <f t="shared" si="8"/>
        <v/>
      </c>
      <c r="O35" s="65" t="str">
        <f t="shared" si="9"/>
        <v/>
      </c>
      <c r="P35" s="62"/>
      <c r="Q35" s="63" t="str">
        <f t="shared" si="10"/>
        <v>X</v>
      </c>
      <c r="R35" s="63" t="str">
        <f t="shared" si="11"/>
        <v>X</v>
      </c>
      <c r="S35" s="63" t="str">
        <f t="shared" si="12"/>
        <v>X</v>
      </c>
      <c r="T35" s="63" t="str">
        <f t="shared" si="13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0"/>
        <v/>
      </c>
      <c r="G36" s="20" t="str">
        <f t="shared" si="1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0"/>
        <v/>
      </c>
      <c r="G37" s="59" t="str">
        <f t="shared" si="1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0"/>
        <v/>
      </c>
      <c r="G38" s="20" t="str">
        <f t="shared" si="1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0"/>
        <v/>
      </c>
      <c r="G39" s="59" t="str">
        <f t="shared" si="1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0"/>
        <v/>
      </c>
      <c r="G40" s="20" t="str">
        <f t="shared" si="1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0"/>
        <v/>
      </c>
      <c r="G41" s="59" t="str">
        <f t="shared" si="1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0"/>
        <v/>
      </c>
      <c r="G42" s="20" t="str">
        <f t="shared" si="1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0"/>
        <v/>
      </c>
      <c r="G43" s="59" t="str">
        <f t="shared" si="1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0"/>
        <v/>
      </c>
      <c r="G44" s="20" t="str">
        <f t="shared" si="1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0"/>
        <v/>
      </c>
      <c r="G45" s="59" t="str">
        <f t="shared" si="1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0"/>
        <v/>
      </c>
      <c r="G46" s="20" t="str">
        <f t="shared" si="1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0"/>
        <v/>
      </c>
      <c r="G47" s="59" t="str">
        <f t="shared" si="1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0"/>
        <v/>
      </c>
      <c r="G48" s="20" t="str">
        <f t="shared" si="1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0"/>
        <v/>
      </c>
      <c r="G49" s="59" t="str">
        <f t="shared" si="1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0"/>
        <v/>
      </c>
      <c r="G50" s="20" t="str">
        <f t="shared" si="1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0"/>
        <v/>
      </c>
      <c r="G51" s="59" t="str">
        <f t="shared" si="1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0"/>
        <v/>
      </c>
      <c r="G52" s="20" t="str">
        <f t="shared" si="1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0"/>
        <v/>
      </c>
      <c r="G53" s="59" t="str">
        <f t="shared" si="1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0"/>
        <v/>
      </c>
      <c r="G54" s="20" t="str">
        <f t="shared" si="1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0"/>
        <v/>
      </c>
      <c r="G55" s="59" t="str">
        <f t="shared" si="1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0"/>
        <v/>
      </c>
      <c r="G56" s="20" t="str">
        <f t="shared" si="1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0"/>
        <v/>
      </c>
      <c r="G57" s="59" t="str">
        <f t="shared" si="1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0"/>
        <v/>
      </c>
      <c r="G58" s="20" t="str">
        <f t="shared" si="1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0"/>
        <v/>
      </c>
      <c r="G59" s="59" t="str">
        <f t="shared" si="1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0"/>
        <v/>
      </c>
      <c r="G60" s="20" t="str">
        <f t="shared" si="1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0"/>
        <v/>
      </c>
      <c r="G61" s="59" t="str">
        <f t="shared" si="1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U1:AB1">
    <cfRule type="cellIs" priority="36" operator="notEqual">
      <formula>0</formula>
    </cfRule>
  </conditionalFormatting>
  <conditionalFormatting sqref="U62:AF1048576 AJ62:AK1048576">
    <cfRule type="cellIs" priority="24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3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U1:AF1 U26:AF1048576 AG1:AM1048576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="85" zoomScaleNormal="85" workbookViewId="0">
      <pane ySplit="1" topLeftCell="A2" activePane="bottomLeft" state="frozen"/>
      <selection pane="bottomLeft" activeCell="A7" sqref="A7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44140625" style="18" customWidth="1"/>
    <col min="5" max="7" width="4.44140625" style="18" hidden="1" customWidth="1"/>
    <col min="8" max="8" width="4.21875" style="18" hidden="1" customWidth="1"/>
    <col min="9" max="14" width="4.44140625" style="18" hidden="1" customWidth="1"/>
    <col min="15" max="15" width="23.44140625" style="18" customWidth="1"/>
    <col min="16" max="19" width="4.44140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Auipc</v>
      </c>
      <c r="AE1" s="23" t="str">
        <f>真值表!AF1</f>
        <v>Byte</v>
      </c>
      <c r="AF1" s="25" t="str">
        <f>真值表!AG1</f>
        <v>BGE</v>
      </c>
      <c r="AG1" s="25" t="str">
        <f>真值表!AH1</f>
        <v>RsUsed</v>
      </c>
      <c r="AH1" s="25" t="str">
        <f>真值表!AI1</f>
        <v>RtUsed</v>
      </c>
      <c r="AI1" s="25" t="str">
        <f>真值表!AJ1</f>
        <v>CSRRSI</v>
      </c>
      <c r="AJ1" s="25" t="str">
        <f>真值表!AK1</f>
        <v>CSRRCI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>~F14&amp;~F13&amp;~F12&amp;~OP6&amp;~OP5&amp; OP4&amp;~OP3&amp;~OP2+</v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 xml:space="preserve"> F14&amp; F13&amp; F12&amp;~OP6&amp;~OP5&amp; OP4&amp;~OP3&amp;~OP2+</v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 xml:space="preserve"> F14&amp; F13&amp;~F12&amp;~OP6&amp;~OP5&amp; OP4&amp;~OP3&amp;~OP2+</v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 xml:space="preserve"> F14&amp;~F13&amp;~F12&amp;~OP6&amp;~OP5&amp; OP4&amp;~OP3&amp;~OP2+</v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>~F14&amp; F13&amp;~F12&amp;~OP6&amp;~OP5&amp; OP4&amp;~OP3&amp;~OP2+</v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>~F30&amp;~F25&amp;~F14&amp;~F13&amp; F12&amp;~OP6&amp;~OP5&amp; OP4&amp;~OP3&amp;~OP2+</v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>~F30&amp;~F25&amp; F14&amp;~F13&amp; F12&amp;~OP6&amp;~OP5&amp; OP4&amp;~OP3&amp;~OP2+</v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 xml:space="preserve"> F30&amp;~F25&amp; F14&amp;~F13&amp; F12&amp;~OP6&amp;~OP5&amp; OP4&amp;~OP3&amp;~OP2+</v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>~F14&amp; F13&amp;~F12&amp;~OP6&amp;~OP5&amp;~OP4&amp;~OP3&amp;~OP2+</v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>~F30&amp;~F25&amp;~F14&amp;~F13&amp;~F12&amp; OP6&amp; OP5&amp; OP4&amp;~OP3&amp;~OP2+</v>
      </c>
      <c r="AH18" s="24" t="str">
        <f>IF(真值表!AI18=1,$O18&amp;"+","")</f>
        <v>~F30&amp;~F25&amp;~F14&amp;~F13&amp;~F12&amp; OP6&amp; OP5&amp; OP4&amp;~OP3&amp;~OP2+</v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>~F14&amp;~F13&amp;~F12&amp; OP6&amp; OP5&amp;~OP4&amp;~OP3&amp; OP2+</v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 xml:space="preserve"> F14&amp; F13&amp;~F12&amp; OP6&amp; OP5&amp; OP4&amp;~OP3&amp;~OP2+</v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 xml:space="preserve"> F14&amp; F13&amp; F12&amp; OP6&amp; OP5&amp; OP4&amp;~OP3&amp;~OP2+</v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~F30&amp;~F25&amp;~F14&amp;~F13&amp;~F12&amp;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xor</v>
      </c>
      <c r="B26" s="37">
        <f>IF(ISBLANK(真值表!C26),"",真值表!C26)</f>
        <v>0</v>
      </c>
      <c r="C26" s="37">
        <f>IF(ISBLANK(真值表!D26),"",真值表!D26)</f>
        <v>4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>~F12&amp;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F14&amp;~F13&amp;~F12&amp;~OP6&amp; OP5&amp; OP4&amp;~OP3&amp;~OP2</v>
      </c>
      <c r="P26" s="24" t="str">
        <f>IF(真值表!Q26=1,$O26&amp;"+","")</f>
        <v>~F30&amp;~F25&amp; F14&amp;~F13&amp;~F12&amp;~OP6&amp; OP5&amp; OP4&amp;~OP3&amp;~OP2+</v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>~F30&amp;~F25&amp; F14&amp;~F13&amp;~F12&amp;~OP6&amp;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F14&amp;~F13&amp;~F12&amp;~OP6&amp;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~F30&amp;~F25&amp; F14&amp;~F13&amp;~F12&amp;~OP6&amp; OP5&amp; OP4&amp;~OP3&amp;~OP2+</v>
      </c>
      <c r="AH26" s="24" t="str">
        <f>IF(真值表!AI26=1,$O26&amp;"+","")</f>
        <v>~F30&amp;~F25&amp; F14&amp;~F13&amp;~F12&amp;~OP6&amp; OP5&amp; OP4&amp;~OP3&amp;~OP2+</v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auipc</v>
      </c>
      <c r="B27" s="45" t="str">
        <f>IF(ISBLANK(真值表!C27),"",真值表!C27)</f>
        <v/>
      </c>
      <c r="C27" s="52" t="str">
        <f>IF(ISBLANK(真值表!D27),"",真值表!D27)</f>
        <v/>
      </c>
      <c r="D27" s="51">
        <f>IF(ISBLANK(真值表!E27),"",真值表!E27)</f>
        <v>5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~OP6&amp;~OP5&amp;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~OP6&amp;~OP5&amp;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>~OP6&amp;~OP5&amp; OP4&amp;~OP3&amp; OP2+</v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>~F14&amp;~F13&amp;~F12&amp;~OP6&amp; OP5&amp;~OP4&amp;~OP3&amp;~OP2+</v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>~F14&amp;~F13&amp;~F12&amp;~OP6&amp; OP5&amp;~OP4&amp;~OP3&amp;~OP2+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 xml:space="preserve"> F14&amp;~F13&amp; F12&amp; OP6&amp; OP5&amp;~OP4&amp;~OP3&amp;~OP2+</v>
      </c>
      <c r="AG29" s="49" t="str">
        <f>IF(真值表!AH29=1,$O29&amp;"+","")</f>
        <v xml:space="preserve"> F14&amp;~F13&amp; F12&amp; OP6&amp; OP5&amp;~OP4&amp;~OP3&amp;~OP2+</v>
      </c>
      <c r="AH29" s="49" t="str">
        <f>IF(真值表!AI29=1,$O29&amp;"+","")</f>
        <v xml:space="preserve"> F14&amp;~F13&amp; F12&amp; OP6&amp; OP5&amp;~OP4&amp;~OP3&amp;~OP2+</v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86" t="s">
        <v>82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8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OP2+~F14&amp;~F13&amp;~F12&amp;~OP6&amp;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OP4&amp;~OP3&amp;~OP2+~F14&amp;~F13&amp;~F12&amp;~OP6&amp; OP5&amp;~OP4&amp;~OP3&amp;~OP2+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OP4&amp;~OP3&amp;~OP2+~OP6&amp;~OP5&amp; OP4&amp;~OP3&amp; OP2</v>
      </c>
      <c r="X58" s="30" t="str">
        <f t="shared" si="2"/>
        <v>~F30&amp;~F25&amp;~F14&amp;~F13&amp;~F12&amp; OP6&amp; OP5&amp; OP4&amp;~OP3&amp;~OP2+~F30&amp;~F25&amp;~F14&amp;~F13&amp;~F12&amp;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~OP6&amp;~OP5&amp; OP4&amp;~OP3&amp; OP2</v>
      </c>
      <c r="AE58" s="33" t="str">
        <f t="shared" si="2"/>
        <v>~F14&amp;~F13&amp;~F12&amp;~OP6&amp; OP5&amp;~OP4&amp;~OP3&amp;~OP2</v>
      </c>
      <c r="AF58" s="30" t="str">
        <f t="shared" si="2"/>
        <v xml:space="preserve"> F14&amp;~F13&amp; 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OP4&amp;~OP3&amp;~OP2+~F14&amp;~F13&amp;~F12&amp;~OP6&amp; OP5&amp;~OP4&amp;~OP3&amp;~OP2+ F14&amp;~F13&amp; 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F14&amp;~F13&amp;~F12&amp;~OP6&amp; OP5&amp; OP4&amp;~OP3&amp;~OP2+~F14&amp;~F13&amp;~F12&amp;~OP6&amp; OP5&amp;~OP4&amp;~OP3&amp;~OP2+ F14&amp;~F13&amp; F12&amp; OP6&amp; OP5&amp;~OP4&amp;~OP3&amp;~OP2</v>
      </c>
      <c r="AI58" s="30" t="str">
        <f t="shared" si="2"/>
        <v xml:space="preserve"> F14&amp; F13&amp;~F12&amp; OP6&amp; OP5&amp; OP4&amp;~OP3&amp;~OP2</v>
      </c>
      <c r="AJ58" s="30" t="str">
        <f t="shared" si="2"/>
        <v xml:space="preserve"> F14&amp; F13&amp; F12&amp; OP6&amp; OP5&amp; OP4&amp;~OP3&amp;~OP2</v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OP2+~F14&amp;~F13&amp;~F12&amp;~OP6&amp;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OP4&amp;~OP3&amp;~OP2+~F14&amp;~F13&amp;~F12&amp;~OP6&amp; 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OP4&amp;~OP3&amp;~OP2+~OP6&amp;~OP5&amp; OP4&amp;~OP3&amp; 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~OP6&amp;~OP5&amp; OP4&amp;~OP3&amp; OP2+</v>
      </c>
      <c r="AE59" t="str">
        <f t="shared" si="3"/>
        <v>~F14&amp;~F13&amp;~F12&amp;~OP6&amp; OP5&amp;~OP4&amp;~OP3&amp;~OP2+</v>
      </c>
      <c r="AF59" t="str">
        <f t="shared" si="3"/>
        <v xml:space="preserve"> F14&amp;~F13&amp; 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OP4&amp;~OP3&amp;~OP2+~F14&amp;~F13&amp;~F12&amp;~OP6&amp; OP5&amp;~OP4&amp;~OP3&amp;~OP2+ F14&amp;~F13&amp; 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F14&amp;~F13&amp;~F12&amp;~OP6&amp; OP5&amp; OP4&amp;~OP3&amp;~OP2+~F14&amp;~F13&amp;~F12&amp;~OP6&amp; OP5&amp;~OP4&amp;~OP3&amp;~OP2+ F14&amp;~F13&amp; F12&amp; OP6&amp; OP5&amp;~OP4&amp;~OP3&amp;~OP2+</v>
      </c>
      <c r="AI59" t="str">
        <f t="shared" si="3"/>
        <v xml:space="preserve"> F14&amp; F13&amp;~F12&amp; OP6&amp; OP5&amp; OP4&amp;~OP3&amp;~OP2+</v>
      </c>
      <c r="AJ59" t="str">
        <f t="shared" si="3"/>
        <v xml:space="preserve"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89" t="s">
        <v>62</v>
      </c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18"/>
      <c r="AC61" s="18"/>
      <c r="AD61" s="18"/>
      <c r="AE61" s="18"/>
    </row>
    <row r="63" spans="1:50" ht="16.2" x14ac:dyDescent="0.2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4414062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li shi yang</cp:lastModifiedBy>
  <dcterms:created xsi:type="dcterms:W3CDTF">2015-06-05T18:19:00Z</dcterms:created>
  <dcterms:modified xsi:type="dcterms:W3CDTF">2023-09-16T07:43:36Z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