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FE59886A-4C40-4142-B6F5-0CA87AFE4D3B}"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4" i="12" l="1"/>
  <c r="AN5" i="12"/>
  <c r="AN6" i="12"/>
  <c r="AN7" i="12"/>
  <c r="AO7" i="12" s="1"/>
  <c r="AN8" i="12"/>
  <c r="AO8" i="12" s="1"/>
  <c r="AN10" i="12"/>
  <c r="AN11" i="12"/>
  <c r="AN12" i="12"/>
  <c r="AN13" i="12"/>
  <c r="AN14" i="12"/>
  <c r="AN15" i="12"/>
  <c r="AN3" i="12"/>
  <c r="AO3" i="12" s="1"/>
  <c r="AO6" i="12"/>
  <c r="AO15" i="12"/>
  <c r="AO14" i="12"/>
  <c r="AO13" i="12"/>
  <c r="AO12" i="12"/>
  <c r="AO11" i="12"/>
  <c r="AO10" i="12"/>
  <c r="AO5" i="12"/>
  <c r="AO4" i="12"/>
  <c r="K13" i="3"/>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N17" i="5"/>
  <c r="N5" i="5"/>
  <c r="W8" i="12"/>
  <c r="W3" i="12"/>
  <c r="W7" i="12"/>
  <c r="W4" i="12"/>
  <c r="W5" i="12"/>
  <c r="W14" i="12"/>
  <c r="W11" i="12"/>
  <c r="W12" i="12"/>
  <c r="W10" i="12"/>
  <c r="W13" i="12"/>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L11" i="12"/>
  <c r="Q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S8" i="12"/>
  <c r="S13" i="12"/>
  <c r="S4" i="12"/>
  <c r="S15" i="12"/>
  <c r="S10" i="12"/>
  <c r="S5" i="12"/>
  <c r="S12" i="12"/>
  <c r="S3" i="12"/>
  <c r="S11" i="12" l="1"/>
  <c r="S6" i="12"/>
  <c r="S7" i="12"/>
  <c r="S14" i="12"/>
</calcChain>
</file>

<file path=xl/sharedStrings.xml><?xml version="1.0" encoding="utf-8"?>
<sst xmlns="http://schemas.openxmlformats.org/spreadsheetml/2006/main" count="819" uniqueCount="538">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</sst>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Row],[周期伤害]]/MAX(表2_5[[#This Row],[射击间隔]]*(表2_5[[#This Row],[弹容量]]-1),100/表2_5[[#This Row],[双枪系数]])</f>
        <v>2543.2381465517242</v>
      </c>
      <c r="AO3">
        <f>IF(表2_5[[#This Row],[周期dps]]&lt;=表2_5[[#This Row],[平衡dps]] * 2,0.85+0.3365/(1+EXP(-(表2_5[[#This Row],[平衡dps]]-表2_5[[#This Row],[周期dps]])/(表2_5[[#This Row],[平衡dps]]))),0.5+1.53/(1+EXP(-(表2_5[[#This Row],[平衡dps]]-表2_5[[#This Row],[周期dps]])/(表2_5[[#This Row],[平衡dps]]*1.5))))</f>
        <v>0.99716815739795128</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Row],[周期伤害]]/MAX(表2_5[[#This Row],[射击间隔]]*(表2_5[[#This Row],[弹容量]]-1),100/表2_5[[#This Row],[双枪系数]])</f>
        <v>5830.3418803418799</v>
      </c>
      <c r="AO4">
        <f>IF(表2_5[[#This Row],[周期dps]]&lt;=表2_5[[#This Row],[平衡dps]] * 2,0.85+0.3365/(1+EXP(-(表2_5[[#This Row],[平衡dps]]-表2_5[[#This Row],[周期dps]])/(表2_5[[#This Row],[平衡dps]]))),0.5+1.53/(1+EXP(-(表2_5[[#This Row],[平衡dps]]-表2_5[[#This Row],[周期dps]])/(表2_5[[#This Row],[平衡dps]]*1.5))))</f>
        <v>1.0029158992510199</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Row],[周期伤害]]/MAX(表2_5[[#This Row],[射击间隔]]*(表2_5[[#This Row],[弹容量]]-1),100/表2_5[[#This Row],[双枪系数]])</f>
        <v>4328.7929768794766</v>
      </c>
      <c r="AO5">
        <f>IF(表2_5[[#This Row],[周期dps]]&lt;=表2_5[[#This Row],[平衡dps]] * 2,0.85+0.3365/(1+EXP(-(表2_5[[#This Row],[平衡dps]]-表2_5[[#This Row],[周期dps]])/(表2_5[[#This Row],[平衡dps]]))),0.5+1.53/(1+EXP(-(表2_5[[#This Row],[平衡dps]]-表2_5[[#This Row],[周期dps]])/(表2_5[[#This Row],[平衡dps]]*1.5))))</f>
        <v>1.0039916274153877</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Row],[周期伤害]]/MAX(表2_5[[#This Row],[射击间隔]]*(表2_5[[#This Row],[弹容量]]-1),100/表2_5[[#This Row],[双枪系数]])</f>
        <v>9824.5956545883655</v>
      </c>
      <c r="AO6">
        <f>IF(表2_5[[#This Row],[周期dps]]&lt;=表2_5[[#This Row],[平衡dps]] * 2,0.85+0.3365/(1+EXP(-(表2_5[[#This Row],[平衡dps]]-表2_5[[#This Row],[周期dps]])/(表2_5[[#This Row],[平衡dps]]))),0.5+1.53/(1+EXP(-(表2_5[[#This Row],[平衡dps]]-表2_5[[#This Row],[周期dps]])/(表2_5[[#This Row],[平衡dps]]*1.5))))</f>
        <v>1.0002981435603826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Row],[周期伤害]]/MAX(表2_5[[#This Row],[射击间隔]]*(表2_5[[#This Row],[弹容量]]-1),100/表2_5[[#This Row],[双枪系数]])</f>
        <v>8696.2333987441125</v>
      </c>
      <c r="AO7">
        <f>IF(表2_5[[#This Row],[周期dps]]&lt;=表2_5[[#This Row],[平衡dps]] * 2,0.85+0.3365/(1+EXP(-(表2_5[[#This Row],[平衡dps]]-表2_5[[#This Row],[周期dps]])/(表2_5[[#This Row],[平衡dps]]))),0.5+1.53/(1+EXP(-(表2_5[[#This Row],[平衡dps]]-表2_5[[#This Row],[周期dps]])/(表2_5[[#This Row],[平衡dps]]*1.5))))</f>
        <v>1.0040158907555403</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Row],[周期伤害]]/MAX(表2_5[[#This Row],[射击间隔]]*(表2_5[[#This Row],[弹容量]]-1),100/表2_5[[#This Row],[双枪系数]])</f>
        <v>23351.404478458055</v>
      </c>
      <c r="AO8">
        <f>IF(表2_5[[#This Row],[周期dps]]&lt;=表2_5[[#This Row],[平衡dps]] * 2,0.85+0.3365/(1+EXP(-(表2_5[[#This Row],[平衡dps]]-表2_5[[#This Row],[周期dps]])/(表2_5[[#This Row],[平衡dps]]))),0.5+1.53/(1+EXP(-(表2_5[[#This Row],[平衡dps]]-表2_5[[#This Row],[周期dps]])/(表2_5[[#This Row],[平衡dps]]*1.5))))</f>
        <v>0.94344180679552681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Row],[周期伤害]]/MAX(表2_5[[#This Row],[射击间隔]]*(表2_5[[#This Row],[弹容量]]-1),100/表2_5[[#This Row],[双枪系数]])</f>
        <v>3398.0958454810498</v>
      </c>
      <c r="AO10">
        <f>IF(表2_5[[#This Row],[周期dps]]&lt;=表2_5[[#This Row],[平衡dps]] * 2,0.85+0.3365/(1+EXP(-(表2_5[[#This Row],[平衡dps]]-表2_5[[#This Row],[周期dps]])/(表2_5[[#This Row],[平衡dps]]))),0.5+1.53/(1+EXP(-(表2_5[[#This Row],[平衡dps]]-表2_5[[#This Row],[周期dps]])/(表2_5[[#This Row],[平衡dps]]*1.5))))</f>
        <v>0.97762822485203782</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3972.0249169014655</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Row],[周期伤害]]/MAX(表2_5[[#This Row],[射击间隔]]*(表2_5[[#This Row],[弹容量]]-1),100/表2_5[[#This Row],[双枪系数]])</f>
        <v>8623.25</v>
      </c>
      <c r="AO11">
        <f>IF(表2_5[[#This Row],[周期dps]]&lt;=表2_5[[#This Row],[平衡dps]] * 2,0.85+0.3365/(1+EXP(-(表2_5[[#This Row],[平衡dps]]-表2_5[[#This Row],[周期dps]])/(表2_5[[#This Row],[平衡dps]]))),0.5+1.53/(1+EXP(-(表2_5[[#This Row],[平衡dps]]-表2_5[[#This Row],[周期dps]])/(表2_5[[#This Row],[平衡dps]]*1.5))))</f>
        <v>0.95627700395309678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Row],[周期伤害]]/MAX(表2_5[[#This Row],[射击间隔]]*(表2_5[[#This Row],[弹容量]]-1),100/表2_5[[#This Row],[双枪系数]])</f>
        <v>3506.25</v>
      </c>
      <c r="AO12">
        <f>IF(表2_5[[#This Row],[周期dps]]&lt;=表2_5[[#This Row],[平衡dps]] * 2,0.85+0.3365/(1+EXP(-(表2_5[[#This Row],[平衡dps]]-表2_5[[#This Row],[周期dps]])/(表2_5[[#This Row],[平衡dps]]))),0.5+1.53/(1+EXP(-(表2_5[[#This Row],[平衡dps]]-表2_5[[#This Row],[周期dps]])/(表2_5[[#This Row],[平衡dps]]*1.5))))</f>
        <v>0.96299710274747996</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Row],[周期伤害]]/MAX(表2_5[[#This Row],[射击间隔]]*(表2_5[[#This Row],[弹容量]]-1),100/表2_5[[#This Row],[双枪系数]])</f>
        <v>8971.3642381150712</v>
      </c>
      <c r="AO13">
        <f>IF(表2_5[[#This Row],[周期dps]]&lt;=表2_5[[#This Row],[平衡dps]] * 2,0.85+0.3365/(1+EXP(-(表2_5[[#This Row],[平衡dps]]-表2_5[[#This Row],[周期dps]])/(表2_5[[#This Row],[平衡dps]]))),0.5+1.53/(1+EXP(-(表2_5[[#This Row],[平衡dps]]-表2_5[[#This Row],[周期dps]])/(表2_5[[#This Row],[平衡dps]]*1.5))))</f>
        <v>0.97823794688521748</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Row],[周期伤害]]/MAX(表2_5[[#This Row],[射击间隔]]*(表2_5[[#This Row],[弹容量]]-1),100/表2_5[[#This Row],[双枪系数]])</f>
        <v>7144.3537414966004</v>
      </c>
      <c r="AO14">
        <f>IF(表2_5[[#This Row],[周期dps]]&lt;=表2_5[[#This Row],[平衡dps]] * 2,0.85+0.3365/(1+EXP(-(表2_5[[#This Row],[平衡dps]]-表2_5[[#This Row],[周期dps]])/(表2_5[[#This Row],[平衡dps]]))),0.5+1.53/(1+EXP(-(表2_5[[#This Row],[平衡dps]]-表2_5[[#This Row],[周期dps]])/(表2_5[[#This Row],[平衡dps]]*1.5))))</f>
        <v>0.99943830615938578</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2581.3054442022953</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Row],[周期伤害]]/MAX(表2_5[[#This Row],[射击间隔]]*(表2_5[[#This Row],[弹容量]]-1),100/表2_5[[#This Row],[双枪系数]])</f>
        <v>7287.421875</v>
      </c>
      <c r="AO15">
        <f>IF(表2_5[[#This Row],[周期dps]]&lt;=表2_5[[#This Row],[平衡dps]] * 2,0.85+0.3365/(1+EXP(-(表2_5[[#This Row],[平衡dps]]-表2_5[[#This Row],[周期dps]])/(表2_5[[#This Row],[平衡dps]]))),0.5+1.53/(1+EXP(-(表2_5[[#This Row],[平衡dps]]-表2_5[[#This Row],[周期dps]])/(表2_5[[#This Row],[平衡dps]]*1.5))))</f>
        <v>0.90214452948208912</v>
      </c>
    </row>
    <row r="16" spans="1:41" x14ac:dyDescent="0.3">
      <c r="B16" s="3"/>
      <c r="D16" s="3"/>
      <c r="E16" s="3"/>
      <c r="F16" s="3"/>
      <c r="G16" s="3"/>
      <c r="H16" s="3"/>
      <c r="I16" s="3"/>
      <c r="L16" s="2"/>
      <c r="M16" s="2" t="s">
        <v>517</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515</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522</v>
      </c>
      <c r="AL24" s="2" t="s">
        <v>265</v>
      </c>
    </row>
    <row r="25" spans="2:41" x14ac:dyDescent="0.3">
      <c r="B25" s="3"/>
      <c r="Q25" s="38" t="s">
        <v>520</v>
      </c>
      <c r="R25" s="38" t="s">
        <v>518</v>
      </c>
      <c r="S25" s="39" t="s">
        <v>519</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521</v>
      </c>
      <c r="AL27" s="28">
        <v>20</v>
      </c>
      <c r="AM27" s="28">
        <v>160</v>
      </c>
      <c r="AN27" s="28">
        <f>表5[[#This Row],[伤害加成]]*IF(AL27&gt;=25, 1 + (MIN(13,(AL27-18)/3.5) - 1) * (MIN(13,(AL27-18)/3.5)  - 1) / 100 + 0.05 * (MIN(13,(AL27-18)/3.5)  - 1),1)-表5[[#This Row],[伤害加成]]</f>
        <v>0</v>
      </c>
      <c r="AO27" s="28">
        <v>30</v>
      </c>
    </row>
    <row r="28" spans="2:41" x14ac:dyDescent="0.3">
      <c r="C28" t="s">
        <v>179</v>
      </c>
      <c r="Q28" t="s">
        <v>523</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524</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516</v>
      </c>
      <c r="AL32" s="2" t="s">
        <v>374</v>
      </c>
      <c r="AM32" s="16">
        <f>IF(AL31&gt;=35,17*AL31-330,7*AL31+15) * IF(AL31&gt;=25, 1 + (MIN(13,(AL31-18)/3.5) - 1) * (MIN(13,(AL31-18)/3.5)  - 1) / 100 + 0.05 * (MIN(13,(AL31-18)/3.5)  - 1),1)</f>
        <v>355.53265306122444</v>
      </c>
    </row>
    <row r="33" spans="3:3" x14ac:dyDescent="0.3">
      <c r="C33" s="2" t="s">
        <v>534</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499</v>
      </c>
      <c r="I24" t="s">
        <v>497</v>
      </c>
      <c r="J24" t="s">
        <v>491</v>
      </c>
    </row>
    <row r="25" spans="3:15" x14ac:dyDescent="0.3">
      <c r="C25">
        <v>16</v>
      </c>
      <c r="D25">
        <f t="shared" si="11"/>
        <v>60000</v>
      </c>
      <c r="I25" t="s">
        <v>500</v>
      </c>
      <c r="K25" t="s">
        <v>492</v>
      </c>
      <c r="M25" t="s">
        <v>493</v>
      </c>
      <c r="O25" t="s">
        <v>494</v>
      </c>
    </row>
    <row r="26" spans="3:15" x14ac:dyDescent="0.3">
      <c r="C26">
        <v>17</v>
      </c>
      <c r="D26">
        <f t="shared" si="11"/>
        <v>65000</v>
      </c>
      <c r="J26" t="s">
        <v>495</v>
      </c>
      <c r="K26" t="str">
        <f>I25&amp;K25&amp;J26</f>
        <v>通用重甲攻击套</v>
      </c>
      <c r="M26" t="str">
        <f>I25&amp;M25&amp;J26</f>
        <v>通用中甲攻击套</v>
      </c>
      <c r="O26" t="str">
        <f>I25&amp;O25&amp;J26</f>
        <v>通用轻甲攻击套</v>
      </c>
    </row>
    <row r="27" spans="3:15" x14ac:dyDescent="0.3">
      <c r="C27">
        <v>18</v>
      </c>
      <c r="D27">
        <f t="shared" si="11"/>
        <v>70000</v>
      </c>
      <c r="J27" t="s">
        <v>496</v>
      </c>
      <c r="K27" t="str">
        <f>I25&amp;K25&amp;J27</f>
        <v>通用重甲一般套</v>
      </c>
      <c r="M27" t="str">
        <f>I25&amp;M25&amp;J27</f>
        <v>通用中甲一般套</v>
      </c>
      <c r="O27" t="str">
        <f>I25&amp;O25&amp;J27</f>
        <v>通用轻甲一般套</v>
      </c>
    </row>
    <row r="28" spans="3:15" x14ac:dyDescent="0.3">
      <c r="C28">
        <v>19</v>
      </c>
      <c r="D28">
        <f t="shared" si="11"/>
        <v>75000</v>
      </c>
      <c r="J28" t="s">
        <v>505</v>
      </c>
      <c r="K28" t="str">
        <f>I25&amp;K25&amp;J28</f>
        <v>通用重甲物防套</v>
      </c>
      <c r="M28" t="str">
        <f>I25&amp;M25&amp;J28</f>
        <v>通用中甲物防套</v>
      </c>
      <c r="O28" t="str">
        <f>I25&amp;O25&amp;J28</f>
        <v>通用轻甲物防套</v>
      </c>
    </row>
    <row r="29" spans="3:15" x14ac:dyDescent="0.3">
      <c r="C29">
        <v>20</v>
      </c>
      <c r="D29">
        <f t="shared" si="11"/>
        <v>80000</v>
      </c>
      <c r="J29" t="s">
        <v>506</v>
      </c>
      <c r="K29" t="str">
        <f>I25&amp;K25&amp;J29</f>
        <v>通用重甲魔抗套</v>
      </c>
      <c r="M29" t="str">
        <f>I25&amp;M25&amp;J29</f>
        <v>通用中甲魔抗套</v>
      </c>
      <c r="O29" t="str">
        <f>I25&amp;O25&amp;J29</f>
        <v>通用轻甲魔抗套</v>
      </c>
    </row>
    <row r="30" spans="3:15" x14ac:dyDescent="0.3">
      <c r="C30">
        <v>21</v>
      </c>
      <c r="D30">
        <f t="shared" si="11"/>
        <v>85000</v>
      </c>
      <c r="J30" t="s">
        <v>507</v>
      </c>
      <c r="K30" t="str">
        <f>I25&amp;K25&amp;J30</f>
        <v>通用重甲血防套</v>
      </c>
      <c r="M30" t="str">
        <f>I25&amp;M25&amp;J30</f>
        <v>通用中甲血防套</v>
      </c>
      <c r="O30" t="str">
        <f>I25&amp;O25&amp;J30</f>
        <v>通用轻甲血防套</v>
      </c>
    </row>
    <row r="31" spans="3:15" x14ac:dyDescent="0.3">
      <c r="C31">
        <v>22</v>
      </c>
      <c r="D31">
        <f t="shared" si="11"/>
        <v>90000</v>
      </c>
      <c r="I31" t="s">
        <v>498</v>
      </c>
      <c r="K31" t="s">
        <v>492</v>
      </c>
      <c r="M31" t="s">
        <v>493</v>
      </c>
      <c r="O31" t="s">
        <v>494</v>
      </c>
    </row>
    <row r="32" spans="3:15" x14ac:dyDescent="0.3">
      <c r="C32">
        <v>23</v>
      </c>
      <c r="D32">
        <f t="shared" si="11"/>
        <v>95000</v>
      </c>
      <c r="J32" t="s">
        <v>495</v>
      </c>
      <c r="K32" t="str">
        <f>I31&amp;K31&amp;J32</f>
        <v>刀剑重甲攻击套</v>
      </c>
      <c r="M32" t="str">
        <f>I31&amp;M31&amp;J32</f>
        <v>刀剑中甲攻击套</v>
      </c>
      <c r="O32" t="str">
        <f>I31&amp;O31&amp;J32</f>
        <v>刀剑轻甲攻击套</v>
      </c>
    </row>
    <row r="33" spans="3:15" x14ac:dyDescent="0.3">
      <c r="C33">
        <v>24</v>
      </c>
      <c r="D33">
        <f t="shared" si="11"/>
        <v>100000</v>
      </c>
      <c r="J33" t="s">
        <v>496</v>
      </c>
      <c r="K33" t="str">
        <f>I31&amp;K31&amp;J33</f>
        <v>刀剑重甲一般套</v>
      </c>
      <c r="M33" t="str">
        <f>I31&amp;M31&amp;J33</f>
        <v>刀剑中甲一般套</v>
      </c>
      <c r="O33" t="str">
        <f>I31&amp;O31&amp;J33</f>
        <v>刀剑轻甲一般套</v>
      </c>
    </row>
    <row r="34" spans="3:15" x14ac:dyDescent="0.3">
      <c r="C34">
        <v>25</v>
      </c>
      <c r="D34">
        <f t="shared" si="11"/>
        <v>105000</v>
      </c>
      <c r="J34" t="s">
        <v>505</v>
      </c>
      <c r="K34" t="str">
        <f>I31&amp;K31&amp;J34</f>
        <v>刀剑重甲物防套</v>
      </c>
      <c r="M34" t="str">
        <f>I31&amp;M31&amp;J34</f>
        <v>刀剑中甲物防套</v>
      </c>
      <c r="O34" t="str">
        <f>I31&amp;O31&amp;J34</f>
        <v>刀剑轻甲物防套</v>
      </c>
    </row>
    <row r="35" spans="3:15" x14ac:dyDescent="0.3">
      <c r="C35">
        <v>26</v>
      </c>
      <c r="D35">
        <f t="shared" si="11"/>
        <v>110000</v>
      </c>
      <c r="J35" t="s">
        <v>506</v>
      </c>
      <c r="K35" t="str">
        <f>I31&amp;K31&amp;J35</f>
        <v>刀剑重甲魔抗套</v>
      </c>
      <c r="M35" t="str">
        <f>I31&amp;M31&amp;J35</f>
        <v>刀剑中甲魔抗套</v>
      </c>
      <c r="O35" t="str">
        <f>I31&amp;O31&amp;J35</f>
        <v>刀剑轻甲魔抗套</v>
      </c>
    </row>
    <row r="36" spans="3:15" x14ac:dyDescent="0.3">
      <c r="C36">
        <v>27</v>
      </c>
      <c r="D36">
        <f t="shared" si="11"/>
        <v>115000</v>
      </c>
      <c r="J36" t="s">
        <v>507</v>
      </c>
      <c r="K36" t="str">
        <f>I31&amp;K31&amp;J36</f>
        <v>刀剑重甲血防套</v>
      </c>
      <c r="M36" t="str">
        <f>I31&amp;M31&amp;J36</f>
        <v>刀剑中甲血防套</v>
      </c>
      <c r="O36" t="str">
        <f>I31&amp;O31&amp;J36</f>
        <v>刀剑轻甲血防套</v>
      </c>
    </row>
    <row r="37" spans="3:15" x14ac:dyDescent="0.3">
      <c r="C37">
        <v>28</v>
      </c>
      <c r="D37">
        <f t="shared" si="11"/>
        <v>120000</v>
      </c>
      <c r="I37" t="s">
        <v>501</v>
      </c>
      <c r="K37" t="s">
        <v>492</v>
      </c>
      <c r="M37" t="s">
        <v>493</v>
      </c>
      <c r="O37" t="s">
        <v>494</v>
      </c>
    </row>
    <row r="38" spans="3:15" x14ac:dyDescent="0.3">
      <c r="C38">
        <v>29</v>
      </c>
      <c r="D38">
        <f t="shared" si="11"/>
        <v>125000</v>
      </c>
      <c r="J38" t="s">
        <v>495</v>
      </c>
      <c r="K38" t="str">
        <f>I37&amp;K37&amp;J38</f>
        <v>枪械重甲攻击套</v>
      </c>
      <c r="M38" t="str">
        <f>I37&amp;M37&amp;J38</f>
        <v>枪械中甲攻击套</v>
      </c>
      <c r="O38" t="str">
        <f>I37&amp;O37&amp;J38</f>
        <v>枪械轻甲攻击套</v>
      </c>
    </row>
    <row r="39" spans="3:15" x14ac:dyDescent="0.3">
      <c r="C39">
        <v>30</v>
      </c>
      <c r="D39">
        <f t="shared" si="11"/>
        <v>130000</v>
      </c>
      <c r="J39" t="s">
        <v>496</v>
      </c>
      <c r="K39" t="str">
        <f>I37&amp;K37&amp;J39</f>
        <v>枪械重甲一般套</v>
      </c>
      <c r="M39" t="str">
        <f>I37&amp;M37&amp;J39</f>
        <v>枪械中甲一般套</v>
      </c>
      <c r="O39" t="str">
        <f>I37&amp;O37&amp;J39</f>
        <v>枪械轻甲一般套</v>
      </c>
    </row>
    <row r="40" spans="3:15" x14ac:dyDescent="0.3">
      <c r="C40">
        <v>31</v>
      </c>
      <c r="D40">
        <f t="shared" si="11"/>
        <v>135000</v>
      </c>
      <c r="J40" t="s">
        <v>505</v>
      </c>
      <c r="K40" t="str">
        <f>I37&amp;K37&amp;J40</f>
        <v>枪械重甲物防套</v>
      </c>
      <c r="M40" t="str">
        <f>I37&amp;M37&amp;J40</f>
        <v>枪械中甲物防套</v>
      </c>
      <c r="O40" t="str">
        <f>I37&amp;O37&amp;J40</f>
        <v>枪械轻甲物防套</v>
      </c>
    </row>
    <row r="41" spans="3:15" x14ac:dyDescent="0.3">
      <c r="C41">
        <v>32</v>
      </c>
      <c r="D41">
        <f t="shared" si="11"/>
        <v>140000</v>
      </c>
      <c r="J41" t="s">
        <v>506</v>
      </c>
      <c r="K41" t="str">
        <f>I37&amp;K37&amp;J41</f>
        <v>枪械重甲魔抗套</v>
      </c>
      <c r="M41" t="str">
        <f>I37&amp;M37&amp;J41</f>
        <v>枪械中甲魔抗套</v>
      </c>
      <c r="O41" t="str">
        <f>I37&amp;O37&amp;J41</f>
        <v>枪械轻甲魔抗套</v>
      </c>
    </row>
    <row r="42" spans="3:15" x14ac:dyDescent="0.3">
      <c r="C42">
        <v>33</v>
      </c>
      <c r="D42">
        <f t="shared" si="11"/>
        <v>145000</v>
      </c>
      <c r="J42" t="s">
        <v>507</v>
      </c>
      <c r="K42" t="str">
        <f>I37&amp;K37&amp;J42</f>
        <v>枪械重甲血防套</v>
      </c>
      <c r="M42" t="str">
        <f>I37&amp;M37&amp;J42</f>
        <v>枪械中甲血防套</v>
      </c>
      <c r="O42" t="str">
        <f>I37&amp;O37&amp;J42</f>
        <v>枪械轻甲血防套</v>
      </c>
    </row>
    <row r="43" spans="3:15" x14ac:dyDescent="0.3">
      <c r="C43">
        <v>34</v>
      </c>
      <c r="D43">
        <f>C43*5000-20000</f>
        <v>150000</v>
      </c>
      <c r="I43" t="s">
        <v>502</v>
      </c>
      <c r="K43" t="s">
        <v>492</v>
      </c>
      <c r="M43" t="s">
        <v>493</v>
      </c>
      <c r="O43" t="s">
        <v>494</v>
      </c>
    </row>
    <row r="44" spans="3:15" x14ac:dyDescent="0.3">
      <c r="C44">
        <v>35</v>
      </c>
      <c r="D44">
        <f t="shared" si="11"/>
        <v>155000</v>
      </c>
      <c r="J44" t="s">
        <v>495</v>
      </c>
      <c r="K44" t="str">
        <f>I43&amp;K43&amp;J44</f>
        <v>拳皇重甲攻击套</v>
      </c>
      <c r="M44" t="str">
        <f>I43&amp;M43&amp;J44</f>
        <v>拳皇中甲攻击套</v>
      </c>
      <c r="O44" t="str">
        <f>I43&amp;O43&amp;J44</f>
        <v>拳皇轻甲攻击套</v>
      </c>
    </row>
    <row r="45" spans="3:15" x14ac:dyDescent="0.3">
      <c r="C45">
        <v>36</v>
      </c>
      <c r="D45">
        <f t="shared" si="11"/>
        <v>160000</v>
      </c>
      <c r="J45" t="s">
        <v>496</v>
      </c>
      <c r="K45" t="str">
        <f>I43&amp;K43&amp;J45</f>
        <v>拳皇重甲一般套</v>
      </c>
      <c r="M45" t="str">
        <f>I43&amp;M43&amp;J45</f>
        <v>拳皇中甲一般套</v>
      </c>
      <c r="O45" t="str">
        <f>I43&amp;O43&amp;J45</f>
        <v>拳皇轻甲一般套</v>
      </c>
    </row>
    <row r="46" spans="3:15" x14ac:dyDescent="0.3">
      <c r="C46">
        <v>37</v>
      </c>
      <c r="D46">
        <f t="shared" si="11"/>
        <v>165000</v>
      </c>
      <c r="J46" t="s">
        <v>505</v>
      </c>
      <c r="K46" t="str">
        <f>I43&amp;K43&amp;J46</f>
        <v>拳皇重甲物防套</v>
      </c>
      <c r="M46" t="str">
        <f>I43&amp;M43&amp;J46</f>
        <v>拳皇中甲物防套</v>
      </c>
      <c r="O46" t="str">
        <f>I43&amp;O43&amp;J46</f>
        <v>拳皇轻甲物防套</v>
      </c>
    </row>
    <row r="47" spans="3:15" x14ac:dyDescent="0.3">
      <c r="C47">
        <v>38</v>
      </c>
      <c r="D47">
        <f t="shared" si="11"/>
        <v>170000</v>
      </c>
      <c r="J47" t="s">
        <v>506</v>
      </c>
      <c r="K47" t="str">
        <f>I43&amp;K43&amp;J47</f>
        <v>拳皇重甲魔抗套</v>
      </c>
      <c r="M47" t="str">
        <f>I43&amp;M43&amp;J47</f>
        <v>拳皇中甲魔抗套</v>
      </c>
      <c r="O47" t="str">
        <f>I43&amp;O43&amp;J47</f>
        <v>拳皇轻甲魔抗套</v>
      </c>
    </row>
    <row r="48" spans="3:15" x14ac:dyDescent="0.3">
      <c r="C48">
        <v>39</v>
      </c>
      <c r="D48">
        <f t="shared" si="11"/>
        <v>175000</v>
      </c>
      <c r="J48" t="s">
        <v>507</v>
      </c>
      <c r="K48" t="str">
        <f>I43&amp;K43&amp;J48</f>
        <v>拳皇重甲血防套</v>
      </c>
      <c r="M48" t="str">
        <f>I43&amp;M43&amp;J48</f>
        <v>拳皇中甲血防套</v>
      </c>
      <c r="O48" t="str">
        <f>I43&amp;O43&amp;J48</f>
        <v>拳皇轻甲血防套</v>
      </c>
    </row>
    <row r="49" spans="3:15" x14ac:dyDescent="0.3">
      <c r="C49">
        <v>40</v>
      </c>
      <c r="D49">
        <f t="shared" si="11"/>
        <v>180000</v>
      </c>
      <c r="I49" t="s">
        <v>503</v>
      </c>
      <c r="K49" t="s">
        <v>492</v>
      </c>
      <c r="M49" t="s">
        <v>493</v>
      </c>
      <c r="O49" t="s">
        <v>494</v>
      </c>
    </row>
    <row r="50" spans="3:15" x14ac:dyDescent="0.3">
      <c r="C50">
        <v>41</v>
      </c>
      <c r="D50">
        <f t="shared" si="11"/>
        <v>185000</v>
      </c>
      <c r="J50" t="s">
        <v>495</v>
      </c>
      <c r="K50" t="str">
        <f>I49&amp;K49&amp;J50</f>
        <v>刀内力重甲攻击套</v>
      </c>
      <c r="M50" t="str">
        <f>I49&amp;M49&amp;J50</f>
        <v>刀内力中甲攻击套</v>
      </c>
      <c r="O50" t="str">
        <f>I49&amp;O49&amp;J50</f>
        <v>刀内力轻甲攻击套</v>
      </c>
    </row>
    <row r="51" spans="3:15" x14ac:dyDescent="0.3">
      <c r="C51">
        <v>42</v>
      </c>
      <c r="D51">
        <f t="shared" si="11"/>
        <v>190000</v>
      </c>
      <c r="J51" t="s">
        <v>496</v>
      </c>
      <c r="K51" t="str">
        <f>I49&amp;K49&amp;J51</f>
        <v>刀内力重甲一般套</v>
      </c>
      <c r="M51" t="str">
        <f>I49&amp;M49&amp;J51</f>
        <v>刀内力中甲一般套</v>
      </c>
      <c r="O51" t="str">
        <f>I49&amp;O49&amp;J51</f>
        <v>刀内力轻甲一般套</v>
      </c>
    </row>
    <row r="52" spans="3:15" x14ac:dyDescent="0.3">
      <c r="C52">
        <v>43</v>
      </c>
      <c r="D52">
        <f t="shared" si="11"/>
        <v>195000</v>
      </c>
      <c r="J52" t="s">
        <v>505</v>
      </c>
      <c r="K52" t="str">
        <f>I49&amp;K49&amp;J52</f>
        <v>刀内力重甲物防套</v>
      </c>
      <c r="M52" t="str">
        <f>I49&amp;M49&amp;J52</f>
        <v>刀内力中甲物防套</v>
      </c>
      <c r="O52" t="str">
        <f>I49&amp;O49&amp;J52</f>
        <v>刀内力轻甲物防套</v>
      </c>
    </row>
    <row r="53" spans="3:15" x14ac:dyDescent="0.3">
      <c r="C53">
        <v>44</v>
      </c>
      <c r="D53">
        <f t="shared" si="11"/>
        <v>200000</v>
      </c>
      <c r="J53" t="s">
        <v>506</v>
      </c>
      <c r="K53" t="str">
        <f>I49&amp;K49&amp;J53</f>
        <v>刀内力重甲魔抗套</v>
      </c>
      <c r="M53" t="str">
        <f>I49&amp;M49&amp;J53</f>
        <v>刀内力中甲魔抗套</v>
      </c>
      <c r="O53" t="str">
        <f>I49&amp;O49&amp;J53</f>
        <v>刀内力轻甲魔抗套</v>
      </c>
    </row>
    <row r="54" spans="3:15" x14ac:dyDescent="0.3">
      <c r="C54">
        <v>45</v>
      </c>
      <c r="D54">
        <f t="shared" si="11"/>
        <v>205000</v>
      </c>
      <c r="J54" t="s">
        <v>507</v>
      </c>
      <c r="K54" t="str">
        <f>I49&amp;K49&amp;J54</f>
        <v>刀内力重甲血防套</v>
      </c>
      <c r="M54" t="str">
        <f>I49&amp;M49&amp;J54</f>
        <v>刀内力中甲血防套</v>
      </c>
      <c r="O54" t="str">
        <f>I49&amp;O49&amp;J54</f>
        <v>刀内力轻甲血防套</v>
      </c>
    </row>
    <row r="55" spans="3:15" x14ac:dyDescent="0.3">
      <c r="C55">
        <v>46</v>
      </c>
      <c r="D55">
        <f t="shared" si="11"/>
        <v>210000</v>
      </c>
      <c r="I55" t="s">
        <v>504</v>
      </c>
      <c r="K55" t="s">
        <v>492</v>
      </c>
      <c r="M55" t="s">
        <v>493</v>
      </c>
      <c r="O55" t="s">
        <v>494</v>
      </c>
    </row>
    <row r="56" spans="3:15" x14ac:dyDescent="0.3">
      <c r="C56">
        <v>47</v>
      </c>
      <c r="D56">
        <f t="shared" si="11"/>
        <v>215000</v>
      </c>
      <c r="J56" t="s">
        <v>495</v>
      </c>
      <c r="K56" t="str">
        <f>I55&amp;K55&amp;J56</f>
        <v>拳内力重甲攻击套</v>
      </c>
      <c r="M56" t="str">
        <f>I55&amp;M55&amp;J56</f>
        <v>拳内力中甲攻击套</v>
      </c>
      <c r="O56" t="str">
        <f>I55&amp;O55&amp;J56</f>
        <v>拳内力轻甲攻击套</v>
      </c>
    </row>
    <row r="57" spans="3:15" x14ac:dyDescent="0.3">
      <c r="C57">
        <v>48</v>
      </c>
      <c r="D57">
        <f t="shared" si="11"/>
        <v>220000</v>
      </c>
      <c r="J57" t="s">
        <v>496</v>
      </c>
      <c r="K57" t="str">
        <f>I55&amp;K55&amp;J57</f>
        <v>拳内力重甲一般套</v>
      </c>
      <c r="M57" t="str">
        <f>I55&amp;M55&amp;J57</f>
        <v>拳内力中甲一般套</v>
      </c>
      <c r="O57" t="str">
        <f>I55&amp;O55&amp;J57</f>
        <v>拳内力轻甲一般套</v>
      </c>
    </row>
    <row r="58" spans="3:15" x14ac:dyDescent="0.3">
      <c r="C58">
        <v>49</v>
      </c>
      <c r="D58">
        <f t="shared" si="11"/>
        <v>225000</v>
      </c>
      <c r="J58" t="s">
        <v>505</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506</v>
      </c>
      <c r="K59" t="str">
        <f>I55&amp;K55&amp;J59</f>
        <v>拳内力重甲魔抗套</v>
      </c>
      <c r="M59" t="str">
        <f>I55&amp;M55&amp;J59</f>
        <v>拳内力中甲魔抗套</v>
      </c>
      <c r="O59" t="str">
        <f>I55&amp;O55&amp;J59</f>
        <v>拳内力轻甲魔抗套</v>
      </c>
    </row>
    <row r="60" spans="3:15" x14ac:dyDescent="0.3">
      <c r="C60">
        <v>51</v>
      </c>
      <c r="D60">
        <f t="shared" si="12"/>
        <v>275000</v>
      </c>
      <c r="J60" t="s">
        <v>507</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483</v>
      </c>
      <c r="E12" s="3"/>
      <c r="F12" s="3"/>
      <c r="G12" s="3"/>
      <c r="H12" s="3"/>
      <c r="I12" s="3"/>
      <c r="J12" s="3"/>
      <c r="K12" s="3"/>
      <c r="L12" s="3"/>
      <c r="M12" s="3"/>
    </row>
    <row r="13" spans="1:20" x14ac:dyDescent="0.3">
      <c r="B13" s="3"/>
      <c r="C13" s="2"/>
      <c r="D13" s="2" t="s">
        <v>484</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482</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533</v>
      </c>
      <c r="C10" t="s">
        <v>526</v>
      </c>
    </row>
    <row r="11" spans="1:10" x14ac:dyDescent="0.3">
      <c r="C11" s="2" t="s">
        <v>314</v>
      </c>
    </row>
    <row r="12" spans="1:10" x14ac:dyDescent="0.3">
      <c r="C12" t="s">
        <v>535</v>
      </c>
    </row>
    <row r="13" spans="1:10" x14ac:dyDescent="0.3">
      <c r="C13" s="1" t="s">
        <v>316</v>
      </c>
    </row>
    <row r="17" spans="2:10" x14ac:dyDescent="0.3">
      <c r="B17" t="s">
        <v>527</v>
      </c>
      <c r="E17" t="s">
        <v>530</v>
      </c>
      <c r="F17" t="s">
        <v>528</v>
      </c>
      <c r="G17" t="s">
        <v>529</v>
      </c>
      <c r="H17" t="s">
        <v>111</v>
      </c>
      <c r="J17" t="s">
        <v>531</v>
      </c>
    </row>
    <row r="18" spans="2:10" x14ac:dyDescent="0.3">
      <c r="B18" t="s">
        <v>532</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513</v>
      </c>
    </row>
    <row r="13" spans="1:14" x14ac:dyDescent="0.3">
      <c r="D13" t="s">
        <v>525</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514</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469</v>
      </c>
    </row>
    <row r="2" spans="1:23" x14ac:dyDescent="0.3">
      <c r="C2" s="33" t="s">
        <v>401</v>
      </c>
      <c r="D2" s="33" t="s">
        <v>423</v>
      </c>
      <c r="E2" s="33" t="s">
        <v>466</v>
      </c>
      <c r="F2" s="33" t="s">
        <v>447</v>
      </c>
      <c r="G2" s="33" t="s">
        <v>448</v>
      </c>
      <c r="H2" s="33" t="s">
        <v>450</v>
      </c>
      <c r="I2" s="33" t="s">
        <v>446</v>
      </c>
      <c r="J2" s="33" t="s">
        <v>449</v>
      </c>
      <c r="K2" s="33" t="s">
        <v>509</v>
      </c>
      <c r="L2" s="33" t="s">
        <v>445</v>
      </c>
      <c r="N2" s="35" t="s">
        <v>454</v>
      </c>
      <c r="O2" s="35" t="s">
        <v>453</v>
      </c>
      <c r="P2" s="35" t="s">
        <v>455</v>
      </c>
      <c r="Q2" s="35" t="s">
        <v>452</v>
      </c>
      <c r="R2" s="35" t="s">
        <v>457</v>
      </c>
      <c r="S2" s="35" t="s">
        <v>456</v>
      </c>
      <c r="T2" s="35" t="s">
        <v>458</v>
      </c>
      <c r="U2" s="35" t="s">
        <v>459</v>
      </c>
      <c r="V2" s="35" t="s">
        <v>81</v>
      </c>
      <c r="W2" s="35" t="s">
        <v>468</v>
      </c>
    </row>
    <row r="3" spans="1:23" x14ac:dyDescent="0.3">
      <c r="B3" t="s">
        <v>470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485</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473</v>
      </c>
      <c r="C10" s="24" t="s">
        <v>234</v>
      </c>
      <c r="D10" s="2" t="s">
        <v>510</v>
      </c>
    </row>
    <row r="11" spans="1:23" x14ac:dyDescent="0.3">
      <c r="A11" s="6" t="s">
        <v>149</v>
      </c>
      <c r="B11" s="6"/>
      <c r="C11" s="24"/>
      <c r="D11" s="2" t="s">
        <v>467</v>
      </c>
    </row>
    <row r="12" spans="1:23" x14ac:dyDescent="0.3">
      <c r="A12" s="15" t="s">
        <v>148</v>
      </c>
      <c r="B12" s="15"/>
      <c r="D12" s="2" t="s">
        <v>481</v>
      </c>
    </row>
    <row r="13" spans="1:23" x14ac:dyDescent="0.3">
      <c r="D13" s="2" t="s">
        <v>480</v>
      </c>
    </row>
    <row r="14" spans="1:23" x14ac:dyDescent="0.3">
      <c r="D14" s="2" t="s">
        <v>536</v>
      </c>
    </row>
    <row r="15" spans="1:23" x14ac:dyDescent="0.3">
      <c r="D15" s="2" t="s">
        <v>460</v>
      </c>
    </row>
    <row r="16" spans="1:23" x14ac:dyDescent="0.3">
      <c r="D16" s="2" t="s">
        <v>451</v>
      </c>
    </row>
    <row r="17" spans="2:12" x14ac:dyDescent="0.3">
      <c r="D17" s="2" t="s">
        <v>479</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463</v>
      </c>
    </row>
    <row r="23" spans="2:12" x14ac:dyDescent="0.3">
      <c r="B23" t="s">
        <v>404</v>
      </c>
      <c r="C23" s="40">
        <v>3</v>
      </c>
      <c r="J23" t="s">
        <v>427</v>
      </c>
      <c r="K23" s="40">
        <v>2</v>
      </c>
      <c r="L23" t="s">
        <v>438</v>
      </c>
    </row>
    <row r="24" spans="2:12" x14ac:dyDescent="0.3">
      <c r="B24" t="s">
        <v>406</v>
      </c>
      <c r="C24" s="40">
        <v>4</v>
      </c>
      <c r="D24" t="s">
        <v>417</v>
      </c>
      <c r="J24" t="s">
        <v>428</v>
      </c>
      <c r="K24" s="44" t="s">
        <v>476</v>
      </c>
      <c r="L24" t="s">
        <v>475</v>
      </c>
    </row>
    <row r="25" spans="2:12" x14ac:dyDescent="0.3">
      <c r="B25" t="s">
        <v>407</v>
      </c>
      <c r="C25" s="40">
        <v>5</v>
      </c>
      <c r="D25" t="s">
        <v>414</v>
      </c>
      <c r="J25" t="s">
        <v>429</v>
      </c>
      <c r="K25" s="44" t="s">
        <v>477</v>
      </c>
      <c r="L25" t="s">
        <v>439</v>
      </c>
    </row>
    <row r="26" spans="2:12" x14ac:dyDescent="0.3">
      <c r="B26" t="s">
        <v>408</v>
      </c>
      <c r="C26" s="40">
        <v>6</v>
      </c>
      <c r="D26" t="s">
        <v>416</v>
      </c>
      <c r="G26" s="2" t="s">
        <v>509</v>
      </c>
      <c r="J26" t="s">
        <v>430</v>
      </c>
      <c r="K26" s="44" t="s">
        <v>478</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487</v>
      </c>
      <c r="H28" s="40">
        <v>1</v>
      </c>
      <c r="J28" t="s">
        <v>432</v>
      </c>
      <c r="K28" s="40">
        <v>13</v>
      </c>
      <c r="L28" t="s">
        <v>444</v>
      </c>
    </row>
    <row r="29" spans="2:12" x14ac:dyDescent="0.3">
      <c r="B29" t="s">
        <v>411</v>
      </c>
      <c r="C29" s="40">
        <v>9</v>
      </c>
      <c r="G29" s="42" t="s">
        <v>486</v>
      </c>
      <c r="H29" s="40">
        <v>2</v>
      </c>
      <c r="J29" t="s">
        <v>433</v>
      </c>
      <c r="K29" s="40">
        <v>16</v>
      </c>
      <c r="L29" t="s">
        <v>461</v>
      </c>
    </row>
    <row r="30" spans="2:12" x14ac:dyDescent="0.3">
      <c r="B30" t="s">
        <v>412</v>
      </c>
      <c r="C30" s="44" t="s">
        <v>413</v>
      </c>
      <c r="G30" s="42" t="s">
        <v>488</v>
      </c>
      <c r="H30" s="40">
        <v>3</v>
      </c>
      <c r="J30" t="s">
        <v>434</v>
      </c>
      <c r="K30" s="44" t="s">
        <v>537</v>
      </c>
      <c r="L30" t="s">
        <v>442</v>
      </c>
    </row>
    <row r="31" spans="2:12" x14ac:dyDescent="0.3">
      <c r="G31" s="42" t="s">
        <v>489</v>
      </c>
      <c r="H31" s="40">
        <v>4</v>
      </c>
    </row>
    <row r="32" spans="2:12" x14ac:dyDescent="0.3">
      <c r="B32" t="s">
        <v>464</v>
      </c>
      <c r="C32" s="47" t="s">
        <v>465</v>
      </c>
      <c r="D32" s="44"/>
      <c r="G32" s="42" t="s">
        <v>490</v>
      </c>
      <c r="H32" s="40">
        <v>5</v>
      </c>
      <c r="J32" s="24" t="s">
        <v>508</v>
      </c>
      <c r="K32" s="2" t="s">
        <v>441</v>
      </c>
    </row>
    <row r="33" spans="7:11" x14ac:dyDescent="0.3">
      <c r="K33" s="2" t="s">
        <v>436</v>
      </c>
    </row>
    <row r="34" spans="7:11" x14ac:dyDescent="0.3">
      <c r="G34" s="24" t="s">
        <v>511</v>
      </c>
      <c r="H34" s="2" t="s">
        <v>512</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2025-09-27T19:45:29Z</dcterms:modified>
</cp:coreProperties>
</file>