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\Desktop\EXCEL\"/>
    </mc:Choice>
  </mc:AlternateContent>
  <xr:revisionPtr revIDLastSave="0" documentId="13_ncr:1_{1E3DB5B3-C4C6-4756-B720-B27111ABA19C}" xr6:coauthVersionLast="43" xr6:coauthVersionMax="43" xr10:uidLastSave="{00000000-0000-0000-0000-000000000000}"/>
  <bookViews>
    <workbookView xWindow="-108" yWindow="-108" windowWidth="23256" windowHeight="12576" activeTab="2" xr2:uid="{A3291A2F-85DA-4213-8D8B-80FC07317C21}"/>
  </bookViews>
  <sheets>
    <sheet name="Orçamento" sheetId="1" r:id="rId1"/>
    <sheet name="Medicamentos" sheetId="2" r:id="rId2"/>
    <sheet name="Despesas" sheetId="3" r:id="rId3"/>
    <sheet name="Gráfico Despes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3" l="1"/>
  <c r="D20" i="3"/>
  <c r="D19" i="3" l="1"/>
  <c r="D18" i="3"/>
  <c r="D17" i="3"/>
  <c r="D14" i="3"/>
  <c r="I4" i="3"/>
  <c r="I5" i="3"/>
  <c r="I6" i="3"/>
  <c r="I7" i="3"/>
  <c r="I8" i="3"/>
  <c r="I9" i="3"/>
  <c r="I10" i="3"/>
  <c r="I11" i="3"/>
  <c r="I12" i="3"/>
  <c r="I13" i="3"/>
  <c r="H14" i="3"/>
  <c r="G14" i="3"/>
  <c r="F14" i="3"/>
  <c r="E14" i="3"/>
  <c r="I14" i="3" l="1"/>
  <c r="H11" i="2"/>
  <c r="L7" i="2"/>
  <c r="K5" i="2"/>
  <c r="L5" i="2" s="1"/>
  <c r="K6" i="2"/>
  <c r="L6" i="2" s="1"/>
  <c r="K7" i="2"/>
  <c r="K8" i="2"/>
  <c r="L8" i="2" s="1"/>
  <c r="K4" i="2"/>
  <c r="L4" i="2" s="1"/>
  <c r="I5" i="2"/>
  <c r="I6" i="2"/>
  <c r="I7" i="2"/>
  <c r="I8" i="2"/>
  <c r="I4" i="2"/>
  <c r="F18" i="1"/>
  <c r="F16" i="1"/>
  <c r="H13" i="2" l="1"/>
  <c r="H12" i="2"/>
  <c r="H14" i="2"/>
</calcChain>
</file>

<file path=xl/sharedStrings.xml><?xml version="1.0" encoding="utf-8"?>
<sst xmlns="http://schemas.openxmlformats.org/spreadsheetml/2006/main" count="55" uniqueCount="54">
  <si>
    <t>ORÇAMENTO DOMÉSTICO</t>
  </si>
  <si>
    <t>Receitas</t>
  </si>
  <si>
    <t>Salário</t>
  </si>
  <si>
    <t>Despesas</t>
  </si>
  <si>
    <t>Supermercado</t>
  </si>
  <si>
    <t>Água/Luz</t>
  </si>
  <si>
    <t>Telefone</t>
  </si>
  <si>
    <t>Celular</t>
  </si>
  <si>
    <t>Condomínio</t>
  </si>
  <si>
    <t>Combustível</t>
  </si>
  <si>
    <t>Escola</t>
  </si>
  <si>
    <t>Plano de Saúde</t>
  </si>
  <si>
    <t>Outros</t>
  </si>
  <si>
    <t>TOTAL DAS DESPESAS</t>
  </si>
  <si>
    <t>SALDO LÍQUIDO</t>
  </si>
  <si>
    <t>Medicamento</t>
  </si>
  <si>
    <t>Qnt. Estoque</t>
  </si>
  <si>
    <t>Saídas</t>
  </si>
  <si>
    <t>Saldo do estoque</t>
  </si>
  <si>
    <t>Custo unitário</t>
  </si>
  <si>
    <t>Valor Unit. Venda</t>
  </si>
  <si>
    <t>Lucro</t>
  </si>
  <si>
    <t>AAS</t>
  </si>
  <si>
    <t>Benalet Gotas</t>
  </si>
  <si>
    <t>Dorico</t>
  </si>
  <si>
    <t>Lisador</t>
  </si>
  <si>
    <t>Tandrilax</t>
  </si>
  <si>
    <t>Lucro Médio</t>
  </si>
  <si>
    <t>Maior Lucro</t>
  </si>
  <si>
    <t>Menor Lucro</t>
  </si>
  <si>
    <t>Quantidade Total de Saídas</t>
  </si>
  <si>
    <t xml:space="preserve">DESPESAS </t>
  </si>
  <si>
    <t>Janeiro</t>
  </si>
  <si>
    <t>Fevereiro</t>
  </si>
  <si>
    <t>Março</t>
  </si>
  <si>
    <t>Abril</t>
  </si>
  <si>
    <t>Maio</t>
  </si>
  <si>
    <t>Aluguel</t>
  </si>
  <si>
    <t>Água</t>
  </si>
  <si>
    <t>Luz</t>
  </si>
  <si>
    <t>Internet</t>
  </si>
  <si>
    <t>Passagem</t>
  </si>
  <si>
    <t>Gás</t>
  </si>
  <si>
    <t>Limpeza</t>
  </si>
  <si>
    <t>Ração</t>
  </si>
  <si>
    <t>Comida</t>
  </si>
  <si>
    <t>Imposto</t>
  </si>
  <si>
    <t>Total</t>
  </si>
  <si>
    <t>Coluna1</t>
  </si>
  <si>
    <t>Mínimo</t>
  </si>
  <si>
    <t>Máximo</t>
  </si>
  <si>
    <t>Média</t>
  </si>
  <si>
    <t>Contagem</t>
  </si>
  <si>
    <t>Maior que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</si>
</sst>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4F35EB"/>
        <bgColor indexed="64"/>
      </patternFill>
    </fill>
    <fill>
      <patternFill patternType="solid">
        <fgColor rgb="FF82F5F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ED4F8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44" fontId="3" fillId="0" borderId="1" xfId="1" applyFont="1" applyBorder="1"/>
    <xf numFmtId="44" fontId="3" fillId="0" borderId="1" xfId="1" applyNumberFormat="1" applyFont="1" applyBorder="1"/>
    <xf numFmtId="44" fontId="3" fillId="5" borderId="1" xfId="1" applyFont="1" applyFill="1" applyBorder="1"/>
    <xf numFmtId="0" fontId="2" fillId="0" borderId="0" xfId="0" applyFont="1"/>
    <xf numFmtId="0" fontId="0" fillId="0" borderId="0" xfId="0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0" fillId="0" borderId="0" xfId="0" applyFill="1" applyBorder="1" applyAlignment="1">
      <alignment horizontal="left"/>
    </xf>
    <xf numFmtId="0" fontId="6" fillId="0" borderId="6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7" xfId="0" applyFont="1" applyBorder="1" applyAlignment="1">
      <alignment horizontal="center"/>
    </xf>
    <xf numFmtId="44" fontId="6" fillId="0" borderId="7" xfId="1" applyNumberFormat="1" applyFont="1" applyBorder="1"/>
    <xf numFmtId="44" fontId="6" fillId="0" borderId="7" xfId="0" applyNumberFormat="1" applyFont="1" applyBorder="1"/>
    <xf numFmtId="44" fontId="6" fillId="0" borderId="8" xfId="0" applyNumberFormat="1" applyFont="1" applyBorder="1"/>
    <xf numFmtId="0" fontId="6" fillId="0" borderId="3" xfId="0" applyFont="1" applyBorder="1" applyAlignment="1">
      <alignment horizontal="center"/>
    </xf>
    <xf numFmtId="44" fontId="6" fillId="0" borderId="3" xfId="1" applyNumberFormat="1" applyFont="1" applyBorder="1"/>
    <xf numFmtId="44" fontId="6" fillId="0" borderId="3" xfId="0" applyNumberFormat="1" applyFont="1" applyBorder="1"/>
    <xf numFmtId="44" fontId="6" fillId="0" borderId="4" xfId="0" applyNumberFormat="1" applyFont="1" applyBorder="1"/>
    <xf numFmtId="0" fontId="6" fillId="0" borderId="10" xfId="0" applyFont="1" applyBorder="1" applyAlignment="1">
      <alignment horizontal="center"/>
    </xf>
    <xf numFmtId="44" fontId="6" fillId="0" borderId="10" xfId="1" applyNumberFormat="1" applyFont="1" applyBorder="1"/>
    <xf numFmtId="44" fontId="6" fillId="0" borderId="10" xfId="0" applyNumberFormat="1" applyFont="1" applyBorder="1"/>
    <xf numFmtId="44" fontId="6" fillId="0" borderId="11" xfId="0" applyNumberFormat="1" applyFont="1" applyBorder="1"/>
    <xf numFmtId="0" fontId="5" fillId="6" borderId="2" xfId="0" applyFont="1" applyFill="1" applyBorder="1" applyAlignment="1">
      <alignment horizontal="center" vertical="center" wrapText="1" shrinkToFit="1"/>
    </xf>
    <xf numFmtId="0" fontId="5" fillId="7" borderId="2" xfId="0" applyFont="1" applyFill="1" applyBorder="1" applyAlignment="1">
      <alignment horizontal="center" vertical="center" wrapText="1" shrinkToFit="1"/>
    </xf>
    <xf numFmtId="0" fontId="7" fillId="7" borderId="7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 vertical="center" wrapText="1" shrinkToFit="1"/>
    </xf>
    <xf numFmtId="44" fontId="3" fillId="7" borderId="1" xfId="1" applyFont="1" applyFill="1" applyBorder="1"/>
    <xf numFmtId="44" fontId="0" fillId="0" borderId="0" xfId="1" applyFont="1"/>
    <xf numFmtId="44" fontId="0" fillId="0" borderId="0" xfId="0" applyNumberFormat="1"/>
    <xf numFmtId="0" fontId="8" fillId="0" borderId="14" xfId="0" applyFont="1" applyBorder="1"/>
    <xf numFmtId="44" fontId="8" fillId="0" borderId="0" xfId="1" applyFont="1" applyBorder="1"/>
    <xf numFmtId="44" fontId="8" fillId="0" borderId="15" xfId="1" applyFont="1" applyBorder="1"/>
    <xf numFmtId="0" fontId="8" fillId="0" borderId="16" xfId="0" applyFont="1" applyBorder="1"/>
    <xf numFmtId="44" fontId="8" fillId="0" borderId="17" xfId="1" applyFont="1" applyBorder="1"/>
    <xf numFmtId="44" fontId="8" fillId="0" borderId="18" xfId="1" applyFont="1" applyBorder="1"/>
    <xf numFmtId="0" fontId="9" fillId="9" borderId="19" xfId="0" applyFont="1" applyFill="1" applyBorder="1"/>
    <xf numFmtId="0" fontId="8" fillId="0" borderId="0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3" fillId="0" borderId="1" xfId="0" applyFont="1" applyBorder="1"/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7" borderId="1" xfId="0" applyFont="1" applyFill="1" applyBorder="1"/>
    <xf numFmtId="0" fontId="2" fillId="0" borderId="1" xfId="0" applyFont="1" applyBorder="1"/>
    <xf numFmtId="0" fontId="3" fillId="5" borderId="1" xfId="0" applyFont="1" applyFill="1" applyBorder="1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0" fontId="8" fillId="0" borderId="19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39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DA5B4A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ont>
        <color theme="8"/>
      </font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DA5B4A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ont>
        <color theme="8"/>
      </font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DA5B4A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DA5B4A"/>
      <color rgb="FFFABE00"/>
      <color rgb="FFFFFF66"/>
      <color rgb="FF6ED4F8"/>
      <color rgb="FF0099FF"/>
      <color rgb="FF00FF00"/>
      <color rgb="FF00CC66"/>
      <color rgb="FF66FFCC"/>
      <color rgb="FF4AF0EC"/>
      <color rgb="FF82F5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Despesas!$C$4</c:f>
              <c:strCache>
                <c:ptCount val="1"/>
                <c:pt idx="0">
                  <c:v>Aluguel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Despesas!$D$3:$H$3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Despesas!$D$4:$H$4</c:f>
              <c:numCache>
                <c:formatCode>_("R$"* #,##0.00_);_("R$"* \(#,##0.00\);_("R$"* "-"??_);_(@_)</c:formatCode>
                <c:ptCount val="5"/>
                <c:pt idx="0">
                  <c:v>100</c:v>
                </c:pt>
                <c:pt idx="1">
                  <c:v>170</c:v>
                </c:pt>
                <c:pt idx="2">
                  <c:v>47</c:v>
                </c:pt>
                <c:pt idx="3">
                  <c:v>46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E-499D-9CE2-7647D8FCFF0D}"/>
            </c:ext>
          </c:extLst>
        </c:ser>
        <c:ser>
          <c:idx val="1"/>
          <c:order val="1"/>
          <c:tx>
            <c:strRef>
              <c:f>Despesas!$C$5</c:f>
              <c:strCache>
                <c:ptCount val="1"/>
                <c:pt idx="0">
                  <c:v>Comida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Despesas!$D$3:$H$3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Despesas!$D$5:$H$5</c:f>
              <c:numCache>
                <c:formatCode>_("R$"* #,##0.00_);_("R$"* \(#,##0.00\);_("R$"* "-"??_);_(@_)</c:formatCode>
                <c:ptCount val="5"/>
                <c:pt idx="0">
                  <c:v>500</c:v>
                </c:pt>
                <c:pt idx="1">
                  <c:v>45</c:v>
                </c:pt>
                <c:pt idx="2">
                  <c:v>57</c:v>
                </c:pt>
                <c:pt idx="3">
                  <c:v>51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E-499D-9CE2-7647D8FCFF0D}"/>
            </c:ext>
          </c:extLst>
        </c:ser>
        <c:ser>
          <c:idx val="2"/>
          <c:order val="2"/>
          <c:tx>
            <c:strRef>
              <c:f>Despesas!$C$6</c:f>
              <c:strCache>
                <c:ptCount val="1"/>
                <c:pt idx="0">
                  <c:v>Água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Despesas!$D$3:$H$3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Despesas!$D$6:$H$6</c:f>
              <c:numCache>
                <c:formatCode>_("R$"* #,##0.00_);_("R$"* \(#,##0.00\);_("R$"* "-"??_);_(@_)</c:formatCode>
                <c:ptCount val="5"/>
                <c:pt idx="0">
                  <c:v>400</c:v>
                </c:pt>
                <c:pt idx="1">
                  <c:v>22</c:v>
                </c:pt>
                <c:pt idx="2">
                  <c:v>55</c:v>
                </c:pt>
                <c:pt idx="3">
                  <c:v>6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E-499D-9CE2-7647D8FCFF0D}"/>
            </c:ext>
          </c:extLst>
        </c:ser>
        <c:ser>
          <c:idx val="3"/>
          <c:order val="3"/>
          <c:tx>
            <c:strRef>
              <c:f>Despesas!$C$7</c:f>
              <c:strCache>
                <c:ptCount val="1"/>
                <c:pt idx="0">
                  <c:v>Luz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Despesas!$D$3:$H$3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Despesas!$D$7:$H$7</c:f>
              <c:numCache>
                <c:formatCode>_("R$"* #,##0.00_);_("R$"* \(#,##0.00\);_("R$"* "-"??_);_(@_)</c:formatCode>
                <c:ptCount val="5"/>
                <c:pt idx="0">
                  <c:v>50</c:v>
                </c:pt>
                <c:pt idx="1">
                  <c:v>11</c:v>
                </c:pt>
                <c:pt idx="2">
                  <c:v>26</c:v>
                </c:pt>
                <c:pt idx="3">
                  <c:v>26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E-499D-9CE2-7647D8FCFF0D}"/>
            </c:ext>
          </c:extLst>
        </c:ser>
        <c:ser>
          <c:idx val="4"/>
          <c:order val="4"/>
          <c:tx>
            <c:strRef>
              <c:f>Despesas!$C$8</c:f>
              <c:strCache>
                <c:ptCount val="1"/>
                <c:pt idx="0">
                  <c:v>Internet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Despesas!$D$3:$H$3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Despesas!$D$8:$H$8</c:f>
              <c:numCache>
                <c:formatCode>_("R$"* #,##0.00_);_("R$"* \(#,##0.00\);_("R$"* "-"??_);_(@_)</c:formatCode>
                <c:ptCount val="5"/>
                <c:pt idx="0">
                  <c:v>65</c:v>
                </c:pt>
                <c:pt idx="1">
                  <c:v>65</c:v>
                </c:pt>
                <c:pt idx="2">
                  <c:v>15</c:v>
                </c:pt>
                <c:pt idx="3">
                  <c:v>49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CE-499D-9CE2-7647D8FCFF0D}"/>
            </c:ext>
          </c:extLst>
        </c:ser>
        <c:ser>
          <c:idx val="5"/>
          <c:order val="5"/>
          <c:tx>
            <c:strRef>
              <c:f>Despesas!$C$9</c:f>
              <c:strCache>
                <c:ptCount val="1"/>
                <c:pt idx="0">
                  <c:v>Passagem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Despesas!$D$3:$H$3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Despesas!$D$9:$H$9</c:f>
              <c:numCache>
                <c:formatCode>_("R$"* #,##0.00_);_("R$"* \(#,##0.00\);_("R$"* "-"??_);_(@_)</c:formatCode>
                <c:ptCount val="5"/>
                <c:pt idx="0">
                  <c:v>77</c:v>
                </c:pt>
                <c:pt idx="1">
                  <c:v>14</c:v>
                </c:pt>
                <c:pt idx="2">
                  <c:v>82</c:v>
                </c:pt>
                <c:pt idx="3">
                  <c:v>66</c:v>
                </c:pt>
                <c:pt idx="4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CE-499D-9CE2-7647D8FCFF0D}"/>
            </c:ext>
          </c:extLst>
        </c:ser>
        <c:ser>
          <c:idx val="6"/>
          <c:order val="6"/>
          <c:tx>
            <c:strRef>
              <c:f>Despesas!$C$10</c:f>
              <c:strCache>
                <c:ptCount val="1"/>
                <c:pt idx="0">
                  <c:v>Gás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Despesas!$D$3:$H$3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Despesas!$D$10:$H$10</c:f>
              <c:numCache>
                <c:formatCode>_("R$"* #,##0.00_);_("R$"* \(#,##0.00\);_("R$"* "-"??_);_(@_)</c:formatCode>
                <c:ptCount val="5"/>
                <c:pt idx="0">
                  <c:v>85</c:v>
                </c:pt>
                <c:pt idx="1">
                  <c:v>95</c:v>
                </c:pt>
                <c:pt idx="2">
                  <c:v>2</c:v>
                </c:pt>
                <c:pt idx="3">
                  <c:v>59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1CE-499D-9CE2-7647D8FCFF0D}"/>
            </c:ext>
          </c:extLst>
        </c:ser>
        <c:ser>
          <c:idx val="7"/>
          <c:order val="7"/>
          <c:tx>
            <c:strRef>
              <c:f>Despesas!$C$11</c:f>
              <c:strCache>
                <c:ptCount val="1"/>
                <c:pt idx="0">
                  <c:v>Limpeza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Despesas!$D$3:$H$3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Despesas!$D$11:$H$11</c:f>
              <c:numCache>
                <c:formatCode>_("R$"* #,##0.00_);_("R$"* \(#,##0.00\);_("R$"* "-"??_);_(@_)</c:formatCode>
                <c:ptCount val="5"/>
                <c:pt idx="0">
                  <c:v>96</c:v>
                </c:pt>
                <c:pt idx="1">
                  <c:v>6</c:v>
                </c:pt>
                <c:pt idx="2">
                  <c:v>56</c:v>
                </c:pt>
                <c:pt idx="3">
                  <c:v>48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1CE-499D-9CE2-7647D8FCFF0D}"/>
            </c:ext>
          </c:extLst>
        </c:ser>
        <c:ser>
          <c:idx val="8"/>
          <c:order val="8"/>
          <c:tx>
            <c:strRef>
              <c:f>Despesas!$C$12</c:f>
              <c:strCache>
                <c:ptCount val="1"/>
                <c:pt idx="0">
                  <c:v>Ração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Despesas!$D$3:$H$3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Despesas!$D$12:$H$12</c:f>
              <c:numCache>
                <c:formatCode>_("R$"* #,##0.00_);_("R$"* \(#,##0.00\);_("R$"* "-"??_);_(@_)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1CE-499D-9CE2-7647D8FCFF0D}"/>
            </c:ext>
          </c:extLst>
        </c:ser>
        <c:ser>
          <c:idx val="9"/>
          <c:order val="9"/>
          <c:tx>
            <c:strRef>
              <c:f>Despesas!$C$13</c:f>
              <c:strCache>
                <c:ptCount val="1"/>
                <c:pt idx="0">
                  <c:v>Imposto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Despesas!$D$3:$H$3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Despesas!$D$13:$H$13</c:f>
              <c:numCache>
                <c:formatCode>_("R$"* #,##0.00_);_("R$"* \(#,##0.00\);_("R$"* "-"??_);_(@_)</c:formatCode>
                <c:ptCount val="5"/>
                <c:pt idx="0">
                  <c:v>150</c:v>
                </c:pt>
                <c:pt idx="1">
                  <c:v>9</c:v>
                </c:pt>
                <c:pt idx="2">
                  <c:v>26</c:v>
                </c:pt>
                <c:pt idx="3">
                  <c:v>1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CE-499D-9CE2-7647D8FCF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1171736"/>
        <c:axId val="481175016"/>
      </c:barChart>
      <c:catAx>
        <c:axId val="48117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175016"/>
        <c:crosses val="autoZero"/>
        <c:auto val="1"/>
        <c:lblAlgn val="ctr"/>
        <c:lblOffset val="100"/>
        <c:noMultiLvlLbl val="0"/>
      </c:catAx>
      <c:valAx>
        <c:axId val="4811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17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4C2A46-41CA-4F7F-93C3-582D33321838}">
  <sheetPr/>
  <sheetViews>
    <sheetView zoomScale="80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29775" cy="59912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9A0986-D9BF-4A9E-8F39-C636113379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AFA62B3-5458-43B5-846A-43A3F1D37D00}" name="Tabela7" displayName="Tabela7" ref="D3:I14" totalsRowShown="0" headerRowDxfId="7" dataDxfId="6" dataCellStyle="Moeda">
  <autoFilter ref="D3:I14" xr:uid="{C9CF31FE-6B0A-48F7-84D1-AEC81544682E}"/>
  <tableColumns count="6">
    <tableColumn id="1" xr3:uid="{D7720A66-9D3F-4C61-A5D7-63C32D6F2417}" name="Janeiro" dataDxfId="5" dataCellStyle="Moeda"/>
    <tableColumn id="2" xr3:uid="{185E26D8-367D-4E66-8358-D3C13FAD5945}" name="Fevereiro" dataDxfId="4" dataCellStyle="Moeda"/>
    <tableColumn id="3" xr3:uid="{74CF5459-CA74-4187-A37B-8FD72F6A2AFF}" name="Março" dataDxfId="3" dataCellStyle="Moeda"/>
    <tableColumn id="4" xr3:uid="{AF9BCA11-7294-4EFD-8F3B-A26662B1E3DE}" name="Abril" dataDxfId="2" dataCellStyle="Moeda"/>
    <tableColumn id="5" xr3:uid="{DA24317A-02BC-488D-96EA-42EC4C93B5F2}" name="Maio" dataDxfId="1" dataCellStyle="Moeda"/>
    <tableColumn id="6" xr3:uid="{1C3273B7-A58A-4689-BE64-7DD80A7ABD54}" name="Total" dataDxfId="0" dataCellStyle="Moeda">
      <calculatedColumnFormula>SUM(Tabela7[[#This Row],[Janeiro]:[Maio]])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1F15E2-B21A-48C1-8B85-4E89AB760648}" name="Tabela9" displayName="Tabela9" ref="C3:C14" headerRowDxfId="38" dataDxfId="37" totalsRowDxfId="36">
  <tableColumns count="1">
    <tableColumn id="1" xr3:uid="{9E0C5224-1A20-4E5B-9061-C672A990625C}" name="Coluna1" totalsRowFunction="count" dataDxfId="3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6A3D-F2F7-486D-A69B-48680D561E52}">
  <dimension ref="D2:F18"/>
  <sheetViews>
    <sheetView workbookViewId="0">
      <selection activeCell="O4" sqref="O4"/>
    </sheetView>
  </sheetViews>
  <sheetFormatPr defaultRowHeight="14.4" x14ac:dyDescent="0.3"/>
  <cols>
    <col min="3" max="3" width="7" customWidth="1"/>
    <col min="4" max="4" width="16.21875" customWidth="1"/>
    <col min="5" max="5" width="6.88671875" customWidth="1"/>
    <col min="6" max="6" width="12.6640625" bestFit="1" customWidth="1"/>
  </cols>
  <sheetData>
    <row r="2" spans="4:6" ht="18.600000000000001" customHeight="1" x14ac:dyDescent="0.3">
      <c r="D2" s="42" t="s">
        <v>0</v>
      </c>
      <c r="E2" s="42"/>
      <c r="F2" s="42"/>
    </row>
    <row r="3" spans="4:6" x14ac:dyDescent="0.3">
      <c r="D3" s="43" t="s">
        <v>1</v>
      </c>
      <c r="E3" s="43"/>
      <c r="F3" s="43"/>
    </row>
    <row r="4" spans="4:6" x14ac:dyDescent="0.3">
      <c r="D4" s="41" t="s">
        <v>2</v>
      </c>
      <c r="E4" s="41"/>
      <c r="F4" s="1">
        <v>2500</v>
      </c>
    </row>
    <row r="5" spans="4:6" x14ac:dyDescent="0.3">
      <c r="D5" s="44" t="s">
        <v>3</v>
      </c>
      <c r="E5" s="44"/>
      <c r="F5" s="44"/>
    </row>
    <row r="6" spans="4:6" x14ac:dyDescent="0.3">
      <c r="D6" s="41" t="s">
        <v>4</v>
      </c>
      <c r="E6" s="41"/>
      <c r="F6" s="2">
        <v>430</v>
      </c>
    </row>
    <row r="7" spans="4:6" x14ac:dyDescent="0.3">
      <c r="D7" s="41" t="s">
        <v>5</v>
      </c>
      <c r="E7" s="41"/>
      <c r="F7" s="1">
        <v>100</v>
      </c>
    </row>
    <row r="8" spans="4:6" x14ac:dyDescent="0.3">
      <c r="D8" s="41" t="s">
        <v>6</v>
      </c>
      <c r="E8" s="41"/>
      <c r="F8" s="1">
        <v>50</v>
      </c>
    </row>
    <row r="9" spans="4:6" x14ac:dyDescent="0.3">
      <c r="D9" s="41" t="s">
        <v>7</v>
      </c>
      <c r="E9" s="41"/>
      <c r="F9" s="1">
        <v>65</v>
      </c>
    </row>
    <row r="10" spans="4:6" x14ac:dyDescent="0.3">
      <c r="D10" s="41" t="s">
        <v>8</v>
      </c>
      <c r="E10" s="41"/>
      <c r="F10" s="1">
        <v>175</v>
      </c>
    </row>
    <row r="11" spans="4:6" x14ac:dyDescent="0.3">
      <c r="D11" s="41" t="s">
        <v>9</v>
      </c>
      <c r="E11" s="41"/>
      <c r="F11" s="1">
        <v>140</v>
      </c>
    </row>
    <row r="12" spans="4:6" x14ac:dyDescent="0.3">
      <c r="D12" s="41" t="s">
        <v>10</v>
      </c>
      <c r="E12" s="41"/>
      <c r="F12" s="1">
        <v>600</v>
      </c>
    </row>
    <row r="13" spans="4:6" x14ac:dyDescent="0.3">
      <c r="D13" s="41" t="s">
        <v>11</v>
      </c>
      <c r="E13" s="41"/>
      <c r="F13" s="1">
        <v>300</v>
      </c>
    </row>
    <row r="14" spans="4:6" x14ac:dyDescent="0.3">
      <c r="D14" s="41" t="s">
        <v>12</v>
      </c>
      <c r="E14" s="41"/>
      <c r="F14" s="1">
        <v>300</v>
      </c>
    </row>
    <row r="15" spans="4:6" x14ac:dyDescent="0.3">
      <c r="D15" s="46"/>
      <c r="E15" s="46"/>
      <c r="F15" s="46"/>
    </row>
    <row r="16" spans="4:6" x14ac:dyDescent="0.3">
      <c r="D16" s="47" t="s">
        <v>13</v>
      </c>
      <c r="E16" s="47"/>
      <c r="F16" s="3">
        <f>SUM(F6:F14)</f>
        <v>2160</v>
      </c>
    </row>
    <row r="17" spans="4:6" x14ac:dyDescent="0.3">
      <c r="D17" s="46"/>
      <c r="E17" s="46"/>
      <c r="F17" s="46"/>
    </row>
    <row r="18" spans="4:6" x14ac:dyDescent="0.3">
      <c r="D18" s="45" t="s">
        <v>14</v>
      </c>
      <c r="E18" s="45"/>
      <c r="F18" s="29">
        <f>F4-F16</f>
        <v>340</v>
      </c>
    </row>
  </sheetData>
  <mergeCells count="17">
    <mergeCell ref="D18:E18"/>
    <mergeCell ref="D12:E12"/>
    <mergeCell ref="D13:E13"/>
    <mergeCell ref="D14:E14"/>
    <mergeCell ref="D15:F15"/>
    <mergeCell ref="D16:E16"/>
    <mergeCell ref="D17:F17"/>
    <mergeCell ref="D11:E11"/>
    <mergeCell ref="D2:F2"/>
    <mergeCell ref="D3:F3"/>
    <mergeCell ref="D4:E4"/>
    <mergeCell ref="D5:F5"/>
    <mergeCell ref="D6:E6"/>
    <mergeCell ref="D7:E7"/>
    <mergeCell ref="D8:E8"/>
    <mergeCell ref="D9:E9"/>
    <mergeCell ref="D10:E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D4C7-128F-45B8-9DB2-C28454714AAA}">
  <dimension ref="F2:L20"/>
  <sheetViews>
    <sheetView workbookViewId="0">
      <selection activeCell="E6" sqref="E6"/>
    </sheetView>
  </sheetViews>
  <sheetFormatPr defaultRowHeight="14.4" x14ac:dyDescent="0.3"/>
  <cols>
    <col min="5" max="5" width="8.88671875" customWidth="1"/>
    <col min="6" max="6" width="23" bestFit="1" customWidth="1"/>
    <col min="10" max="12" width="11.6640625" customWidth="1"/>
  </cols>
  <sheetData>
    <row r="2" spans="6:12" ht="15" thickBot="1" x14ac:dyDescent="0.35"/>
    <row r="3" spans="6:12" s="5" customFormat="1" ht="27.6" thickTop="1" thickBot="1" x14ac:dyDescent="0.35">
      <c r="F3" s="28" t="s">
        <v>15</v>
      </c>
      <c r="G3" s="28" t="s">
        <v>16</v>
      </c>
      <c r="H3" s="28" t="s">
        <v>17</v>
      </c>
      <c r="I3" s="24" t="s">
        <v>18</v>
      </c>
      <c r="J3" s="6" t="s">
        <v>19</v>
      </c>
      <c r="K3" s="6" t="s">
        <v>20</v>
      </c>
      <c r="L3" s="23" t="s">
        <v>21</v>
      </c>
    </row>
    <row r="4" spans="6:12" ht="15.6" thickTop="1" thickBot="1" x14ac:dyDescent="0.35">
      <c r="F4" s="8" t="s">
        <v>22</v>
      </c>
      <c r="G4" s="11">
        <v>15</v>
      </c>
      <c r="H4" s="11">
        <v>8</v>
      </c>
      <c r="I4" s="25">
        <f>G4-H4</f>
        <v>7</v>
      </c>
      <c r="J4" s="12">
        <v>3.12</v>
      </c>
      <c r="K4" s="13">
        <f>J4*1.5</f>
        <v>4.68</v>
      </c>
      <c r="L4" s="14">
        <f>(K4-J4)*H4</f>
        <v>12.479999999999997</v>
      </c>
    </row>
    <row r="5" spans="6:12" ht="15" thickBot="1" x14ac:dyDescent="0.35">
      <c r="F5" s="9" t="s">
        <v>23</v>
      </c>
      <c r="G5" s="15">
        <v>8</v>
      </c>
      <c r="H5" s="15">
        <v>5</v>
      </c>
      <c r="I5" s="26">
        <f t="shared" ref="I5:I8" si="0">G5-H5</f>
        <v>3</v>
      </c>
      <c r="J5" s="16">
        <v>4.5599999999999996</v>
      </c>
      <c r="K5" s="17">
        <f t="shared" ref="K5:K8" si="1">J5*1.5</f>
        <v>6.84</v>
      </c>
      <c r="L5" s="18">
        <f t="shared" ref="L5:L8" si="2">(K5-J5)*H5</f>
        <v>11.400000000000002</v>
      </c>
    </row>
    <row r="6" spans="6:12" ht="15" thickBot="1" x14ac:dyDescent="0.35">
      <c r="F6" s="9" t="s">
        <v>24</v>
      </c>
      <c r="G6" s="15">
        <v>7</v>
      </c>
      <c r="H6" s="15">
        <v>7</v>
      </c>
      <c r="I6" s="26">
        <f t="shared" si="0"/>
        <v>0</v>
      </c>
      <c r="J6" s="16">
        <v>1.45</v>
      </c>
      <c r="K6" s="17">
        <f t="shared" si="1"/>
        <v>2.1749999999999998</v>
      </c>
      <c r="L6" s="18">
        <f t="shared" si="2"/>
        <v>5.0749999999999993</v>
      </c>
    </row>
    <row r="7" spans="6:12" ht="15" thickBot="1" x14ac:dyDescent="0.35">
      <c r="F7" s="9" t="s">
        <v>25</v>
      </c>
      <c r="G7" s="15">
        <v>18</v>
      </c>
      <c r="H7" s="15">
        <v>12</v>
      </c>
      <c r="I7" s="26">
        <f t="shared" si="0"/>
        <v>6</v>
      </c>
      <c r="J7" s="16">
        <v>6.45</v>
      </c>
      <c r="K7" s="17">
        <f t="shared" si="1"/>
        <v>9.6750000000000007</v>
      </c>
      <c r="L7" s="18">
        <f t="shared" si="2"/>
        <v>38.700000000000003</v>
      </c>
    </row>
    <row r="8" spans="6:12" ht="15" thickBot="1" x14ac:dyDescent="0.35">
      <c r="F8" s="10" t="s">
        <v>26</v>
      </c>
      <c r="G8" s="19">
        <v>10</v>
      </c>
      <c r="H8" s="19">
        <v>6</v>
      </c>
      <c r="I8" s="27">
        <f t="shared" si="0"/>
        <v>4</v>
      </c>
      <c r="J8" s="20">
        <v>3.4</v>
      </c>
      <c r="K8" s="21">
        <f t="shared" si="1"/>
        <v>5.0999999999999996</v>
      </c>
      <c r="L8" s="22">
        <f t="shared" si="2"/>
        <v>10.199999999999999</v>
      </c>
    </row>
    <row r="9" spans="6:12" ht="15" thickTop="1" x14ac:dyDescent="0.3"/>
    <row r="11" spans="6:12" x14ac:dyDescent="0.3">
      <c r="F11" s="7" t="s">
        <v>30</v>
      </c>
      <c r="H11" s="48">
        <f>SUM(H4:H8)</f>
        <v>38</v>
      </c>
      <c r="I11" s="48"/>
    </row>
    <row r="12" spans="6:12" x14ac:dyDescent="0.3">
      <c r="F12" s="7" t="s">
        <v>27</v>
      </c>
      <c r="H12" s="49">
        <f>AVERAGE(L4:L8)</f>
        <v>15.571000000000002</v>
      </c>
      <c r="I12" s="49"/>
    </row>
    <row r="13" spans="6:12" x14ac:dyDescent="0.3">
      <c r="F13" s="7" t="s">
        <v>28</v>
      </c>
      <c r="H13" s="50">
        <f>MAX(L4:L8)</f>
        <v>38.700000000000003</v>
      </c>
      <c r="I13" s="50"/>
    </row>
    <row r="14" spans="6:12" x14ac:dyDescent="0.3">
      <c r="F14" s="7" t="s">
        <v>29</v>
      </c>
      <c r="H14" s="50">
        <f>MIN(L4:L8)</f>
        <v>5.0749999999999993</v>
      </c>
      <c r="I14" s="50"/>
    </row>
    <row r="20" spans="10:10" x14ac:dyDescent="0.3">
      <c r="J20" s="4"/>
    </row>
  </sheetData>
  <mergeCells count="4">
    <mergeCell ref="H11:I11"/>
    <mergeCell ref="H12:I12"/>
    <mergeCell ref="H13:I13"/>
    <mergeCell ref="H14:I1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4B93-E21E-46F0-AD37-8DF834094039}">
  <dimension ref="C1:I21"/>
  <sheetViews>
    <sheetView tabSelected="1" topLeftCell="A2" zoomScale="130" zoomScaleNormal="130" workbookViewId="0">
      <selection activeCell="H20" sqref="H20"/>
    </sheetView>
  </sheetViews>
  <sheetFormatPr defaultRowHeight="14.4" x14ac:dyDescent="0.3"/>
  <cols>
    <col min="3" max="3" width="12.109375" bestFit="1" customWidth="1"/>
    <col min="4" max="4" width="14.6640625" bestFit="1" customWidth="1"/>
    <col min="5" max="5" width="10.5546875" customWidth="1"/>
    <col min="6" max="8" width="12.5546875" bestFit="1" customWidth="1"/>
    <col min="9" max="9" width="14.6640625" bestFit="1" customWidth="1"/>
  </cols>
  <sheetData>
    <row r="1" spans="3:9" ht="15" thickBot="1" x14ac:dyDescent="0.35"/>
    <row r="2" spans="3:9" ht="16.2" thickBot="1" x14ac:dyDescent="0.35">
      <c r="C2" s="51" t="s">
        <v>31</v>
      </c>
      <c r="D2" s="52"/>
      <c r="E2" s="52"/>
      <c r="F2" s="52"/>
      <c r="G2" s="52"/>
      <c r="H2" s="52"/>
      <c r="I2" s="53"/>
    </row>
    <row r="3" spans="3:9" ht="15.6" x14ac:dyDescent="0.3">
      <c r="C3" s="38" t="s">
        <v>48</v>
      </c>
      <c r="D3" s="39" t="s">
        <v>32</v>
      </c>
      <c r="E3" s="39" t="s">
        <v>33</v>
      </c>
      <c r="F3" s="39" t="s">
        <v>34</v>
      </c>
      <c r="G3" s="39" t="s">
        <v>35</v>
      </c>
      <c r="H3" s="39" t="s">
        <v>36</v>
      </c>
      <c r="I3" s="40" t="s">
        <v>47</v>
      </c>
    </row>
    <row r="4" spans="3:9" ht="15.6" x14ac:dyDescent="0.3">
      <c r="C4" s="32" t="s">
        <v>37</v>
      </c>
      <c r="D4" s="33">
        <v>100</v>
      </c>
      <c r="E4" s="33">
        <v>170</v>
      </c>
      <c r="F4" s="33">
        <v>47</v>
      </c>
      <c r="G4" s="33">
        <v>46</v>
      </c>
      <c r="H4" s="33">
        <v>6</v>
      </c>
      <c r="I4" s="34">
        <f>SUM(Tabela7[[#This Row],[Janeiro]:[Maio]])</f>
        <v>369</v>
      </c>
    </row>
    <row r="5" spans="3:9" ht="15.6" x14ac:dyDescent="0.3">
      <c r="C5" s="32" t="s">
        <v>45</v>
      </c>
      <c r="D5" s="33">
        <v>500</v>
      </c>
      <c r="E5" s="33">
        <v>45</v>
      </c>
      <c r="F5" s="33">
        <v>57</v>
      </c>
      <c r="G5" s="33">
        <v>51</v>
      </c>
      <c r="H5" s="33">
        <v>22</v>
      </c>
      <c r="I5" s="34">
        <f>SUM(Tabela7[[#This Row],[Janeiro]:[Maio]])</f>
        <v>675</v>
      </c>
    </row>
    <row r="6" spans="3:9" ht="15.6" x14ac:dyDescent="0.3">
      <c r="C6" s="32" t="s">
        <v>38</v>
      </c>
      <c r="D6" s="33">
        <v>400</v>
      </c>
      <c r="E6" s="33">
        <v>22</v>
      </c>
      <c r="F6" s="33">
        <v>55</v>
      </c>
      <c r="G6" s="33">
        <v>6</v>
      </c>
      <c r="H6" s="33">
        <v>56</v>
      </c>
      <c r="I6" s="34">
        <f>SUM(Tabela7[[#This Row],[Janeiro]:[Maio]])</f>
        <v>539</v>
      </c>
    </row>
    <row r="7" spans="3:9" ht="15.6" x14ac:dyDescent="0.3">
      <c r="C7" s="32" t="s">
        <v>39</v>
      </c>
      <c r="D7" s="33">
        <v>50</v>
      </c>
      <c r="E7" s="33">
        <v>11</v>
      </c>
      <c r="F7" s="33">
        <v>26</v>
      </c>
      <c r="G7" s="33">
        <v>26</v>
      </c>
      <c r="H7" s="33">
        <v>82</v>
      </c>
      <c r="I7" s="34">
        <f>SUM(Tabela7[[#This Row],[Janeiro]:[Maio]])</f>
        <v>195</v>
      </c>
    </row>
    <row r="8" spans="3:9" ht="15.6" x14ac:dyDescent="0.3">
      <c r="C8" s="32" t="s">
        <v>40</v>
      </c>
      <c r="D8" s="33">
        <v>65</v>
      </c>
      <c r="E8" s="33">
        <v>65</v>
      </c>
      <c r="F8" s="33">
        <v>15</v>
      </c>
      <c r="G8" s="33">
        <v>49</v>
      </c>
      <c r="H8" s="33">
        <v>18</v>
      </c>
      <c r="I8" s="34">
        <f>SUM(Tabela7[[#This Row],[Janeiro]:[Maio]])</f>
        <v>212</v>
      </c>
    </row>
    <row r="9" spans="3:9" ht="15.6" x14ac:dyDescent="0.3">
      <c r="C9" s="32" t="s">
        <v>41</v>
      </c>
      <c r="D9" s="33">
        <v>77</v>
      </c>
      <c r="E9" s="33">
        <v>14</v>
      </c>
      <c r="F9" s="33">
        <v>82</v>
      </c>
      <c r="G9" s="33">
        <v>66</v>
      </c>
      <c r="H9" s="33">
        <v>850</v>
      </c>
      <c r="I9" s="34">
        <f>SUM(Tabela7[[#This Row],[Janeiro]:[Maio]])</f>
        <v>1089</v>
      </c>
    </row>
    <row r="10" spans="3:9" ht="15.6" x14ac:dyDescent="0.3">
      <c r="C10" s="32" t="s">
        <v>42</v>
      </c>
      <c r="D10" s="33">
        <v>85</v>
      </c>
      <c r="E10" s="33">
        <v>95</v>
      </c>
      <c r="F10" s="33">
        <v>2</v>
      </c>
      <c r="G10" s="33">
        <v>59</v>
      </c>
      <c r="H10" s="33">
        <v>0</v>
      </c>
      <c r="I10" s="34">
        <f>SUM(Tabela7[[#This Row],[Janeiro]:[Maio]])</f>
        <v>241</v>
      </c>
    </row>
    <row r="11" spans="3:9" ht="15.6" x14ac:dyDescent="0.3">
      <c r="C11" s="32" t="s">
        <v>43</v>
      </c>
      <c r="D11" s="33">
        <v>96</v>
      </c>
      <c r="E11" s="33">
        <v>6</v>
      </c>
      <c r="F11" s="33">
        <v>56</v>
      </c>
      <c r="G11" s="33">
        <v>48</v>
      </c>
      <c r="H11" s="33">
        <v>5</v>
      </c>
      <c r="I11" s="34">
        <f>SUM(Tabela7[[#This Row],[Janeiro]:[Maio]])</f>
        <v>211</v>
      </c>
    </row>
    <row r="12" spans="3:9" ht="15.6" x14ac:dyDescent="0.3">
      <c r="C12" s="32" t="s">
        <v>44</v>
      </c>
      <c r="D12" s="33">
        <v>10</v>
      </c>
      <c r="E12" s="33">
        <v>8</v>
      </c>
      <c r="F12" s="33">
        <v>11</v>
      </c>
      <c r="G12" s="33">
        <v>13</v>
      </c>
      <c r="H12" s="33">
        <v>95</v>
      </c>
      <c r="I12" s="34">
        <f>SUM(Tabela7[[#This Row],[Janeiro]:[Maio]])</f>
        <v>137</v>
      </c>
    </row>
    <row r="13" spans="3:9" ht="15.6" x14ac:dyDescent="0.3">
      <c r="C13" s="32" t="s">
        <v>46</v>
      </c>
      <c r="D13" s="33">
        <v>150</v>
      </c>
      <c r="E13" s="33">
        <v>9</v>
      </c>
      <c r="F13" s="33">
        <v>26</v>
      </c>
      <c r="G13" s="33">
        <v>1</v>
      </c>
      <c r="H13" s="33">
        <v>44</v>
      </c>
      <c r="I13" s="34">
        <f>SUM(Tabela7[[#This Row],[Janeiro]:[Maio]])</f>
        <v>230</v>
      </c>
    </row>
    <row r="14" spans="3:9" ht="16.2" thickBot="1" x14ac:dyDescent="0.35">
      <c r="C14" s="35" t="s">
        <v>47</v>
      </c>
      <c r="D14" s="36">
        <f>SUBTOTAL(109,D4:D13)</f>
        <v>1533</v>
      </c>
      <c r="E14" s="36">
        <f>SUBTOTAL(109,E4:E13)</f>
        <v>445</v>
      </c>
      <c r="F14" s="36">
        <f>SUBTOTAL(109,F4:F13)</f>
        <v>377</v>
      </c>
      <c r="G14" s="36">
        <f>SUBTOTAL(109,G4:G13)</f>
        <v>365</v>
      </c>
      <c r="H14" s="36">
        <f>SUBTOTAL(109,H4:H13)</f>
        <v>1178</v>
      </c>
      <c r="I14" s="37">
        <f>SUM(Tabela7[[#This Row],[Janeiro]:[Maio]])</f>
        <v>3898</v>
      </c>
    </row>
    <row r="15" spans="3:9" x14ac:dyDescent="0.3">
      <c r="D15" s="30"/>
      <c r="E15" s="30"/>
      <c r="F15" s="30"/>
      <c r="G15" s="30"/>
      <c r="H15" s="30"/>
      <c r="I15" s="30"/>
    </row>
    <row r="16" spans="3:9" x14ac:dyDescent="0.3">
      <c r="D16" s="30"/>
      <c r="E16" s="30"/>
      <c r="F16" s="30"/>
      <c r="G16" s="30"/>
      <c r="H16" s="30"/>
      <c r="I16" s="30"/>
    </row>
    <row r="17" spans="3:4" x14ac:dyDescent="0.3">
      <c r="C17" t="s">
        <v>49</v>
      </c>
      <c r="D17" s="31">
        <f>MIN(D4:D13)</f>
        <v>10</v>
      </c>
    </row>
    <row r="18" spans="3:4" x14ac:dyDescent="0.3">
      <c r="C18" t="s">
        <v>50</v>
      </c>
      <c r="D18" s="31">
        <f>MAX(D4:D13)</f>
        <v>500</v>
      </c>
    </row>
    <row r="19" spans="3:4" x14ac:dyDescent="0.3">
      <c r="C19" t="s">
        <v>51</v>
      </c>
      <c r="D19" s="31">
        <f>AVERAGE(D4:D13)</f>
        <v>153.30000000000001</v>
      </c>
    </row>
    <row r="20" spans="3:4" x14ac:dyDescent="0.3">
      <c r="C20" t="s">
        <v>52</v>
      </c>
      <c r="D20">
        <f>COUNT(E4:E13)</f>
        <v>10</v>
      </c>
    </row>
    <row r="21" spans="3:4" x14ac:dyDescent="0.3">
      <c r="C21" t="s">
        <v>53</v>
      </c>
      <c r="D21">
        <f>COUNTIF(E4:E13,"&lt;R$10")</f>
        <v>3</v>
      </c>
    </row>
  </sheetData>
  <mergeCells count="1">
    <mergeCell ref="C2:I2"/>
  </mergeCells>
  <conditionalFormatting sqref="D4:D13">
    <cfRule type="cellIs" dxfId="26" priority="10" operator="equal">
      <formula>$D$17</formula>
    </cfRule>
    <cfRule type="cellIs" dxfId="25" priority="9" operator="equal">
      <formula>$D$18</formula>
    </cfRule>
    <cfRule type="cellIs" dxfId="24" priority="8" operator="equal">
      <formula>$D$17</formula>
    </cfRule>
    <cfRule type="cellIs" dxfId="23" priority="7" operator="equal">
      <formula>$D$18</formula>
    </cfRule>
    <cfRule type="cellIs" dxfId="22" priority="6" operator="equal">
      <formula>255</formula>
    </cfRule>
    <cfRule type="cellIs" dxfId="21" priority="5" operator="equal">
      <formula>" $D$18"</formula>
    </cfRule>
    <cfRule type="cellIs" dxfId="20" priority="4" operator="equal">
      <formula>$D$18</formula>
    </cfRule>
  </conditionalFormatting>
  <conditionalFormatting sqref="O7">
    <cfRule type="expression" dxfId="19" priority="3">
      <formula>"&lt;R$10,00"</formula>
    </cfRule>
  </conditionalFormatting>
  <conditionalFormatting sqref="E4:E13">
    <cfRule type="cellIs" dxfId="8" priority="2" operator="lessThan">
      <formula>R$10</formula>
    </cfRule>
    <cfRule type="cellIs" dxfId="9" priority="1" operator="lessThan">
      <formula>10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Orçamento</vt:lpstr>
      <vt:lpstr>Medicamentos</vt:lpstr>
      <vt:lpstr>Despesas</vt:lpstr>
      <vt:lpstr>Gráfico Despesas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Santos</dc:creator>
  <cp:lastModifiedBy>Flavia Santos</cp:lastModifiedBy>
  <dcterms:created xsi:type="dcterms:W3CDTF">2019-07-01T21:39:50Z</dcterms:created>
  <dcterms:modified xsi:type="dcterms:W3CDTF">2019-08-13T22:06:59Z</dcterms:modified>
</cp:coreProperties>
</file>