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122445\Downloads\"/>
    </mc:Choice>
  </mc:AlternateContent>
  <xr:revisionPtr revIDLastSave="0" documentId="13_ncr:1_{A45279D2-CBEC-4B96-8054-A962C0F80C9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rtie 1" sheetId="8" r:id="rId1"/>
    <sheet name="Partie 2" sheetId="14" r:id="rId2"/>
  </sheets>
  <externalReferences>
    <externalReference r:id="rId3"/>
  </externalReferences>
  <definedNames>
    <definedName name="Consommation_d_alcool__ml">'Partie 1'!$C$7:$C$21</definedName>
    <definedName name="Données">'Partie 1'!$C$6:$D$21</definedName>
    <definedName name="solver_adj" localSheetId="1" hidden="1">'Partie 2'!$H$36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'Partie 2'!$G$36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'Partie 2'!$G$36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400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emps_de_réaction__s">'Partie 1'!$D$7:$D$21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4" l="1"/>
  <c r="N26" i="14"/>
  <c r="N22" i="14" a="1"/>
  <c r="N22" i="14" s="1"/>
  <c r="N20" i="14" a="1"/>
  <c r="N20" i="14" s="1"/>
  <c r="H22" i="14"/>
  <c r="H20" i="14"/>
  <c r="D45" i="8" l="1"/>
  <c r="D42" i="8"/>
  <c r="C31" i="8" a="1"/>
  <c r="C31" i="8" s="1"/>
  <c r="D33" i="8" s="1"/>
  <c r="D39" i="8"/>
  <c r="D36" i="8"/>
  <c r="D28" i="8"/>
  <c r="I75" i="14"/>
  <c r="H75" i="14"/>
  <c r="U51" i="8"/>
  <c r="K1" i="8" s="1"/>
  <c r="T51" i="8"/>
  <c r="I1" i="8" s="1"/>
  <c r="M1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<sst xmlns="http://schemas.openxmlformats.org/spreadsheetml/2006/main" count="132" uniqueCount="93">
  <si>
    <t>Nom 1 :</t>
  </si>
  <si>
    <t xml:space="preserve">Note </t>
  </si>
  <si>
    <t>sur</t>
  </si>
  <si>
    <t xml:space="preserve">donc </t>
  </si>
  <si>
    <t xml:space="preserve">Nom 2 : </t>
  </si>
  <si>
    <t xml:space="preserve">Variable indépendante : </t>
  </si>
  <si>
    <t>Quantité d'alcool consommé(ml)</t>
  </si>
  <si>
    <t xml:space="preserve">Variable dépendante : </t>
  </si>
  <si>
    <t>Temps de réaction a un stimulus(s)</t>
  </si>
  <si>
    <t>Consommation d'alcool (ml)</t>
  </si>
  <si>
    <t>Temps de réaction (s)</t>
  </si>
  <si>
    <t xml:space="preserve">Nature de la variable : </t>
  </si>
  <si>
    <t>Quantitative discrete</t>
  </si>
  <si>
    <t xml:space="preserve">Nuage de points </t>
  </si>
  <si>
    <t>source: CEGEP DU VIEUX MONTREAL - COURS DE Math - LAB4</t>
  </si>
  <si>
    <t>Note</t>
  </si>
  <si>
    <t>Sur</t>
  </si>
  <si>
    <t>Mise en place</t>
  </si>
  <si>
    <t>liste de données</t>
  </si>
  <si>
    <t>var indép</t>
  </si>
  <si>
    <t>nature</t>
  </si>
  <si>
    <t xml:space="preserve">r = </t>
  </si>
  <si>
    <t xml:space="preserve">Interprétation : </t>
  </si>
  <si>
    <t>Ainsi, il y a une corrélation forte et positive entre le temps de reaction a un stimulus et la quantité d'alcool consommé. En effet, plus la quantité d'alcool est élevé plus le temp de reaction a un stimulus serra élevé.</t>
  </si>
  <si>
    <t>var dép</t>
  </si>
  <si>
    <t>y = ax+b</t>
  </si>
  <si>
    <t>Formules</t>
  </si>
  <si>
    <t>r</t>
  </si>
  <si>
    <t>a</t>
  </si>
  <si>
    <t>a =</t>
  </si>
  <si>
    <t>On estime que chaque millilitre d'alcool fait augmenter le temps de réaction d'environ 0.33%</t>
  </si>
  <si>
    <t>b</t>
  </si>
  <si>
    <t>estimation 1</t>
  </si>
  <si>
    <t>estimation 2</t>
  </si>
  <si>
    <t>b =</t>
  </si>
  <si>
    <t>Interprétation</t>
  </si>
  <si>
    <t xml:space="preserve">on estime qu'une personne qui n'a bus aucune goute d'alcool a un temps de réaction d'environ 92% présentement </t>
  </si>
  <si>
    <t>r²</t>
  </si>
  <si>
    <t>Interprétations</t>
  </si>
  <si>
    <t xml:space="preserve">r² = </t>
  </si>
  <si>
    <t>On peut expliquer 77% de la variation du temps de réaction a un stimulus. Donc, 23% de la variation du temps de réaction serait attribuable a d'autre facteurs.</t>
  </si>
  <si>
    <t>x=</t>
  </si>
  <si>
    <t>Estimation 1 :</t>
  </si>
  <si>
    <t>On estime qu'un individu ayant bu une bouteil de vin de 750 ml a un temps de réaction d'environ 3,37 secondes.</t>
  </si>
  <si>
    <t>y=</t>
  </si>
  <si>
    <t>Estimation 2 :</t>
  </si>
  <si>
    <t>Pour un temps de réaction de 3 secondes on estime que l'une des convives a bu une quantité d'alcool d'environ 637,62 ml</t>
  </si>
  <si>
    <t>Nuage de points</t>
  </si>
  <si>
    <t>Contenu</t>
  </si>
  <si>
    <t>Titres</t>
  </si>
  <si>
    <t>Droite régression</t>
  </si>
  <si>
    <t>présentation</t>
  </si>
  <si>
    <t xml:space="preserve">Total : </t>
  </si>
  <si>
    <t>Montant investi en publicités         (en milliers de $)</t>
  </si>
  <si>
    <t>Montant des ventes                (en milliers de $)</t>
  </si>
  <si>
    <t>Nuages de points (x3)</t>
  </si>
  <si>
    <t>Corrélation linéaire</t>
  </si>
  <si>
    <t>Corrélation exponentielle</t>
  </si>
  <si>
    <t>Corrélation quadratique</t>
  </si>
  <si>
    <t>r² =</t>
  </si>
  <si>
    <t>Paramètres</t>
  </si>
  <si>
    <t xml:space="preserve">Équation de régression : </t>
  </si>
  <si>
    <t xml:space="preserve">y' = </t>
  </si>
  <si>
    <r>
      <t>1.3615e</t>
    </r>
    <r>
      <rPr>
        <vertAlign val="superscript"/>
        <sz val="12"/>
        <rFont val="Times New Roman"/>
        <family val="1"/>
      </rPr>
      <t>1.768x</t>
    </r>
  </si>
  <si>
    <t xml:space="preserve">      I= </t>
  </si>
  <si>
    <t>Pour la corrélation linéaire, les paramètres sont a et b</t>
  </si>
  <si>
    <t>Pour la corrélation exponentielle, les paramètres sont I et b</t>
  </si>
  <si>
    <t>Pour la corrélation quadratique, les paramètres sont a et c</t>
  </si>
  <si>
    <t xml:space="preserve">       b= </t>
  </si>
  <si>
    <t>Identifier les deux paramètres calculés dans les cellules L22 et L27, à gauche de l'égalité</t>
  </si>
  <si>
    <t xml:space="preserve">Par exemple :    a  = </t>
  </si>
  <si>
    <t>Estimation 3 :</t>
  </si>
  <si>
    <t>Trois nuages de points</t>
  </si>
  <si>
    <t>contenu</t>
  </si>
  <si>
    <t>titres</t>
  </si>
  <si>
    <t>équation de rég</t>
  </si>
  <si>
    <t>Corr. lin.</t>
  </si>
  <si>
    <t>Corr. exp.</t>
  </si>
  <si>
    <t>Corr. Quad.</t>
  </si>
  <si>
    <t>Modèle régression</t>
  </si>
  <si>
    <t>équation</t>
  </si>
  <si>
    <t>paramètre 1</t>
  </si>
  <si>
    <t>interprétation</t>
  </si>
  <si>
    <t>paramètre 2</t>
  </si>
  <si>
    <t>interprétation 2</t>
  </si>
  <si>
    <t>Estimation 1</t>
  </si>
  <si>
    <t>calculs</t>
  </si>
  <si>
    <t>Estimation 2</t>
  </si>
  <si>
    <t xml:space="preserve">calculs </t>
  </si>
  <si>
    <t>Estimation 3</t>
  </si>
  <si>
    <t>Total</t>
  </si>
  <si>
    <t xml:space="preserve"> mille</t>
  </si>
  <si>
    <t>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</si>
</sst>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"/>
    <numFmt numFmtId="166" formatCode="0.0000"/>
    <numFmt numFmtId="167" formatCode="0.0%"/>
    <numFmt numFmtId="168" formatCode="0.000000000000"/>
    <numFmt numFmtId="171" formatCode="0.0000000000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165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  <xf numFmtId="0" fontId="4" fillId="0" borderId="12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" xfId="0" applyFont="1" applyBorder="1"/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6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0" fontId="1" fillId="3" borderId="20" xfId="0" applyFont="1" applyFill="1" applyBorder="1"/>
    <xf numFmtId="0" fontId="1" fillId="3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6" fillId="2" borderId="20" xfId="0" applyFont="1" applyFill="1" applyBorder="1"/>
    <xf numFmtId="0" fontId="6" fillId="2" borderId="2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7" fontId="2" fillId="0" borderId="15" xfId="0" applyNumberFormat="1" applyFont="1" applyBorder="1"/>
    <xf numFmtId="0" fontId="1" fillId="3" borderId="24" xfId="0" applyFont="1" applyFill="1" applyBorder="1"/>
    <xf numFmtId="0" fontId="1" fillId="3" borderId="25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3" borderId="26" xfId="0" applyFont="1" applyFill="1" applyBorder="1"/>
    <xf numFmtId="0" fontId="1" fillId="3" borderId="2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166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0" xfId="0" applyFont="1" applyFill="1" applyBorder="1" applyAlignment="1"/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168" fontId="5" fillId="0" borderId="0" xfId="0" applyNumberFormat="1" applyFont="1" applyAlignment="1">
      <alignment horizontal="center"/>
    </xf>
    <xf numFmtId="168" fontId="5" fillId="0" borderId="0" xfId="0" applyNumberFormat="1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71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0" borderId="0" xfId="0" applyFont="1"/>
    <xf numFmtId="166" fontId="5" fillId="0" borderId="2" xfId="0" applyNumberFormat="1" applyFont="1" applyBorder="1"/>
    <xf numFmtId="2" fontId="5" fillId="0" borderId="2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/>
              <a:t>Temps</a:t>
            </a:r>
            <a:r>
              <a:rPr lang="fr-CA" b="1" baseline="0"/>
              <a:t> de réaction a un stimulus(s) en fonctions de la quantité d'alcool consommé</a:t>
            </a:r>
          </a:p>
        </c:rich>
      </c:tx>
      <c:layout>
        <c:manualLayout>
          <c:xMode val="edge"/>
          <c:yMode val="edge"/>
          <c:x val="0.13666318682987535"/>
          <c:y val="1.3180925851064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896738112882747"/>
          <c:y val="0.14089968640813025"/>
          <c:w val="0.7567236164939416"/>
          <c:h val="0.648876200541878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720259480511371"/>
                  <c:y val="-3.8924467586598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0,0033x + 0,92</a:t>
                    </a:r>
                    <a:br>
                      <a:rPr lang="en-US" baseline="0"/>
                    </a:br>
                    <a:r>
                      <a:rPr lang="en-US" baseline="0"/>
                      <a:t>R² = 0,771y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'Partie 1'!$C$7:$C$21</c:f>
              <c:numCache>
                <c:formatCode>General</c:formatCode>
                <c:ptCount val="15"/>
                <c:pt idx="0">
                  <c:v>120</c:v>
                </c:pt>
                <c:pt idx="1">
                  <c:v>450</c:v>
                </c:pt>
                <c:pt idx="2">
                  <c:v>300</c:v>
                </c:pt>
                <c:pt idx="3">
                  <c:v>180</c:v>
                </c:pt>
                <c:pt idx="4">
                  <c:v>530</c:v>
                </c:pt>
                <c:pt idx="5">
                  <c:v>660</c:v>
                </c:pt>
                <c:pt idx="6">
                  <c:v>950</c:v>
                </c:pt>
                <c:pt idx="7">
                  <c:v>760</c:v>
                </c:pt>
                <c:pt idx="8">
                  <c:v>820</c:v>
                </c:pt>
                <c:pt idx="9">
                  <c:v>350</c:v>
                </c:pt>
                <c:pt idx="10">
                  <c:v>400</c:v>
                </c:pt>
                <c:pt idx="11">
                  <c:v>250</c:v>
                </c:pt>
                <c:pt idx="12">
                  <c:v>500</c:v>
                </c:pt>
                <c:pt idx="13">
                  <c:v>600</c:v>
                </c:pt>
                <c:pt idx="14">
                  <c:v>150</c:v>
                </c:pt>
              </c:numCache>
            </c:numRef>
          </c:xVal>
          <c:yVal>
            <c:numRef>
              <c:f>'Partie 1'!$D$7:$D$21</c:f>
              <c:numCache>
                <c:formatCode>General</c:formatCode>
                <c:ptCount val="15"/>
                <c:pt idx="0">
                  <c:v>0.9</c:v>
                </c:pt>
                <c:pt idx="1">
                  <c:v>2.6</c:v>
                </c:pt>
                <c:pt idx="2">
                  <c:v>1.9</c:v>
                </c:pt>
                <c:pt idx="3">
                  <c:v>1.3</c:v>
                </c:pt>
                <c:pt idx="4">
                  <c:v>2.9</c:v>
                </c:pt>
                <c:pt idx="5" formatCode="0.0">
                  <c:v>4</c:v>
                </c:pt>
                <c:pt idx="6">
                  <c:v>3.9</c:v>
                </c:pt>
                <c:pt idx="7" formatCode="0.0">
                  <c:v>2.6</c:v>
                </c:pt>
                <c:pt idx="8">
                  <c:v>3.4</c:v>
                </c:pt>
                <c:pt idx="9">
                  <c:v>1.6</c:v>
                </c:pt>
                <c:pt idx="10">
                  <c:v>2.7</c:v>
                </c:pt>
                <c:pt idx="11" formatCode="0.0">
                  <c:v>2</c:v>
                </c:pt>
                <c:pt idx="12">
                  <c:v>3.1</c:v>
                </c:pt>
                <c:pt idx="13">
                  <c:v>2.5</c:v>
                </c:pt>
                <c:pt idx="14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510-A6ED-F3BDCF4AF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52255"/>
        <c:axId val="1689554751"/>
      </c:scatterChart>
      <c:valAx>
        <c:axId val="1689552255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200" b="1"/>
                  <a:t>Consommation d'alcool (ml)</a:t>
                </a:r>
              </a:p>
            </c:rich>
          </c:tx>
          <c:layout>
            <c:manualLayout>
              <c:xMode val="edge"/>
              <c:yMode val="edge"/>
              <c:x val="0.38297374465279893"/>
              <c:y val="0.85996615511873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9554751"/>
        <c:crosses val="autoZero"/>
        <c:crossBetween val="midCat"/>
      </c:valAx>
      <c:valAx>
        <c:axId val="16895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200" b="1"/>
                  <a:t>Temps de réaction (s)</a:t>
                </a:r>
              </a:p>
            </c:rich>
          </c:tx>
          <c:layout>
            <c:manualLayout>
              <c:xMode val="edge"/>
              <c:yMode val="edge"/>
              <c:x val="4.953027907188319E-2"/>
              <c:y val="0.28101889594696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955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Montant des ventes en fonction du montant investi en publicité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555298108223974"/>
                  <c:y val="-6.82707874791641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122.02x - 125.65</a:t>
                    </a:r>
                    <a:br>
                      <a:rPr lang="en-US" baseline="0"/>
                    </a:br>
                    <a:r>
                      <a:rPr lang="en-US" baseline="0"/>
                      <a:t>R² = 0.72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'[1]Partie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68-4BCD-9E0B-74162AB17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Montant des ventes en fonction du montant investi en publicité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0693666650005489"/>
                  <c:y val="5.52972271082173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1.3615e</a:t>
                    </a:r>
                    <a:r>
                      <a:rPr lang="en-US" baseline="30000"/>
                      <a:t>1.768x</a:t>
                    </a:r>
                    <a:br>
                      <a:rPr lang="en-US" baseline="0"/>
                    </a:br>
                    <a:r>
                      <a:rPr lang="en-US" baseline="0"/>
                      <a:t>R² = 0.9866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'[1]Partie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33-4255-BDA0-98A12D94D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Montant des ventes en fonction du montant investi en publicité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848018196624735"/>
                  <c:y val="2.06234632138285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y' = 82.419x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- 184.9x + 95.208</a:t>
                    </a:r>
                    <a:br>
                      <a:rPr lang="en-US" baseline="0"/>
                    </a:br>
                    <a:r>
                      <a:rPr lang="en-US" baseline="0"/>
                      <a:t>R² = 0.9407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'[1]Partie 2'!$B$3:$B$38</c:f>
              <c:numCache>
                <c:formatCode>General</c:formatCode>
                <c:ptCount val="36"/>
                <c:pt idx="0">
                  <c:v>1.65</c:v>
                </c:pt>
                <c:pt idx="1">
                  <c:v>2.5</c:v>
                </c:pt>
                <c:pt idx="2">
                  <c:v>2</c:v>
                </c:pt>
                <c:pt idx="3">
                  <c:v>1.2</c:v>
                </c:pt>
                <c:pt idx="4">
                  <c:v>0.5</c:v>
                </c:pt>
                <c:pt idx="5">
                  <c:v>3.1</c:v>
                </c:pt>
                <c:pt idx="6">
                  <c:v>1.75</c:v>
                </c:pt>
                <c:pt idx="7">
                  <c:v>2.75</c:v>
                </c:pt>
                <c:pt idx="8">
                  <c:v>2.65</c:v>
                </c:pt>
                <c:pt idx="9">
                  <c:v>2.25</c:v>
                </c:pt>
                <c:pt idx="10">
                  <c:v>2.125</c:v>
                </c:pt>
                <c:pt idx="11">
                  <c:v>1</c:v>
                </c:pt>
                <c:pt idx="12">
                  <c:v>2.4500000000000002</c:v>
                </c:pt>
                <c:pt idx="13">
                  <c:v>2.25</c:v>
                </c:pt>
                <c:pt idx="14">
                  <c:v>1.85</c:v>
                </c:pt>
                <c:pt idx="15">
                  <c:v>2.85</c:v>
                </c:pt>
                <c:pt idx="16">
                  <c:v>0.75</c:v>
                </c:pt>
                <c:pt idx="17">
                  <c:v>3.25</c:v>
                </c:pt>
                <c:pt idx="18">
                  <c:v>3</c:v>
                </c:pt>
                <c:pt idx="19">
                  <c:v>1.4</c:v>
                </c:pt>
                <c:pt idx="20">
                  <c:v>1.1000000000000001</c:v>
                </c:pt>
                <c:pt idx="21">
                  <c:v>1.125</c:v>
                </c:pt>
                <c:pt idx="22">
                  <c:v>2.65</c:v>
                </c:pt>
                <c:pt idx="23">
                  <c:v>1.3</c:v>
                </c:pt>
                <c:pt idx="24">
                  <c:v>2.95</c:v>
                </c:pt>
                <c:pt idx="25">
                  <c:v>1.25</c:v>
                </c:pt>
                <c:pt idx="26">
                  <c:v>1.375</c:v>
                </c:pt>
                <c:pt idx="27">
                  <c:v>0.8</c:v>
                </c:pt>
                <c:pt idx="28">
                  <c:v>0.85</c:v>
                </c:pt>
                <c:pt idx="29">
                  <c:v>1.05</c:v>
                </c:pt>
                <c:pt idx="30">
                  <c:v>0.55000000000000004</c:v>
                </c:pt>
                <c:pt idx="31">
                  <c:v>3.5</c:v>
                </c:pt>
                <c:pt idx="32">
                  <c:v>0.75</c:v>
                </c:pt>
                <c:pt idx="33">
                  <c:v>1.55</c:v>
                </c:pt>
                <c:pt idx="34">
                  <c:v>1.35</c:v>
                </c:pt>
                <c:pt idx="35">
                  <c:v>0.17499999999999999</c:v>
                </c:pt>
              </c:numCache>
            </c:numRef>
          </c:xVal>
          <c:yVal>
            <c:numRef>
              <c:f>'[1]Partie 2'!$C$3:$C$38</c:f>
              <c:numCache>
                <c:formatCode>General</c:formatCode>
                <c:ptCount val="36"/>
                <c:pt idx="0">
                  <c:v>35</c:v>
                </c:pt>
                <c:pt idx="1">
                  <c:v>75</c:v>
                </c:pt>
                <c:pt idx="2">
                  <c:v>45</c:v>
                </c:pt>
                <c:pt idx="3">
                  <c:v>12</c:v>
                </c:pt>
                <c:pt idx="4">
                  <c:v>2.9</c:v>
                </c:pt>
                <c:pt idx="5">
                  <c:v>275.60000000000002</c:v>
                </c:pt>
                <c:pt idx="6">
                  <c:v>42.5</c:v>
                </c:pt>
                <c:pt idx="7">
                  <c:v>180</c:v>
                </c:pt>
                <c:pt idx="8">
                  <c:v>132</c:v>
                </c:pt>
                <c:pt idx="9">
                  <c:v>70</c:v>
                </c:pt>
                <c:pt idx="10">
                  <c:v>85.5</c:v>
                </c:pt>
                <c:pt idx="11">
                  <c:v>6.5</c:v>
                </c:pt>
                <c:pt idx="12">
                  <c:v>112</c:v>
                </c:pt>
                <c:pt idx="13">
                  <c:v>75</c:v>
                </c:pt>
                <c:pt idx="14">
                  <c:v>42.5</c:v>
                </c:pt>
                <c:pt idx="15">
                  <c:v>215</c:v>
                </c:pt>
                <c:pt idx="16">
                  <c:v>5.0999999999999996</c:v>
                </c:pt>
                <c:pt idx="17">
                  <c:v>450</c:v>
                </c:pt>
                <c:pt idx="18">
                  <c:v>275</c:v>
                </c:pt>
                <c:pt idx="19">
                  <c:v>17.899999999999999</c:v>
                </c:pt>
                <c:pt idx="20">
                  <c:v>10</c:v>
                </c:pt>
                <c:pt idx="21">
                  <c:v>9.75</c:v>
                </c:pt>
                <c:pt idx="22">
                  <c:v>164</c:v>
                </c:pt>
                <c:pt idx="23">
                  <c:v>12</c:v>
                </c:pt>
                <c:pt idx="24">
                  <c:v>270</c:v>
                </c:pt>
                <c:pt idx="25">
                  <c:v>13.1</c:v>
                </c:pt>
                <c:pt idx="26">
                  <c:v>15</c:v>
                </c:pt>
                <c:pt idx="27">
                  <c:v>7.5</c:v>
                </c:pt>
                <c:pt idx="28">
                  <c:v>7.1</c:v>
                </c:pt>
                <c:pt idx="29">
                  <c:v>7.9</c:v>
                </c:pt>
                <c:pt idx="30">
                  <c:v>2.2999999999999998</c:v>
                </c:pt>
                <c:pt idx="31">
                  <c:v>525</c:v>
                </c:pt>
                <c:pt idx="32">
                  <c:v>4.25</c:v>
                </c:pt>
                <c:pt idx="33">
                  <c:v>17.399999999999999</c:v>
                </c:pt>
                <c:pt idx="34">
                  <c:v>15.5</c:v>
                </c:pt>
                <c:pt idx="3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E-44DD-B97C-B8FCFF4C9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70064"/>
        <c:axId val="126713344"/>
      </c:scatterChart>
      <c:valAx>
        <c:axId val="18627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 investi en publicité (</a:t>
                </a:r>
                <a:r>
                  <a:rPr lang="en-CA" sz="1000" b="0" i="0" u="none" strike="noStrike" baseline="0">
                    <a:effectLst/>
                  </a:rPr>
                  <a:t>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13344"/>
        <c:crosses val="autoZero"/>
        <c:crossBetween val="midCat"/>
      </c:valAx>
      <c:valAx>
        <c:axId val="1267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Montant</a:t>
                </a:r>
                <a:r>
                  <a:rPr lang="en-CA" baseline="0"/>
                  <a:t> des ventes (en milliers de 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27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</xdr:colOff>
      <xdr:row>8</xdr:row>
      <xdr:rowOff>27383</xdr:rowOff>
    </xdr:from>
    <xdr:to>
      <xdr:col>15</xdr:col>
      <xdr:colOff>0</xdr:colOff>
      <xdr:row>26</xdr:row>
      <xdr:rowOff>11906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12BCA8-5AB9-432C-A274-2CD683486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130969</xdr:colOff>
      <xdr:row>24</xdr:row>
      <xdr:rowOff>309563</xdr:rowOff>
    </xdr:from>
    <xdr:to>
      <xdr:col>13</xdr:col>
      <xdr:colOff>785813</xdr:colOff>
      <xdr:row>25</xdr:row>
      <xdr:rowOff>107156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B5B17BB-70DB-49CE-8085-C50599D65222}"/>
            </a:ext>
          </a:extLst>
        </xdr:cNvPr>
        <xdr:cNvSpPr txBox="1"/>
      </xdr:nvSpPr>
      <xdr:spPr>
        <a:xfrm>
          <a:off x="6215063" y="5429251"/>
          <a:ext cx="5226844" cy="202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1"/>
            <a:t>Source</a:t>
          </a:r>
          <a:r>
            <a:rPr lang="fr-CA" sz="1100"/>
            <a:t>: Le statisticien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300182</xdr:colOff>
      <xdr:row>2</xdr:row>
      <xdr:rowOff>31173</xdr:rowOff>
    </xdr:from>
    <xdr:to>
      <xdr:col>10</xdr:col>
      <xdr:colOff>242455</xdr:colOff>
      <xdr:row>16</xdr:row>
      <xdr:rowOff>26554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2F637F-6D73-4F73-A9C8-090D82CD2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515471</xdr:colOff>
      <xdr:row>2</xdr:row>
      <xdr:rowOff>0</xdr:rowOff>
    </xdr:from>
    <xdr:to>
      <xdr:col>15</xdr:col>
      <xdr:colOff>383039</xdr:colOff>
      <xdr:row>15</xdr:row>
      <xdr:rowOff>189616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C9B42D0-897B-4005-8158-DB97DC407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336176</xdr:colOff>
      <xdr:row>2</xdr:row>
      <xdr:rowOff>29882</xdr:rowOff>
    </xdr:from>
    <xdr:to>
      <xdr:col>22</xdr:col>
      <xdr:colOff>121567</xdr:colOff>
      <xdr:row>16</xdr:row>
      <xdr:rowOff>25263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2DDB32-53CC-4830-BB2D-766204BAE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22445/Desktop/Labo%204%20-%20Donn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e 1"/>
      <sheetName val="Partie 2"/>
    </sheetNames>
    <sheetDataSet>
      <sheetData sheetId="0" refreshError="1"/>
      <sheetData sheetId="1">
        <row r="3">
          <cell r="B3">
            <v>1.65</v>
          </cell>
          <cell r="C3">
            <v>35</v>
          </cell>
        </row>
        <row r="4">
          <cell r="B4">
            <v>2.5</v>
          </cell>
          <cell r="C4">
            <v>75</v>
          </cell>
        </row>
        <row r="5">
          <cell r="B5">
            <v>2</v>
          </cell>
          <cell r="C5">
            <v>45</v>
          </cell>
        </row>
        <row r="6">
          <cell r="B6">
            <v>1.2</v>
          </cell>
          <cell r="C6">
            <v>12</v>
          </cell>
        </row>
        <row r="7">
          <cell r="B7">
            <v>0.5</v>
          </cell>
          <cell r="C7">
            <v>2.9</v>
          </cell>
        </row>
        <row r="8">
          <cell r="B8">
            <v>3.1</v>
          </cell>
          <cell r="C8">
            <v>275.60000000000002</v>
          </cell>
        </row>
        <row r="9">
          <cell r="B9">
            <v>1.75</v>
          </cell>
          <cell r="C9">
            <v>42.5</v>
          </cell>
        </row>
        <row r="10">
          <cell r="B10">
            <v>2.75</v>
          </cell>
          <cell r="C10">
            <v>180</v>
          </cell>
        </row>
        <row r="11">
          <cell r="B11">
            <v>2.65</v>
          </cell>
          <cell r="C11">
            <v>132</v>
          </cell>
        </row>
        <row r="12">
          <cell r="B12">
            <v>2.25</v>
          </cell>
          <cell r="C12">
            <v>70</v>
          </cell>
        </row>
        <row r="13">
          <cell r="B13">
            <v>2.125</v>
          </cell>
          <cell r="C13">
            <v>85.5</v>
          </cell>
        </row>
        <row r="14">
          <cell r="B14">
            <v>1</v>
          </cell>
          <cell r="C14">
            <v>6.5</v>
          </cell>
        </row>
        <row r="15">
          <cell r="B15">
            <v>2.4500000000000002</v>
          </cell>
          <cell r="C15">
            <v>112</v>
          </cell>
        </row>
        <row r="16">
          <cell r="B16">
            <v>2.25</v>
          </cell>
          <cell r="C16">
            <v>75</v>
          </cell>
        </row>
        <row r="17">
          <cell r="B17">
            <v>1.85</v>
          </cell>
          <cell r="C17">
            <v>42.5</v>
          </cell>
        </row>
        <row r="18">
          <cell r="B18">
            <v>2.85</v>
          </cell>
          <cell r="C18">
            <v>215</v>
          </cell>
        </row>
        <row r="19">
          <cell r="B19">
            <v>0.75</v>
          </cell>
          <cell r="C19">
            <v>5.0999999999999996</v>
          </cell>
        </row>
        <row r="20">
          <cell r="B20">
            <v>3.25</v>
          </cell>
          <cell r="C20">
            <v>450</v>
          </cell>
        </row>
        <row r="21">
          <cell r="B21">
            <v>3</v>
          </cell>
          <cell r="C21">
            <v>275</v>
          </cell>
        </row>
        <row r="22">
          <cell r="B22">
            <v>1.4</v>
          </cell>
          <cell r="C22">
            <v>17.899999999999999</v>
          </cell>
        </row>
        <row r="23">
          <cell r="B23">
            <v>1.1000000000000001</v>
          </cell>
          <cell r="C23">
            <v>10</v>
          </cell>
        </row>
        <row r="24">
          <cell r="B24">
            <v>1.125</v>
          </cell>
          <cell r="C24">
            <v>9.75</v>
          </cell>
        </row>
        <row r="25">
          <cell r="B25">
            <v>2.65</v>
          </cell>
          <cell r="C25">
            <v>164</v>
          </cell>
        </row>
        <row r="26">
          <cell r="B26">
            <v>1.3</v>
          </cell>
          <cell r="C26">
            <v>12</v>
          </cell>
        </row>
        <row r="27">
          <cell r="B27">
            <v>2.95</v>
          </cell>
          <cell r="C27">
            <v>270</v>
          </cell>
        </row>
        <row r="28">
          <cell r="B28">
            <v>1.25</v>
          </cell>
          <cell r="C28">
            <v>13.1</v>
          </cell>
        </row>
        <row r="29">
          <cell r="B29">
            <v>1.375</v>
          </cell>
          <cell r="C29">
            <v>15</v>
          </cell>
        </row>
        <row r="30">
          <cell r="B30">
            <v>0.8</v>
          </cell>
          <cell r="C30">
            <v>7.5</v>
          </cell>
        </row>
        <row r="31">
          <cell r="B31">
            <v>0.85</v>
          </cell>
          <cell r="C31">
            <v>7.1</v>
          </cell>
        </row>
        <row r="32">
          <cell r="B32">
            <v>1.05</v>
          </cell>
          <cell r="C32">
            <v>7.9</v>
          </cell>
        </row>
        <row r="33">
          <cell r="B33">
            <v>0.55000000000000004</v>
          </cell>
          <cell r="C33">
            <v>2.2999999999999998</v>
          </cell>
        </row>
        <row r="34">
          <cell r="B34">
            <v>3.5</v>
          </cell>
          <cell r="C34">
            <v>525</v>
          </cell>
        </row>
        <row r="35">
          <cell r="B35">
            <v>0.75</v>
          </cell>
          <cell r="C35">
            <v>4.25</v>
          </cell>
        </row>
        <row r="36">
          <cell r="B36">
            <v>1.55</v>
          </cell>
          <cell r="C36">
            <v>17.399999999999999</v>
          </cell>
        </row>
        <row r="37">
          <cell r="B37">
            <v>1.35</v>
          </cell>
          <cell r="C37">
            <v>15.5</v>
          </cell>
        </row>
        <row r="38">
          <cell r="B38">
            <v>0.17499999999999999</v>
          </cell>
          <cell r="C3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22" zoomScale="110" zoomScaleNormal="110" workbookViewId="0">
      <selection activeCell="G39" sqref="G39:M40"/>
    </sheetView>
  </sheetViews>
  <sheetFormatPr baseColWidth="10" defaultColWidth="11.42578125" defaultRowHeight="15" x14ac:dyDescent="0.25"/>
  <cols>
    <col min="2" max="2" width="9.42578125" customWidth="1"/>
    <col min="3" max="3" width="15" style="3" customWidth="1"/>
    <col min="4" max="4" width="18.42578125" style="3" customWidth="1"/>
    <col min="6" max="6" width="15" bestFit="1" customWidth="1"/>
    <col min="14" max="14" width="13.85546875" customWidth="1"/>
    <col min="16" max="16" width="14.85546875" bestFit="1" customWidth="1"/>
    <col min="17" max="17" width="15.7109375" bestFit="1" customWidth="1"/>
  </cols>
  <sheetData>
    <row r="1" spans="1:19" ht="16.5" thickBot="1" x14ac:dyDescent="0.3">
      <c r="A1" s="1"/>
      <c r="B1" s="1" t="s">
        <v>0</v>
      </c>
      <c r="C1" s="2"/>
      <c r="D1" s="2"/>
      <c r="E1" s="1"/>
      <c r="F1" s="1"/>
      <c r="G1" s="1"/>
      <c r="H1" s="40" t="s">
        <v>1</v>
      </c>
      <c r="I1" s="41">
        <f>T51+'Partie 2'!H75</f>
        <v>0</v>
      </c>
      <c r="J1" s="41" t="s">
        <v>2</v>
      </c>
      <c r="K1" s="41">
        <f>U51+'Partie 2'!I75</f>
        <v>80</v>
      </c>
      <c r="L1" s="41" t="s">
        <v>3</v>
      </c>
      <c r="M1" s="42">
        <f>I1/K1</f>
        <v>0</v>
      </c>
      <c r="N1" s="1"/>
      <c r="O1" s="1"/>
      <c r="P1" s="1"/>
      <c r="Q1" s="1"/>
    </row>
    <row r="2" spans="1:19" ht="15.75" x14ac:dyDescent="0.25">
      <c r="A2" s="1"/>
      <c r="B2" s="1" t="s">
        <v>4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5.75" x14ac:dyDescent="0.25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ht="16.5" thickBot="1" x14ac:dyDescent="0.3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ht="16.5" thickBot="1" x14ac:dyDescent="0.3">
      <c r="A5" s="1"/>
      <c r="B5" s="1"/>
      <c r="C5" s="2"/>
      <c r="D5" s="2"/>
      <c r="E5" s="1"/>
      <c r="F5" s="1" t="s">
        <v>5</v>
      </c>
      <c r="G5" s="1"/>
      <c r="H5" s="55" t="s">
        <v>6</v>
      </c>
      <c r="I5" s="56"/>
      <c r="J5" s="56"/>
      <c r="K5" s="57"/>
      <c r="L5" s="1"/>
      <c r="M5" s="1" t="s">
        <v>7</v>
      </c>
      <c r="N5" s="1"/>
      <c r="O5" s="55" t="s">
        <v>8</v>
      </c>
      <c r="P5" s="56"/>
      <c r="Q5" s="56"/>
      <c r="R5" s="57"/>
    </row>
    <row r="6" spans="1:19" ht="32.25" thickBot="1" x14ac:dyDescent="0.3">
      <c r="A6" s="1"/>
      <c r="B6" s="1"/>
      <c r="C6" s="4" t="s">
        <v>9</v>
      </c>
      <c r="D6" s="4" t="s">
        <v>10</v>
      </c>
      <c r="E6" s="1"/>
      <c r="F6" s="1" t="s">
        <v>11</v>
      </c>
      <c r="G6" s="1"/>
      <c r="H6" s="58" t="s">
        <v>12</v>
      </c>
      <c r="I6" s="59"/>
      <c r="J6" s="59"/>
      <c r="K6" s="60"/>
      <c r="L6" s="1"/>
      <c r="M6" s="1" t="s">
        <v>11</v>
      </c>
      <c r="N6" s="1"/>
      <c r="O6" s="58" t="s">
        <v>12</v>
      </c>
      <c r="P6" s="59"/>
      <c r="Q6" s="59"/>
      <c r="R6" s="60"/>
    </row>
    <row r="7" spans="1:19" ht="15.75" x14ac:dyDescent="0.25">
      <c r="A7" s="1"/>
      <c r="B7" s="1"/>
      <c r="C7" s="7">
        <v>120</v>
      </c>
      <c r="D7" s="5">
        <v>0.9</v>
      </c>
      <c r="E7" s="1"/>
    </row>
    <row r="8" spans="1:19" ht="15.75" x14ac:dyDescent="0.25">
      <c r="A8" s="1"/>
      <c r="B8" s="1"/>
      <c r="C8" s="5">
        <v>450</v>
      </c>
      <c r="D8" s="5">
        <v>2.6</v>
      </c>
      <c r="E8" s="1"/>
      <c r="F8" s="1" t="s">
        <v>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15.75" x14ac:dyDescent="0.25">
      <c r="A9" s="1"/>
      <c r="B9" s="1"/>
      <c r="C9" s="5">
        <v>300</v>
      </c>
      <c r="D9" s="5">
        <v>1.9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x14ac:dyDescent="0.25">
      <c r="A10" s="1"/>
      <c r="B10" s="1"/>
      <c r="C10" s="5">
        <v>180</v>
      </c>
      <c r="D10" s="5">
        <v>1.3</v>
      </c>
      <c r="E10" s="1"/>
      <c r="G10" s="1"/>
      <c r="H10" s="1"/>
      <c r="I10" s="1"/>
      <c r="J10" s="1"/>
      <c r="K10" s="1"/>
      <c r="L10" s="1"/>
      <c r="M10" s="1"/>
      <c r="N10" s="1"/>
      <c r="O10" s="1"/>
      <c r="P10" s="1" t="s">
        <v>14</v>
      </c>
      <c r="Q10" s="1"/>
      <c r="R10" s="1"/>
      <c r="S10" s="1"/>
    </row>
    <row r="11" spans="1:19" ht="15.75" x14ac:dyDescent="0.25">
      <c r="A11" s="1"/>
      <c r="B11" s="1"/>
      <c r="C11" s="5">
        <v>530</v>
      </c>
      <c r="D11" s="5">
        <v>2.9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x14ac:dyDescent="0.25">
      <c r="A12" s="1"/>
      <c r="B12" s="1"/>
      <c r="C12" s="5">
        <v>660</v>
      </c>
      <c r="D12" s="13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x14ac:dyDescent="0.25">
      <c r="A13" s="1"/>
      <c r="B13" s="1"/>
      <c r="C13" s="5">
        <v>950</v>
      </c>
      <c r="D13" s="5">
        <v>3.9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x14ac:dyDescent="0.25">
      <c r="A14" s="1"/>
      <c r="B14" s="1"/>
      <c r="C14" s="5">
        <v>760</v>
      </c>
      <c r="D14" s="13">
        <v>2.6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x14ac:dyDescent="0.25">
      <c r="A15" s="1"/>
      <c r="B15" s="1"/>
      <c r="C15" s="5">
        <v>820</v>
      </c>
      <c r="D15" s="5">
        <v>3.4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x14ac:dyDescent="0.25">
      <c r="A16" s="1"/>
      <c r="B16" s="1"/>
      <c r="C16" s="5">
        <v>350</v>
      </c>
      <c r="D16" s="5">
        <v>1.6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1" ht="15.75" x14ac:dyDescent="0.25">
      <c r="A17" s="1"/>
      <c r="B17" s="1"/>
      <c r="C17" s="5">
        <v>400</v>
      </c>
      <c r="D17" s="5">
        <v>2.7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1" ht="15.75" x14ac:dyDescent="0.25">
      <c r="A18" s="1"/>
      <c r="B18" s="1"/>
      <c r="C18" s="5">
        <v>250</v>
      </c>
      <c r="D18" s="13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1" ht="15.75" x14ac:dyDescent="0.25">
      <c r="A19" s="1"/>
      <c r="B19" s="1"/>
      <c r="C19" s="5">
        <v>500</v>
      </c>
      <c r="D19" s="5">
        <v>3.1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1" ht="15.75" x14ac:dyDescent="0.25">
      <c r="A20" s="1"/>
      <c r="B20" s="1"/>
      <c r="C20" s="5">
        <v>600</v>
      </c>
      <c r="D20" s="5">
        <v>2.5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1" ht="16.5" thickBot="1" x14ac:dyDescent="0.3">
      <c r="A21" s="1"/>
      <c r="B21" s="1"/>
      <c r="C21" s="6">
        <v>150</v>
      </c>
      <c r="D21" s="6">
        <v>1.3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1" ht="16.5" thickBot="1" x14ac:dyDescent="0.3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1" ht="15.75" x14ac:dyDescent="0.25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4"/>
      <c r="S23" s="25"/>
      <c r="T23" s="26" t="s">
        <v>15</v>
      </c>
      <c r="U23" s="27" t="s">
        <v>16</v>
      </c>
    </row>
    <row r="24" spans="1:21" ht="15.75" x14ac:dyDescent="0.25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3"/>
      <c r="S24" s="28"/>
      <c r="T24" s="29"/>
      <c r="U24" s="44"/>
    </row>
    <row r="25" spans="1:21" ht="31.5" x14ac:dyDescent="0.25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7" t="s">
        <v>17</v>
      </c>
      <c r="S25" s="45" t="s">
        <v>18</v>
      </c>
      <c r="T25" s="31"/>
      <c r="U25" s="31">
        <v>2</v>
      </c>
    </row>
    <row r="26" spans="1:21" ht="15.75" x14ac:dyDescent="0.25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8"/>
      <c r="S26" s="31" t="s">
        <v>19</v>
      </c>
      <c r="T26" s="31"/>
      <c r="U26" s="31">
        <v>1</v>
      </c>
    </row>
    <row r="27" spans="1:21" ht="16.5" thickBot="1" x14ac:dyDescent="0.3">
      <c r="A27" s="1"/>
      <c r="B27" s="1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8"/>
      <c r="S27" s="31" t="s">
        <v>20</v>
      </c>
      <c r="T27" s="31"/>
      <c r="U27" s="31">
        <v>1</v>
      </c>
    </row>
    <row r="28" spans="1:21" ht="16.5" customHeight="1" thickBot="1" x14ac:dyDescent="0.3">
      <c r="A28" s="1"/>
      <c r="B28" s="1"/>
      <c r="C28" s="2" t="s">
        <v>21</v>
      </c>
      <c r="D28" s="50">
        <f>CORREL(Temps_de_réaction__s,Consommation_d_alcool__ml)</f>
        <v>0.87845906971904164</v>
      </c>
      <c r="E28" s="1"/>
      <c r="F28" s="1" t="s">
        <v>22</v>
      </c>
      <c r="G28" s="73" t="s">
        <v>23</v>
      </c>
      <c r="H28" s="73"/>
      <c r="I28" s="73"/>
      <c r="J28" s="73"/>
      <c r="K28" s="73"/>
      <c r="L28" s="73"/>
      <c r="M28" s="73"/>
      <c r="N28" s="73"/>
      <c r="O28" s="1"/>
      <c r="P28" s="1"/>
      <c r="Q28" s="1"/>
      <c r="R28" s="68"/>
      <c r="S28" s="31" t="s">
        <v>24</v>
      </c>
      <c r="T28" s="31"/>
      <c r="U28" s="31">
        <v>2</v>
      </c>
    </row>
    <row r="29" spans="1:21" ht="15.75" x14ac:dyDescent="0.25">
      <c r="A29" s="1"/>
      <c r="B29" s="1"/>
      <c r="C29" s="2"/>
      <c r="D29" s="8"/>
      <c r="E29" s="1"/>
      <c r="F29" s="1"/>
      <c r="G29" s="73"/>
      <c r="H29" s="73"/>
      <c r="I29" s="73"/>
      <c r="J29" s="73"/>
      <c r="K29" s="73"/>
      <c r="L29" s="73"/>
      <c r="M29" s="73"/>
      <c r="N29" s="73"/>
      <c r="O29" s="1"/>
      <c r="P29" s="1"/>
      <c r="Q29" s="1"/>
      <c r="R29" s="69"/>
      <c r="S29" s="31" t="s">
        <v>20</v>
      </c>
      <c r="T29" s="31"/>
      <c r="U29" s="31">
        <v>2</v>
      </c>
    </row>
    <row r="30" spans="1:21" ht="15.75" x14ac:dyDescent="0.25">
      <c r="A30" s="1"/>
      <c r="B30" s="1"/>
      <c r="C30" s="2"/>
      <c r="D30" s="8"/>
      <c r="E30" s="1"/>
      <c r="F30" s="1"/>
      <c r="G30" s="73"/>
      <c r="H30" s="73"/>
      <c r="I30" s="73"/>
      <c r="J30" s="73"/>
      <c r="K30" s="73"/>
      <c r="L30" s="73"/>
      <c r="M30" s="73"/>
      <c r="N30" s="73"/>
      <c r="O30" s="1"/>
      <c r="P30" s="1"/>
      <c r="Q30" s="1"/>
      <c r="R30" s="46"/>
      <c r="S30" s="28"/>
      <c r="T30" s="29"/>
      <c r="U30" s="47"/>
    </row>
    <row r="31" spans="1:21" ht="15.75" x14ac:dyDescent="0.25">
      <c r="A31" s="1"/>
      <c r="B31" s="1" t="s">
        <v>25</v>
      </c>
      <c r="C31" s="49" cm="1">
        <f t="array" ref="C31:D31">LINEST(Temps_de_réaction__s,Consommation_d_alcool__ml,TRUE,FALSE)</f>
        <v>3.2621829327884148E-3</v>
      </c>
      <c r="D31" s="49">
        <v>0.91996505412168816</v>
      </c>
      <c r="E31" s="1"/>
      <c r="F31" s="1"/>
      <c r="G31" s="48"/>
      <c r="H31" s="48"/>
      <c r="I31" s="48"/>
      <c r="J31" s="48"/>
      <c r="K31" s="48"/>
      <c r="L31" s="48"/>
      <c r="M31" s="48"/>
      <c r="N31" s="1"/>
      <c r="O31" s="1"/>
      <c r="P31" s="1"/>
      <c r="Q31" s="1"/>
      <c r="R31" s="70" t="s">
        <v>26</v>
      </c>
      <c r="S31" s="31" t="s">
        <v>27</v>
      </c>
      <c r="T31" s="31"/>
      <c r="U31" s="31">
        <v>1</v>
      </c>
    </row>
    <row r="32" spans="1:21" ht="16.5" thickBot="1" x14ac:dyDescent="0.3">
      <c r="A32" s="1"/>
      <c r="B32" s="1"/>
      <c r="C32" s="2"/>
      <c r="D32" s="8"/>
      <c r="E32" s="1"/>
      <c r="F32" s="1"/>
      <c r="G32" s="14"/>
      <c r="H32" s="14"/>
      <c r="I32" s="14"/>
      <c r="J32" s="14"/>
      <c r="K32" s="14"/>
      <c r="L32" s="14"/>
      <c r="M32" s="14"/>
      <c r="N32" s="1"/>
      <c r="O32" s="1"/>
      <c r="P32" s="1"/>
      <c r="Q32" s="1"/>
      <c r="R32" s="71"/>
      <c r="S32" s="31" t="s">
        <v>28</v>
      </c>
      <c r="T32" s="31"/>
      <c r="U32" s="31">
        <v>1</v>
      </c>
    </row>
    <row r="33" spans="1:21" ht="15.75" x14ac:dyDescent="0.25">
      <c r="A33" s="1"/>
      <c r="B33" s="1"/>
      <c r="C33" s="2" t="s">
        <v>29</v>
      </c>
      <c r="D33" s="49">
        <f>C31</f>
        <v>3.2621829327884148E-3</v>
      </c>
      <c r="E33" s="1"/>
      <c r="F33" s="1" t="s">
        <v>22</v>
      </c>
      <c r="G33" s="61" t="s">
        <v>30</v>
      </c>
      <c r="H33" s="62"/>
      <c r="I33" s="62"/>
      <c r="J33" s="62"/>
      <c r="K33" s="62"/>
      <c r="L33" s="62"/>
      <c r="M33" s="63"/>
      <c r="N33" s="1"/>
      <c r="O33" s="1"/>
      <c r="P33" s="1"/>
      <c r="Q33" s="1"/>
      <c r="R33" s="71"/>
      <c r="S33" s="31" t="s">
        <v>31</v>
      </c>
      <c r="T33" s="31"/>
      <c r="U33" s="31">
        <v>1</v>
      </c>
    </row>
    <row r="34" spans="1:21" ht="16.5" thickBot="1" x14ac:dyDescent="0.3">
      <c r="A34" s="1"/>
      <c r="B34" s="1"/>
      <c r="C34" s="2"/>
      <c r="D34" s="8"/>
      <c r="E34" s="1"/>
      <c r="F34" s="1"/>
      <c r="G34" s="64"/>
      <c r="H34" s="65"/>
      <c r="I34" s="65"/>
      <c r="J34" s="65"/>
      <c r="K34" s="65"/>
      <c r="L34" s="65"/>
      <c r="M34" s="66"/>
      <c r="N34" s="1"/>
      <c r="O34" s="1"/>
      <c r="P34" s="1"/>
      <c r="Q34" s="1"/>
      <c r="R34" s="71"/>
      <c r="S34" s="31" t="s">
        <v>32</v>
      </c>
      <c r="T34" s="31"/>
      <c r="U34" s="31">
        <v>2</v>
      </c>
    </row>
    <row r="35" spans="1:21" ht="16.5" thickBot="1" x14ac:dyDescent="0.3">
      <c r="A35" s="1"/>
      <c r="B35" s="1"/>
      <c r="C35" s="2"/>
      <c r="D35" s="8"/>
      <c r="E35" s="1"/>
      <c r="F35" s="1"/>
      <c r="G35" s="11"/>
      <c r="H35" s="11"/>
      <c r="I35" s="11"/>
      <c r="J35" s="11"/>
      <c r="K35" s="11"/>
      <c r="L35" s="11"/>
      <c r="M35" s="11"/>
      <c r="N35" s="1"/>
      <c r="O35" s="1"/>
      <c r="P35" s="1"/>
      <c r="Q35" s="1"/>
      <c r="R35" s="71"/>
      <c r="S35" s="31" t="s">
        <v>33</v>
      </c>
      <c r="T35" s="31"/>
      <c r="U35" s="31">
        <v>2</v>
      </c>
    </row>
    <row r="36" spans="1:21" ht="16.5" thickBot="1" x14ac:dyDescent="0.3">
      <c r="A36" s="1"/>
      <c r="B36" s="1"/>
      <c r="C36" s="2" t="s">
        <v>34</v>
      </c>
      <c r="D36" s="50">
        <f>D31</f>
        <v>0.91996505412168816</v>
      </c>
      <c r="E36" s="1"/>
      <c r="F36" s="1" t="s">
        <v>35</v>
      </c>
      <c r="G36" s="61" t="s">
        <v>36</v>
      </c>
      <c r="H36" s="62"/>
      <c r="I36" s="62"/>
      <c r="J36" s="62"/>
      <c r="K36" s="62"/>
      <c r="L36" s="62"/>
      <c r="M36" s="63"/>
      <c r="N36" s="1"/>
      <c r="O36" s="1"/>
      <c r="P36" s="1"/>
      <c r="Q36" s="1"/>
      <c r="R36" s="72"/>
      <c r="S36" s="31" t="s">
        <v>37</v>
      </c>
      <c r="T36" s="31"/>
      <c r="U36" s="31">
        <v>1</v>
      </c>
    </row>
    <row r="37" spans="1:21" ht="16.5" thickBot="1" x14ac:dyDescent="0.3">
      <c r="A37" s="1"/>
      <c r="B37" s="1"/>
      <c r="C37" s="2"/>
      <c r="D37" s="8"/>
      <c r="E37" s="1"/>
      <c r="F37" s="1"/>
      <c r="G37" s="64"/>
      <c r="H37" s="65"/>
      <c r="I37" s="65"/>
      <c r="J37" s="65"/>
      <c r="K37" s="65"/>
      <c r="L37" s="65"/>
      <c r="M37" s="66"/>
      <c r="N37" s="1"/>
      <c r="O37" s="1"/>
      <c r="P37" s="1"/>
      <c r="Q37" s="1"/>
      <c r="R37" s="32"/>
      <c r="S37" s="33"/>
      <c r="T37" s="33"/>
      <c r="U37" s="33"/>
    </row>
    <row r="38" spans="1:21" ht="16.5" thickBot="1" x14ac:dyDescent="0.3">
      <c r="A38" s="1"/>
      <c r="B38" s="1"/>
      <c r="C38" s="2"/>
      <c r="D38" s="8"/>
      <c r="E38" s="1"/>
      <c r="F38" s="1"/>
      <c r="G38" s="14"/>
      <c r="H38" s="14"/>
      <c r="I38" s="14"/>
      <c r="J38" s="14"/>
      <c r="K38" s="14"/>
      <c r="L38" s="14"/>
      <c r="M38" s="14"/>
      <c r="N38" s="1"/>
      <c r="O38" s="1"/>
      <c r="P38" s="1"/>
      <c r="Q38" s="1"/>
      <c r="R38" s="67" t="s">
        <v>38</v>
      </c>
      <c r="S38" s="31" t="s">
        <v>27</v>
      </c>
      <c r="T38" s="31"/>
      <c r="U38" s="31">
        <v>3</v>
      </c>
    </row>
    <row r="39" spans="1:21" ht="16.5" thickBot="1" x14ac:dyDescent="0.3">
      <c r="A39" s="1"/>
      <c r="B39" s="1"/>
      <c r="C39" s="2" t="s">
        <v>39</v>
      </c>
      <c r="D39" s="50">
        <f>RSQ(Temps_de_réaction__s,Consommation_d_alcool__ml)</f>
        <v>0.7716903371716437</v>
      </c>
      <c r="E39" s="1"/>
      <c r="F39" s="1" t="s">
        <v>22</v>
      </c>
      <c r="G39" s="61" t="s">
        <v>40</v>
      </c>
      <c r="H39" s="62"/>
      <c r="I39" s="62"/>
      <c r="J39" s="62"/>
      <c r="K39" s="62"/>
      <c r="L39" s="62"/>
      <c r="M39" s="63"/>
      <c r="N39" s="1"/>
      <c r="O39" s="1"/>
      <c r="P39" s="1"/>
      <c r="Q39" s="1"/>
      <c r="R39" s="68"/>
      <c r="S39" s="31" t="s">
        <v>28</v>
      </c>
      <c r="T39" s="31"/>
      <c r="U39" s="31">
        <v>2</v>
      </c>
    </row>
    <row r="40" spans="1:21" ht="16.5" thickBot="1" x14ac:dyDescent="0.3">
      <c r="A40" s="1"/>
      <c r="B40" s="1"/>
      <c r="C40" s="2"/>
      <c r="D40" s="2"/>
      <c r="E40" s="1"/>
      <c r="F40" s="1"/>
      <c r="G40" s="64"/>
      <c r="H40" s="65"/>
      <c r="I40" s="65"/>
      <c r="J40" s="65"/>
      <c r="K40" s="65"/>
      <c r="L40" s="65"/>
      <c r="M40" s="66"/>
      <c r="N40" s="1"/>
      <c r="O40" s="1"/>
      <c r="P40" s="1"/>
      <c r="Q40" s="1"/>
      <c r="R40" s="68"/>
      <c r="S40" s="31" t="s">
        <v>31</v>
      </c>
      <c r="T40" s="31"/>
      <c r="U40" s="31">
        <v>2</v>
      </c>
    </row>
    <row r="41" spans="1:21" ht="16.5" thickBot="1" x14ac:dyDescent="0.3">
      <c r="A41" s="1" t="s">
        <v>41</v>
      </c>
      <c r="B41" s="1">
        <v>750</v>
      </c>
      <c r="C41" s="2"/>
      <c r="D41" s="8"/>
      <c r="E41" s="1"/>
      <c r="F41" s="1"/>
      <c r="G41" s="14"/>
      <c r="H41" s="14"/>
      <c r="I41" s="14"/>
      <c r="J41" s="14"/>
      <c r="K41" s="14"/>
      <c r="L41" s="14"/>
      <c r="M41" s="14"/>
      <c r="N41" s="1"/>
      <c r="O41" s="1"/>
      <c r="P41" s="1"/>
      <c r="Q41" s="1"/>
      <c r="R41" s="68"/>
      <c r="S41" s="31" t="s">
        <v>32</v>
      </c>
      <c r="T41" s="31"/>
      <c r="U41" s="31">
        <v>2</v>
      </c>
    </row>
    <row r="42" spans="1:21" ht="16.5" thickBot="1" x14ac:dyDescent="0.3">
      <c r="B42" s="1"/>
      <c r="C42" s="2" t="s">
        <v>42</v>
      </c>
      <c r="D42" s="50">
        <f>C31*B41+D31</f>
        <v>3.3666022537129994</v>
      </c>
      <c r="E42" s="1"/>
      <c r="F42" s="1" t="s">
        <v>22</v>
      </c>
      <c r="G42" s="61" t="s">
        <v>43</v>
      </c>
      <c r="H42" s="62"/>
      <c r="I42" s="62"/>
      <c r="J42" s="62"/>
      <c r="K42" s="62"/>
      <c r="L42" s="62"/>
      <c r="M42" s="63"/>
      <c r="N42" s="1"/>
      <c r="O42" s="1"/>
      <c r="P42" s="1"/>
      <c r="Q42" s="1"/>
      <c r="R42" s="68"/>
      <c r="S42" s="31" t="s">
        <v>33</v>
      </c>
      <c r="T42" s="31"/>
      <c r="U42" s="31">
        <v>2</v>
      </c>
    </row>
    <row r="43" spans="1:21" ht="16.5" thickBot="1" x14ac:dyDescent="0.3">
      <c r="A43" s="1"/>
      <c r="B43" s="1"/>
      <c r="C43" s="2"/>
      <c r="D43" s="2"/>
      <c r="E43" s="1"/>
      <c r="F43" s="1"/>
      <c r="G43" s="64"/>
      <c r="H43" s="65"/>
      <c r="I43" s="65"/>
      <c r="J43" s="65"/>
      <c r="K43" s="65"/>
      <c r="L43" s="65"/>
      <c r="M43" s="66"/>
      <c r="N43" s="1"/>
      <c r="O43" s="1"/>
      <c r="P43" s="1"/>
      <c r="Q43" s="1"/>
      <c r="R43" s="69"/>
      <c r="S43" s="31" t="s">
        <v>37</v>
      </c>
      <c r="T43" s="31"/>
      <c r="U43" s="31">
        <v>2</v>
      </c>
    </row>
    <row r="44" spans="1:21" ht="16.5" thickBot="1" x14ac:dyDescent="0.3">
      <c r="A44" s="1" t="s">
        <v>44</v>
      </c>
      <c r="B44" s="1">
        <v>3</v>
      </c>
      <c r="C44" s="2"/>
      <c r="D44" s="2"/>
      <c r="E44" s="1"/>
      <c r="F44" s="1"/>
      <c r="G44" s="12"/>
      <c r="H44" s="12"/>
      <c r="I44" s="12"/>
      <c r="J44" s="12"/>
      <c r="K44" s="12"/>
      <c r="L44" s="12"/>
      <c r="M44" s="12"/>
      <c r="N44" s="1"/>
      <c r="O44" s="1"/>
      <c r="P44" s="1"/>
      <c r="Q44" s="1"/>
      <c r="R44" s="32"/>
      <c r="S44" s="33"/>
      <c r="T44" s="33"/>
      <c r="U44" s="33"/>
    </row>
    <row r="45" spans="1:21" ht="16.5" thickBot="1" x14ac:dyDescent="0.3">
      <c r="B45" s="1"/>
      <c r="C45" s="2" t="s">
        <v>45</v>
      </c>
      <c r="D45" s="50">
        <f>(B44-D31)/D33</f>
        <v>637.62057148044778</v>
      </c>
      <c r="E45" s="1"/>
      <c r="F45" s="1" t="s">
        <v>22</v>
      </c>
      <c r="G45" s="61" t="s">
        <v>46</v>
      </c>
      <c r="H45" s="62"/>
      <c r="I45" s="62"/>
      <c r="J45" s="62"/>
      <c r="K45" s="62"/>
      <c r="L45" s="62"/>
      <c r="M45" s="63"/>
      <c r="N45" s="1"/>
      <c r="O45" s="1"/>
      <c r="P45" s="1"/>
      <c r="Q45" s="1"/>
      <c r="R45" s="52" t="s">
        <v>47</v>
      </c>
      <c r="S45" s="34" t="s">
        <v>48</v>
      </c>
      <c r="U45" s="34">
        <v>2</v>
      </c>
    </row>
    <row r="46" spans="1:21" ht="16.5" thickBot="1" x14ac:dyDescent="0.3">
      <c r="B46" s="1"/>
      <c r="C46" s="2"/>
      <c r="D46" s="2"/>
      <c r="E46" s="1"/>
      <c r="F46" s="1"/>
      <c r="G46" s="64"/>
      <c r="H46" s="65"/>
      <c r="I46" s="65"/>
      <c r="J46" s="65"/>
      <c r="K46" s="65"/>
      <c r="L46" s="65"/>
      <c r="M46" s="66"/>
      <c r="N46" s="1"/>
      <c r="O46" s="1"/>
      <c r="P46" s="1"/>
      <c r="Q46" s="1"/>
      <c r="R46" s="53"/>
      <c r="S46" s="31" t="s">
        <v>49</v>
      </c>
      <c r="T46" s="31"/>
      <c r="U46" s="31">
        <v>4</v>
      </c>
    </row>
    <row r="47" spans="1:21" ht="15.75" x14ac:dyDescent="0.25">
      <c r="C47" s="2"/>
      <c r="D47" s="2"/>
      <c r="E47" s="1"/>
      <c r="F47" s="1"/>
      <c r="G47" s="14"/>
      <c r="H47" s="14"/>
      <c r="I47" s="14"/>
      <c r="J47" s="14"/>
      <c r="K47" s="14"/>
      <c r="L47" s="14"/>
      <c r="M47" s="14"/>
      <c r="N47" s="1"/>
      <c r="O47" s="1"/>
      <c r="P47" s="1"/>
      <c r="Q47" s="1"/>
      <c r="R47" s="53"/>
      <c r="S47" s="31" t="s">
        <v>50</v>
      </c>
      <c r="T47" s="31"/>
      <c r="U47" s="31">
        <v>1</v>
      </c>
    </row>
    <row r="48" spans="1:21" ht="15.75" x14ac:dyDescent="0.25">
      <c r="N48" s="1"/>
      <c r="O48" s="1"/>
      <c r="P48" s="1"/>
      <c r="Q48" s="1"/>
      <c r="R48" s="53"/>
      <c r="S48" s="31" t="s">
        <v>37</v>
      </c>
      <c r="T48" s="31"/>
      <c r="U48" s="31">
        <v>1</v>
      </c>
    </row>
    <row r="49" spans="3:21" ht="15.75" x14ac:dyDescent="0.25">
      <c r="N49" s="1"/>
      <c r="O49" s="1"/>
      <c r="P49" s="1"/>
      <c r="R49" s="54"/>
      <c r="S49" s="31" t="s">
        <v>51</v>
      </c>
      <c r="T49" s="31"/>
      <c r="U49" s="31">
        <v>1</v>
      </c>
    </row>
    <row r="50" spans="3:21" ht="15.75" x14ac:dyDescent="0.25">
      <c r="R50" s="32"/>
      <c r="S50" s="32"/>
      <c r="T50" s="33"/>
      <c r="U50" s="33"/>
    </row>
    <row r="51" spans="3:21" ht="15.75" x14ac:dyDescent="0.25">
      <c r="C51" s="9"/>
      <c r="D51" s="8"/>
      <c r="F51" s="1"/>
      <c r="G51" s="10"/>
      <c r="H51" s="10"/>
      <c r="I51" s="10"/>
      <c r="J51" s="10"/>
      <c r="K51" s="10"/>
      <c r="L51" s="10"/>
      <c r="M51" s="10"/>
      <c r="R51" s="30" t="s">
        <v>52</v>
      </c>
      <c r="S51" s="30"/>
      <c r="T51" s="31">
        <f>SUM(T24:T49)</f>
        <v>0</v>
      </c>
      <c r="U51" s="31">
        <f>SUM(U24:U49)</f>
        <v>38</v>
      </c>
    </row>
    <row r="52" spans="3:21" ht="15.75" x14ac:dyDescent="0.25">
      <c r="F52" s="1"/>
      <c r="G52" s="10"/>
      <c r="H52" s="10"/>
      <c r="I52" s="10"/>
      <c r="J52" s="10"/>
      <c r="K52" s="10"/>
      <c r="L52" s="10"/>
      <c r="M52" s="10"/>
    </row>
  </sheetData>
  <mergeCells count="14">
    <mergeCell ref="R45:R49"/>
    <mergeCell ref="H5:K5"/>
    <mergeCell ref="H6:K6"/>
    <mergeCell ref="O5:R5"/>
    <mergeCell ref="O6:R6"/>
    <mergeCell ref="G42:M43"/>
    <mergeCell ref="G33:M34"/>
    <mergeCell ref="G36:M37"/>
    <mergeCell ref="G39:M40"/>
    <mergeCell ref="G45:M46"/>
    <mergeCell ref="R25:R29"/>
    <mergeCell ref="R31:R36"/>
    <mergeCell ref="R38:R43"/>
    <mergeCell ref="G28:N30"/>
  </mergeCells>
  <pageMargins left="0.7" right="0.7" top="0.75" bottom="0.75" header="0.3" footer="0.3"/>
  <pageSetup paperSize="11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89C-40D0-41BA-B9CE-5B082B375419}">
  <dimension ref="B1:V75"/>
  <sheetViews>
    <sheetView topLeftCell="D13" zoomScale="85" zoomScaleNormal="85" workbookViewId="0">
      <selection activeCell="D25" sqref="D25"/>
    </sheetView>
  </sheetViews>
  <sheetFormatPr baseColWidth="10" defaultColWidth="11.42578125" defaultRowHeight="15.75" x14ac:dyDescent="0.25"/>
  <cols>
    <col min="1" max="1" width="7.7109375" style="15" customWidth="1"/>
    <col min="2" max="2" width="17.5703125" style="23" customWidth="1"/>
    <col min="3" max="3" width="17.140625" style="23" customWidth="1"/>
    <col min="4" max="5" width="11.42578125" style="15"/>
    <col min="6" max="6" width="14.140625" style="15" customWidth="1"/>
    <col min="7" max="7" width="15.28515625" style="15" bestFit="1" customWidth="1"/>
    <col min="8" max="8" width="17.28515625" style="15" bestFit="1" customWidth="1"/>
    <col min="9" max="9" width="14" style="15" customWidth="1"/>
    <col min="10" max="10" width="15.28515625" style="15" bestFit="1" customWidth="1"/>
    <col min="11" max="12" width="11.42578125" style="15"/>
    <col min="13" max="13" width="14" style="15" customWidth="1"/>
    <col min="14" max="14" width="15.28515625" style="15" bestFit="1" customWidth="1"/>
    <col min="15" max="16384" width="11.42578125" style="15"/>
  </cols>
  <sheetData>
    <row r="1" spans="2:20" ht="16.5" thickBot="1" x14ac:dyDescent="0.3"/>
    <row r="2" spans="2:20" ht="48" thickBot="1" x14ac:dyDescent="0.3">
      <c r="B2" s="16" t="s">
        <v>53</v>
      </c>
      <c r="C2" s="17" t="s">
        <v>54</v>
      </c>
      <c r="F2" s="74" t="s">
        <v>55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2:20" x14ac:dyDescent="0.25">
      <c r="B3" s="18">
        <v>1.65</v>
      </c>
      <c r="C3" s="19">
        <v>35</v>
      </c>
    </row>
    <row r="4" spans="2:20" x14ac:dyDescent="0.25">
      <c r="B4" s="18">
        <v>2.5</v>
      </c>
      <c r="C4" s="19">
        <v>75</v>
      </c>
    </row>
    <row r="5" spans="2:20" x14ac:dyDescent="0.25">
      <c r="B5" s="18">
        <v>2</v>
      </c>
      <c r="C5" s="19">
        <v>45</v>
      </c>
    </row>
    <row r="6" spans="2:20" x14ac:dyDescent="0.25">
      <c r="B6" s="18">
        <v>1.2</v>
      </c>
      <c r="C6" s="19">
        <v>12</v>
      </c>
    </row>
    <row r="7" spans="2:20" x14ac:dyDescent="0.25">
      <c r="B7" s="18">
        <v>0.5</v>
      </c>
      <c r="C7" s="19">
        <v>2.9</v>
      </c>
    </row>
    <row r="8" spans="2:20" x14ac:dyDescent="0.25">
      <c r="B8" s="18">
        <v>3.1</v>
      </c>
      <c r="C8" s="19">
        <v>275.60000000000002</v>
      </c>
    </row>
    <row r="9" spans="2:20" x14ac:dyDescent="0.25">
      <c r="B9" s="18">
        <v>1.75</v>
      </c>
      <c r="C9" s="19">
        <v>42.5</v>
      </c>
    </row>
    <row r="10" spans="2:20" x14ac:dyDescent="0.25">
      <c r="B10" s="18">
        <v>2.75</v>
      </c>
      <c r="C10" s="19">
        <v>180</v>
      </c>
    </row>
    <row r="11" spans="2:20" x14ac:dyDescent="0.25">
      <c r="B11" s="18">
        <v>2.65</v>
      </c>
      <c r="C11" s="19">
        <v>132</v>
      </c>
    </row>
    <row r="12" spans="2:20" x14ac:dyDescent="0.25">
      <c r="B12" s="18">
        <v>2.25</v>
      </c>
      <c r="C12" s="19">
        <v>70</v>
      </c>
    </row>
    <row r="13" spans="2:20" x14ac:dyDescent="0.25">
      <c r="B13" s="18">
        <v>2.125</v>
      </c>
      <c r="C13" s="19">
        <v>85.5</v>
      </c>
    </row>
    <row r="14" spans="2:20" x14ac:dyDescent="0.25">
      <c r="B14" s="18">
        <v>1</v>
      </c>
      <c r="C14" s="19">
        <v>6.5</v>
      </c>
    </row>
    <row r="15" spans="2:20" x14ac:dyDescent="0.25">
      <c r="B15" s="18">
        <v>2.4500000000000002</v>
      </c>
      <c r="C15" s="19">
        <v>112</v>
      </c>
    </row>
    <row r="16" spans="2:20" x14ac:dyDescent="0.25">
      <c r="B16" s="18">
        <v>2.25</v>
      </c>
      <c r="C16" s="19">
        <v>75</v>
      </c>
    </row>
    <row r="17" spans="2:22" x14ac:dyDescent="0.25">
      <c r="B17" s="18">
        <v>1.85</v>
      </c>
      <c r="C17" s="19">
        <v>42.5</v>
      </c>
    </row>
    <row r="18" spans="2:22" x14ac:dyDescent="0.25">
      <c r="B18" s="18">
        <v>2.85</v>
      </c>
      <c r="C18" s="19">
        <v>215</v>
      </c>
      <c r="G18" s="81" t="s">
        <v>56</v>
      </c>
      <c r="H18" s="81"/>
      <c r="M18" s="81" t="s">
        <v>57</v>
      </c>
      <c r="N18" s="81"/>
      <c r="T18" s="82" t="s">
        <v>58</v>
      </c>
      <c r="U18" s="83"/>
    </row>
    <row r="19" spans="2:22" ht="16.5" thickBot="1" x14ac:dyDescent="0.3">
      <c r="B19" s="18">
        <v>0.75</v>
      </c>
      <c r="C19" s="19">
        <v>5.0999999999999996</v>
      </c>
      <c r="T19" s="83"/>
      <c r="U19" s="83"/>
    </row>
    <row r="20" spans="2:22" ht="16.5" thickBot="1" x14ac:dyDescent="0.3">
      <c r="B20" s="18">
        <v>3.25</v>
      </c>
      <c r="C20" s="19">
        <v>450</v>
      </c>
      <c r="G20" s="15" t="s">
        <v>21</v>
      </c>
      <c r="H20" s="97">
        <f>CORREL(C3:C38, B3:B38)</f>
        <v>0.84852072703630299</v>
      </c>
      <c r="I20" s="84"/>
      <c r="M20" s="85" t="s">
        <v>21</v>
      </c>
      <c r="N20" s="97" cm="1">
        <f t="array" ref="N20">CORREL(LN(C3:C38), B3:B38)</f>
        <v>0.99326827791788941</v>
      </c>
      <c r="O20" s="86"/>
      <c r="Q20" s="87"/>
      <c r="R20" s="87"/>
      <c r="S20" s="87"/>
      <c r="T20" s="83"/>
      <c r="U20" s="83"/>
    </row>
    <row r="21" spans="2:22" ht="16.5" thickBot="1" x14ac:dyDescent="0.3">
      <c r="B21" s="18">
        <v>3</v>
      </c>
      <c r="C21" s="19">
        <v>275</v>
      </c>
      <c r="H21" s="85"/>
      <c r="I21" s="85"/>
      <c r="M21" s="85"/>
      <c r="N21" s="85"/>
      <c r="Q21" s="87"/>
      <c r="R21" s="87"/>
      <c r="S21" s="87"/>
      <c r="T21" s="83"/>
      <c r="U21" s="83"/>
    </row>
    <row r="22" spans="2:22" ht="16.5" thickBot="1" x14ac:dyDescent="0.3">
      <c r="B22" s="18">
        <v>1.4</v>
      </c>
      <c r="C22" s="19">
        <v>17.899999999999999</v>
      </c>
      <c r="G22" s="15" t="s">
        <v>39</v>
      </c>
      <c r="H22" s="97">
        <f>RSQ(C3:C38,B3:B38)</f>
        <v>0.71998742421021622</v>
      </c>
      <c r="I22" s="85"/>
      <c r="M22" s="85" t="s">
        <v>39</v>
      </c>
      <c r="N22" s="97" cm="1">
        <f t="array" ref="N22">RSQ(LN(C3:C38),B3:B38)</f>
        <v>0.98658187191796942</v>
      </c>
      <c r="O22" s="86"/>
      <c r="Q22" s="87"/>
      <c r="R22" s="87"/>
      <c r="S22" s="87"/>
      <c r="T22" s="85" t="s">
        <v>59</v>
      </c>
      <c r="U22" s="98">
        <v>0.94069999999999998</v>
      </c>
    </row>
    <row r="23" spans="2:22" x14ac:dyDescent="0.25">
      <c r="B23" s="18">
        <v>1.1000000000000001</v>
      </c>
      <c r="C23" s="19">
        <v>10</v>
      </c>
      <c r="H23" s="88"/>
      <c r="R23" s="89"/>
      <c r="S23" s="89"/>
    </row>
    <row r="24" spans="2:22" x14ac:dyDescent="0.25">
      <c r="B24" s="18">
        <v>1.125</v>
      </c>
      <c r="C24" s="19">
        <v>9.75</v>
      </c>
    </row>
    <row r="25" spans="2:22" ht="16.5" thickBot="1" x14ac:dyDescent="0.3">
      <c r="B25" s="18">
        <v>2.65</v>
      </c>
      <c r="C25" s="19">
        <v>164</v>
      </c>
      <c r="M25" s="15" t="s">
        <v>60</v>
      </c>
      <c r="P25" s="15" t="s">
        <v>35</v>
      </c>
    </row>
    <row r="26" spans="2:22" ht="19.5" thickBot="1" x14ac:dyDescent="0.3">
      <c r="B26" s="18">
        <v>1.3</v>
      </c>
      <c r="C26" s="19">
        <v>12</v>
      </c>
      <c r="G26" s="15" t="s">
        <v>61</v>
      </c>
      <c r="I26" s="15" t="s">
        <v>62</v>
      </c>
      <c r="J26" s="90" t="s">
        <v>63</v>
      </c>
      <c r="K26" s="91"/>
      <c r="M26" s="15" t="s">
        <v>64</v>
      </c>
      <c r="N26" s="20">
        <f>EXP(1.768)</f>
        <v>5.8591233885426668</v>
      </c>
      <c r="P26" s="75"/>
      <c r="Q26" s="76"/>
      <c r="R26" s="76"/>
      <c r="S26" s="76"/>
      <c r="T26" s="76"/>
      <c r="U26" s="76"/>
      <c r="V26" s="77"/>
    </row>
    <row r="27" spans="2:22" x14ac:dyDescent="0.25">
      <c r="B27" s="18">
        <v>2.95</v>
      </c>
      <c r="C27" s="19">
        <v>270</v>
      </c>
      <c r="P27" s="92"/>
      <c r="Q27" s="93"/>
      <c r="R27" s="93"/>
      <c r="S27" s="93"/>
      <c r="T27" s="93"/>
      <c r="U27" s="93"/>
      <c r="V27" s="94"/>
    </row>
    <row r="28" spans="2:22" ht="16.5" thickBot="1" x14ac:dyDescent="0.3">
      <c r="B28" s="18">
        <v>1.25</v>
      </c>
      <c r="C28" s="19">
        <v>13.1</v>
      </c>
      <c r="G28" s="95" t="s">
        <v>65</v>
      </c>
      <c r="P28" s="78"/>
      <c r="Q28" s="79"/>
      <c r="R28" s="79"/>
      <c r="S28" s="79"/>
      <c r="T28" s="79"/>
      <c r="U28" s="79"/>
      <c r="V28" s="80"/>
    </row>
    <row r="29" spans="2:22" x14ac:dyDescent="0.25">
      <c r="B29" s="18">
        <v>1.375</v>
      </c>
      <c r="C29" s="19">
        <v>15</v>
      </c>
      <c r="G29" s="95" t="s">
        <v>66</v>
      </c>
    </row>
    <row r="30" spans="2:22" ht="16.5" thickBot="1" x14ac:dyDescent="0.3">
      <c r="B30" s="18">
        <v>0.8</v>
      </c>
      <c r="C30" s="19">
        <v>7.5</v>
      </c>
      <c r="G30" s="95" t="s">
        <v>67</v>
      </c>
    </row>
    <row r="31" spans="2:22" ht="16.5" thickBot="1" x14ac:dyDescent="0.3">
      <c r="B31" s="18">
        <v>0.85</v>
      </c>
      <c r="C31" s="19">
        <v>7.1</v>
      </c>
      <c r="G31" s="95"/>
      <c r="M31" s="15" t="s">
        <v>68</v>
      </c>
      <c r="N31" s="96">
        <v>1.3614999999999999</v>
      </c>
      <c r="P31" s="75"/>
      <c r="Q31" s="76"/>
      <c r="R31" s="76"/>
      <c r="S31" s="76"/>
      <c r="T31" s="76"/>
      <c r="U31" s="76"/>
      <c r="V31" s="77"/>
    </row>
    <row r="32" spans="2:22" x14ac:dyDescent="0.25">
      <c r="B32" s="18">
        <v>1.05</v>
      </c>
      <c r="C32" s="19">
        <v>7.9</v>
      </c>
      <c r="G32" s="95" t="s">
        <v>69</v>
      </c>
      <c r="P32" s="92"/>
      <c r="Q32" s="93"/>
      <c r="R32" s="93"/>
      <c r="S32" s="93"/>
      <c r="T32" s="93"/>
      <c r="U32" s="93"/>
      <c r="V32" s="94"/>
    </row>
    <row r="33" spans="2:22" ht="16.5" thickBot="1" x14ac:dyDescent="0.3">
      <c r="B33" s="18">
        <v>0.55000000000000004</v>
      </c>
      <c r="C33" s="19">
        <v>2.2999999999999998</v>
      </c>
      <c r="G33" s="95" t="s">
        <v>70</v>
      </c>
      <c r="P33" s="78"/>
      <c r="Q33" s="79"/>
      <c r="R33" s="79"/>
      <c r="S33" s="79"/>
      <c r="T33" s="79"/>
      <c r="U33" s="79"/>
      <c r="V33" s="80"/>
    </row>
    <row r="34" spans="2:22" x14ac:dyDescent="0.25">
      <c r="B34" s="18">
        <v>3.5</v>
      </c>
      <c r="C34" s="19">
        <v>525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</row>
    <row r="35" spans="2:22" x14ac:dyDescent="0.25">
      <c r="B35" s="18">
        <v>0.75</v>
      </c>
      <c r="C35" s="19">
        <v>4.25</v>
      </c>
    </row>
    <row r="36" spans="2:22" x14ac:dyDescent="0.25">
      <c r="B36" s="18">
        <v>1.55</v>
      </c>
      <c r="C36" s="19">
        <v>17.399999999999999</v>
      </c>
      <c r="F36" s="15" t="s">
        <v>42</v>
      </c>
      <c r="G36" s="20"/>
      <c r="I36" s="15" t="s">
        <v>22</v>
      </c>
      <c r="J36" s="75"/>
      <c r="K36" s="76"/>
      <c r="L36" s="76"/>
      <c r="M36" s="76"/>
      <c r="N36" s="76"/>
      <c r="O36" s="76"/>
      <c r="P36" s="76"/>
      <c r="Q36" s="76"/>
      <c r="R36" s="76"/>
      <c r="S36" s="77"/>
    </row>
    <row r="37" spans="2:22" ht="16.5" thickBot="1" x14ac:dyDescent="0.3">
      <c r="B37" s="18">
        <v>1.35</v>
      </c>
      <c r="C37" s="19">
        <v>15.5</v>
      </c>
      <c r="G37" s="15">
        <v>400</v>
      </c>
      <c r="H37" s="15" t="s">
        <v>92</v>
      </c>
      <c r="J37" s="78"/>
      <c r="K37" s="79"/>
      <c r="L37" s="79"/>
      <c r="M37" s="79"/>
      <c r="N37" s="79"/>
      <c r="O37" s="79"/>
      <c r="P37" s="79"/>
      <c r="Q37" s="79"/>
      <c r="R37" s="79"/>
      <c r="S37" s="80"/>
    </row>
    <row r="38" spans="2:22" ht="16.5" thickBot="1" x14ac:dyDescent="0.3">
      <c r="B38" s="21">
        <v>0.17499999999999999</v>
      </c>
      <c r="C38" s="22">
        <v>2</v>
      </c>
    </row>
    <row r="39" spans="2:22" ht="16.5" thickBot="1" x14ac:dyDescent="0.3">
      <c r="B39" s="15"/>
      <c r="C39" s="15"/>
      <c r="F39" s="15" t="s">
        <v>45</v>
      </c>
      <c r="G39" s="20">
        <v>0</v>
      </c>
      <c r="I39" s="15" t="s">
        <v>22</v>
      </c>
      <c r="J39" s="75"/>
      <c r="K39" s="76"/>
      <c r="L39" s="76"/>
      <c r="M39" s="76"/>
      <c r="N39" s="76"/>
      <c r="O39" s="76"/>
      <c r="P39" s="76"/>
      <c r="Q39" s="76"/>
      <c r="R39" s="76"/>
      <c r="S39" s="77"/>
    </row>
    <row r="40" spans="2:22" ht="16.5" thickBot="1" x14ac:dyDescent="0.3">
      <c r="B40" s="15"/>
      <c r="C40" s="15"/>
      <c r="G40" s="15">
        <v>2000</v>
      </c>
      <c r="J40" s="78"/>
      <c r="K40" s="79"/>
      <c r="L40" s="79"/>
      <c r="M40" s="79"/>
      <c r="N40" s="79"/>
      <c r="O40" s="79"/>
      <c r="P40" s="79"/>
      <c r="Q40" s="79"/>
      <c r="R40" s="79"/>
      <c r="S40" s="80"/>
    </row>
    <row r="41" spans="2:22" ht="16.5" thickBot="1" x14ac:dyDescent="0.3">
      <c r="B41" s="15"/>
      <c r="C41" s="15"/>
    </row>
    <row r="42" spans="2:22" ht="16.5" thickBot="1" x14ac:dyDescent="0.3">
      <c r="B42" s="15"/>
      <c r="C42" s="15"/>
      <c r="F42" s="15" t="s">
        <v>71</v>
      </c>
      <c r="G42" s="20">
        <f>1.3615*EXP(1.768*G43)</f>
        <v>46.739378550071322</v>
      </c>
      <c r="I42" s="15" t="s">
        <v>22</v>
      </c>
      <c r="J42" s="75"/>
      <c r="K42" s="76"/>
      <c r="L42" s="76"/>
      <c r="M42" s="76"/>
      <c r="N42" s="76"/>
      <c r="O42" s="76"/>
      <c r="P42" s="76"/>
      <c r="Q42" s="76"/>
      <c r="R42" s="76"/>
      <c r="S42" s="77"/>
    </row>
    <row r="43" spans="2:22" ht="16.5" thickBot="1" x14ac:dyDescent="0.3">
      <c r="B43" s="15"/>
      <c r="C43" s="15"/>
      <c r="G43" s="15">
        <v>2</v>
      </c>
      <c r="H43" s="15" t="s">
        <v>91</v>
      </c>
      <c r="J43" s="78"/>
      <c r="K43" s="79"/>
      <c r="L43" s="79"/>
      <c r="M43" s="79"/>
      <c r="N43" s="79"/>
      <c r="O43" s="79"/>
      <c r="P43" s="79"/>
      <c r="Q43" s="79"/>
      <c r="R43" s="79"/>
      <c r="S43" s="80"/>
    </row>
    <row r="47" spans="2:22" x14ac:dyDescent="0.25">
      <c r="F47" s="35"/>
      <c r="G47" s="35"/>
      <c r="H47" s="36" t="s">
        <v>15</v>
      </c>
      <c r="I47" s="36" t="s">
        <v>16</v>
      </c>
    </row>
    <row r="48" spans="2:22" x14ac:dyDescent="0.25">
      <c r="F48" s="39" t="s">
        <v>17</v>
      </c>
      <c r="G48" s="45" t="s">
        <v>18</v>
      </c>
      <c r="H48" s="31"/>
      <c r="I48" s="31">
        <v>2</v>
      </c>
    </row>
    <row r="49" spans="6:9" ht="15.6" customHeight="1" x14ac:dyDescent="0.25">
      <c r="F49" s="32"/>
      <c r="G49" s="32"/>
      <c r="H49" s="33"/>
      <c r="I49" s="33"/>
    </row>
    <row r="50" spans="6:9" x14ac:dyDescent="0.25">
      <c r="F50" s="67" t="s">
        <v>72</v>
      </c>
      <c r="G50" s="31" t="s">
        <v>73</v>
      </c>
      <c r="H50" s="31"/>
      <c r="I50" s="31">
        <v>2</v>
      </c>
    </row>
    <row r="51" spans="6:9" x14ac:dyDescent="0.25">
      <c r="F51" s="68"/>
      <c r="G51" s="31" t="s">
        <v>74</v>
      </c>
      <c r="H51" s="31"/>
      <c r="I51" s="31">
        <v>4</v>
      </c>
    </row>
    <row r="52" spans="6:9" x14ac:dyDescent="0.25">
      <c r="F52" s="68"/>
      <c r="G52" s="37" t="s">
        <v>75</v>
      </c>
      <c r="H52" s="37"/>
      <c r="I52" s="37">
        <v>3</v>
      </c>
    </row>
    <row r="53" spans="6:9" x14ac:dyDescent="0.25">
      <c r="F53" s="68"/>
      <c r="G53" s="37" t="s">
        <v>37</v>
      </c>
      <c r="H53" s="37"/>
      <c r="I53" s="37">
        <v>3</v>
      </c>
    </row>
    <row r="54" spans="6:9" x14ac:dyDescent="0.25">
      <c r="F54" s="68"/>
      <c r="G54" s="37" t="s">
        <v>51</v>
      </c>
      <c r="H54" s="37"/>
      <c r="I54" s="37">
        <v>3</v>
      </c>
    </row>
    <row r="55" spans="6:9" x14ac:dyDescent="0.25">
      <c r="F55" s="38"/>
      <c r="G55" s="33"/>
      <c r="H55" s="33"/>
      <c r="I55" s="33"/>
    </row>
    <row r="56" spans="6:9" x14ac:dyDescent="0.25">
      <c r="F56" s="67" t="s">
        <v>76</v>
      </c>
      <c r="G56" s="31" t="s">
        <v>27</v>
      </c>
      <c r="H56" s="31"/>
      <c r="I56" s="31">
        <v>1</v>
      </c>
    </row>
    <row r="57" spans="6:9" ht="18.600000000000001" customHeight="1" x14ac:dyDescent="0.25">
      <c r="F57" s="69"/>
      <c r="G57" s="31" t="s">
        <v>37</v>
      </c>
      <c r="H57" s="31"/>
      <c r="I57" s="31">
        <v>1</v>
      </c>
    </row>
    <row r="58" spans="6:9" x14ac:dyDescent="0.25">
      <c r="F58" s="67" t="s">
        <v>77</v>
      </c>
      <c r="G58" s="31" t="s">
        <v>27</v>
      </c>
      <c r="H58" s="31"/>
      <c r="I58" s="31">
        <v>2</v>
      </c>
    </row>
    <row r="59" spans="6:9" ht="17.100000000000001" customHeight="1" x14ac:dyDescent="0.25">
      <c r="F59" s="69"/>
      <c r="G59" s="31" t="s">
        <v>37</v>
      </c>
      <c r="H59" s="31"/>
      <c r="I59" s="31">
        <v>1</v>
      </c>
    </row>
    <row r="60" spans="6:9" x14ac:dyDescent="0.25">
      <c r="F60" s="39" t="s">
        <v>78</v>
      </c>
      <c r="G60" s="31" t="s">
        <v>27</v>
      </c>
      <c r="H60" s="31"/>
      <c r="I60" s="31">
        <v>1</v>
      </c>
    </row>
    <row r="61" spans="6:9" ht="15.6" customHeight="1" x14ac:dyDescent="0.25">
      <c r="F61" s="38"/>
      <c r="G61" s="33"/>
      <c r="H61" s="33"/>
      <c r="I61" s="33"/>
    </row>
    <row r="62" spans="6:9" x14ac:dyDescent="0.25">
      <c r="F62" s="67" t="s">
        <v>79</v>
      </c>
      <c r="G62" s="31" t="s">
        <v>80</v>
      </c>
      <c r="H62" s="31"/>
      <c r="I62" s="31">
        <v>1</v>
      </c>
    </row>
    <row r="63" spans="6:9" x14ac:dyDescent="0.25">
      <c r="F63" s="68"/>
      <c r="G63" s="31" t="s">
        <v>81</v>
      </c>
      <c r="H63" s="31"/>
      <c r="I63" s="31">
        <v>1</v>
      </c>
    </row>
    <row r="64" spans="6:9" x14ac:dyDescent="0.25">
      <c r="F64" s="68"/>
      <c r="G64" s="31" t="s">
        <v>82</v>
      </c>
      <c r="H64" s="31"/>
      <c r="I64" s="31">
        <v>2</v>
      </c>
    </row>
    <row r="65" spans="6:9" x14ac:dyDescent="0.25">
      <c r="F65" s="68"/>
      <c r="G65" s="37" t="s">
        <v>83</v>
      </c>
      <c r="H65" s="37"/>
      <c r="I65" s="37">
        <v>1</v>
      </c>
    </row>
    <row r="66" spans="6:9" x14ac:dyDescent="0.25">
      <c r="F66" s="69"/>
      <c r="G66" s="37" t="s">
        <v>84</v>
      </c>
      <c r="H66" s="37"/>
      <c r="I66" s="37">
        <v>2</v>
      </c>
    </row>
    <row r="67" spans="6:9" x14ac:dyDescent="0.25">
      <c r="F67" s="32"/>
      <c r="G67" s="33"/>
      <c r="H67" s="33"/>
      <c r="I67" s="33"/>
    </row>
    <row r="68" spans="6:9" x14ac:dyDescent="0.25">
      <c r="F68" s="67" t="s">
        <v>85</v>
      </c>
      <c r="G68" s="31" t="s">
        <v>86</v>
      </c>
      <c r="H68" s="31"/>
      <c r="I68" s="31">
        <v>3</v>
      </c>
    </row>
    <row r="69" spans="6:9" x14ac:dyDescent="0.25">
      <c r="F69" s="69"/>
      <c r="G69" s="31" t="s">
        <v>82</v>
      </c>
      <c r="H69" s="31"/>
      <c r="I69" s="31">
        <v>2</v>
      </c>
    </row>
    <row r="70" spans="6:9" x14ac:dyDescent="0.25">
      <c r="F70" s="67" t="s">
        <v>87</v>
      </c>
      <c r="G70" s="31" t="s">
        <v>88</v>
      </c>
      <c r="H70" s="31"/>
      <c r="I70" s="31">
        <v>1</v>
      </c>
    </row>
    <row r="71" spans="6:9" x14ac:dyDescent="0.25">
      <c r="F71" s="69"/>
      <c r="G71" s="31" t="s">
        <v>82</v>
      </c>
      <c r="H71" s="31"/>
      <c r="I71" s="31">
        <v>2</v>
      </c>
    </row>
    <row r="72" spans="6:9" x14ac:dyDescent="0.25">
      <c r="F72" s="70" t="s">
        <v>89</v>
      </c>
      <c r="G72" s="31" t="s">
        <v>86</v>
      </c>
      <c r="H72" s="31"/>
      <c r="I72" s="31">
        <v>2</v>
      </c>
    </row>
    <row r="73" spans="6:9" x14ac:dyDescent="0.25">
      <c r="F73" s="72"/>
      <c r="G73" s="31" t="s">
        <v>35</v>
      </c>
      <c r="H73" s="31"/>
      <c r="I73" s="31">
        <v>2</v>
      </c>
    </row>
    <row r="74" spans="6:9" x14ac:dyDescent="0.25">
      <c r="F74" s="32"/>
      <c r="G74" s="32"/>
      <c r="H74" s="33"/>
      <c r="I74" s="33"/>
    </row>
    <row r="75" spans="6:9" x14ac:dyDescent="0.25">
      <c r="F75" s="31" t="s">
        <v>90</v>
      </c>
      <c r="G75" s="30"/>
      <c r="H75" s="31">
        <f>SUM(H48:H73)</f>
        <v>0</v>
      </c>
      <c r="I75" s="31">
        <f>SUM(I48:I73)</f>
        <v>42</v>
      </c>
    </row>
  </sheetData>
  <mergeCells count="17">
    <mergeCell ref="F68:F69"/>
    <mergeCell ref="F70:F71"/>
    <mergeCell ref="F72:F73"/>
    <mergeCell ref="J36:S37"/>
    <mergeCell ref="F50:F54"/>
    <mergeCell ref="F56:F57"/>
    <mergeCell ref="F58:F59"/>
    <mergeCell ref="F62:F66"/>
    <mergeCell ref="J39:S40"/>
    <mergeCell ref="F2:T2"/>
    <mergeCell ref="J42:S43"/>
    <mergeCell ref="G18:H18"/>
    <mergeCell ref="M18:N18"/>
    <mergeCell ref="R23:S23"/>
    <mergeCell ref="J26:K26"/>
    <mergeCell ref="P26:V28"/>
    <mergeCell ref="P31:V33"/>
  </mergeCells>
  <pageMargins left="0.7" right="0.7" top="0.75" bottom="0.75" header="0.3" footer="0.3"/>
  <pageSetup paperSize="11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Partie 1</vt:lpstr>
      <vt:lpstr>Partie 2</vt:lpstr>
      <vt:lpstr>Consommation_d_alcool__ml</vt:lpstr>
      <vt:lpstr>Données</vt:lpstr>
      <vt:lpstr>Temps_de_réaction__s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Tania Beaulieu</dc:creator>
  <cp:keywords/>
  <dc:description/>
  <cp:lastModifiedBy>Rhrara Nahel</cp:lastModifiedBy>
  <cp:revision/>
  <dcterms:created xsi:type="dcterms:W3CDTF">2019-05-06T12:36:56Z</dcterms:created>
  <dcterms:modified xsi:type="dcterms:W3CDTF">2022-11-22T19:44:12Z</dcterms:modified>
  <cp:category/>
  <cp:contentStatus/>
</cp:coreProperties>
</file>