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31BC439-D704-4A6E-9638-2B1E8492986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artie 1" sheetId="8" r:id="rId1"/>
    <sheet name="Partie 2" sheetId="1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4" l="1"/>
  <c r="M26" i="14"/>
  <c r="M22" i="14" a="1"/>
  <c r="M22" i="14" s="1"/>
  <c r="M20" i="14" a="1"/>
  <c r="M20" i="14" s="1"/>
  <c r="G22" i="14"/>
  <c r="G20" i="14"/>
  <c r="K1" i="8"/>
  <c r="I1" i="8"/>
  <c r="I75" i="14"/>
  <c r="H75" i="14"/>
  <c r="S51" i="8"/>
  <c r="R51" i="8"/>
  <c r="M1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<sst xmlns="http://schemas.openxmlformats.org/spreadsheetml/2006/main" count="116" uniqueCount="78">
  <si>
    <t>Nom 1 :</t>
  </si>
  <si>
    <t xml:space="preserve">Note </t>
  </si>
  <si>
    <t>sur</t>
  </si>
  <si>
    <t xml:space="preserve">donc </t>
  </si>
  <si>
    <t xml:space="preserve">Nom 2 : </t>
  </si>
  <si>
    <t xml:space="preserve">Variable indépendante : </t>
  </si>
  <si>
    <t xml:space="preserve">Variable dépendante : </t>
  </si>
  <si>
    <t>Consommation d'alcool (ml)</t>
  </si>
  <si>
    <t>Temps de réaction (s)</t>
  </si>
  <si>
    <t xml:space="preserve">Nature de la variable : </t>
  </si>
  <si>
    <t xml:space="preserve">Nuage de points </t>
  </si>
  <si>
    <t>Note</t>
  </si>
  <si>
    <t>Sur</t>
  </si>
  <si>
    <t xml:space="preserve">r = </t>
  </si>
  <si>
    <t xml:space="preserve">Interprétation : </t>
  </si>
  <si>
    <t>Mise en place</t>
  </si>
  <si>
    <t>liste de données</t>
  </si>
  <si>
    <t>var indép</t>
  </si>
  <si>
    <t>a =</t>
  </si>
  <si>
    <t>nature</t>
  </si>
  <si>
    <t>var dép</t>
  </si>
  <si>
    <t>b =</t>
  </si>
  <si>
    <t>Interprétation</t>
  </si>
  <si>
    <t>Formules</t>
  </si>
  <si>
    <t>r</t>
  </si>
  <si>
    <t>a</t>
  </si>
  <si>
    <t xml:space="preserve">r² = </t>
  </si>
  <si>
    <t>b</t>
  </si>
  <si>
    <t>estimation 1</t>
  </si>
  <si>
    <t>estimation 2</t>
  </si>
  <si>
    <t>Estimation 1 :</t>
  </si>
  <si>
    <t>r²</t>
  </si>
  <si>
    <t>Interprétations</t>
  </si>
  <si>
    <t>Estimation 2 :</t>
  </si>
  <si>
    <t>Nuage de points</t>
  </si>
  <si>
    <t>Contenu</t>
  </si>
  <si>
    <t>Titres</t>
  </si>
  <si>
    <t>Droite régression</t>
  </si>
  <si>
    <t>présentation</t>
  </si>
  <si>
    <t xml:space="preserve">Total : </t>
  </si>
  <si>
    <t>Montant investi en publicités         (en milliers de $)</t>
  </si>
  <si>
    <t>Montant des ventes                (en milliers de $)</t>
  </si>
  <si>
    <t>Nuages de points (x3)</t>
  </si>
  <si>
    <t>Corrélation linéaire</t>
  </si>
  <si>
    <t>Corrélation exponentielle</t>
  </si>
  <si>
    <t>Corrélation quadratique</t>
  </si>
  <si>
    <t>r² =</t>
  </si>
  <si>
    <t>Paramètres</t>
  </si>
  <si>
    <t xml:space="preserve">Équation de régression : </t>
  </si>
  <si>
    <t xml:space="preserve">y' = </t>
  </si>
  <si>
    <t>Pour la corrélation linéaire, les paramètres sont a et b</t>
  </si>
  <si>
    <t>Pour la corrélation exponentielle, les paramètres sont I et b</t>
  </si>
  <si>
    <t>Pour la corrélation quadratique, les paramètres sont a et c</t>
  </si>
  <si>
    <t>Identifier les deux paramètres calculés dans les cellules L22 et L27, à gauche de l'égalité</t>
  </si>
  <si>
    <t xml:space="preserve">Par exemple :    a  = </t>
  </si>
  <si>
    <t>Estimation 3 :</t>
  </si>
  <si>
    <t>Trois nuages de points</t>
  </si>
  <si>
    <t>contenu</t>
  </si>
  <si>
    <t>titres</t>
  </si>
  <si>
    <t>équation de rég</t>
  </si>
  <si>
    <t>Corr. lin.</t>
  </si>
  <si>
    <t>Corr. exp.</t>
  </si>
  <si>
    <t>Corr. Quad.</t>
  </si>
  <si>
    <t>Modèle régression</t>
  </si>
  <si>
    <t>équation</t>
  </si>
  <si>
    <t>paramètre 1</t>
  </si>
  <si>
    <t>interprétation</t>
  </si>
  <si>
    <t>paramètre 2</t>
  </si>
  <si>
    <t>interprétation 2</t>
  </si>
  <si>
    <t>Estimation 1</t>
  </si>
  <si>
    <t>calculs</t>
  </si>
  <si>
    <t>Estimation 2</t>
  </si>
  <si>
    <t xml:space="preserve">calculs </t>
  </si>
  <si>
    <t>Estimation 3</t>
  </si>
  <si>
    <t>Total</t>
  </si>
  <si>
    <t xml:space="preserve">      I= </t>
  </si>
  <si>
    <t xml:space="preserve">       b= </t>
  </si>
  <si>
    <r>
      <t>1.3615e</t>
    </r>
    <r>
      <rPr>
        <vertAlign val="superscript"/>
        <sz val="12"/>
        <rFont val="Times New Roman"/>
        <family val="1"/>
      </rPr>
      <t>1.768x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</si>
</sst>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"/>
    <numFmt numFmtId="165" formatCode="0.0"/>
    <numFmt numFmtId="166" formatCode="0.0000"/>
    <numFmt numFmtId="167" formatCode="0.000000000000"/>
    <numFmt numFmtId="168" formatCode="0.0%"/>
    <numFmt numFmtId="170" formatCode="0.000000000000000"/>
    <numFmt numFmtId="171" formatCode="0.0000000000"/>
    <numFmt numFmtId="177" formatCode="0.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i/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165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/>
    <xf numFmtId="0" fontId="4" fillId="0" borderId="12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2" xfId="0" applyFont="1" applyBorder="1"/>
    <xf numFmtId="166" fontId="5" fillId="0" borderId="2" xfId="0" applyNumberFormat="1" applyFont="1" applyBorder="1"/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/>
    </xf>
    <xf numFmtId="0" fontId="1" fillId="0" borderId="20" xfId="0" applyFont="1" applyBorder="1"/>
    <xf numFmtId="0" fontId="1" fillId="0" borderId="20" xfId="0" applyFont="1" applyBorder="1" applyAlignment="1">
      <alignment horizontal="center"/>
    </xf>
    <xf numFmtId="0" fontId="1" fillId="3" borderId="20" xfId="0" applyFont="1" applyFill="1" applyBorder="1"/>
    <xf numFmtId="0" fontId="1" fillId="3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6" fillId="2" borderId="20" xfId="0" applyFont="1" applyFill="1" applyBorder="1"/>
    <xf numFmtId="0" fontId="6" fillId="2" borderId="2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8" fontId="2" fillId="0" borderId="15" xfId="0" applyNumberFormat="1" applyFont="1" applyBorder="1"/>
    <xf numFmtId="0" fontId="1" fillId="3" borderId="24" xfId="0" applyFont="1" applyFill="1" applyBorder="1"/>
    <xf numFmtId="0" fontId="1" fillId="3" borderId="25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3" borderId="26" xfId="0" applyFont="1" applyFill="1" applyBorder="1"/>
    <xf numFmtId="0" fontId="1" fillId="3" borderId="27" xfId="0" applyFont="1" applyFill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/>
    </xf>
    <xf numFmtId="170" fontId="5" fillId="0" borderId="0" xfId="0" applyNumberFormat="1" applyFont="1"/>
    <xf numFmtId="171" fontId="5" fillId="0" borderId="2" xfId="0" applyNumberFormat="1" applyFont="1" applyBorder="1" applyAlignment="1">
      <alignment horizontal="center"/>
    </xf>
    <xf numFmtId="177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Montant des ventes en fonction du montant investi en publicité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555298108223974"/>
                  <c:y val="-6.82707874791641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122.02x - 125.65</a:t>
                    </a:r>
                    <a:br>
                      <a:rPr lang="en-US" baseline="0"/>
                    </a:br>
                    <a:r>
                      <a:rPr lang="en-US" baseline="0"/>
                      <a:t>R² = 0.72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'Partie 2'!$B$3:$B$38</c:f>
              <c:numCache>
                <c:formatCode>General</c:formatCode>
                <c:ptCount val="36"/>
                <c:pt idx="0">
                  <c:v>1.65</c:v>
                </c:pt>
                <c:pt idx="1">
                  <c:v>2.5</c:v>
                </c:pt>
                <c:pt idx="2">
                  <c:v>2</c:v>
                </c:pt>
                <c:pt idx="3">
                  <c:v>1.2</c:v>
                </c:pt>
                <c:pt idx="4">
                  <c:v>0.5</c:v>
                </c:pt>
                <c:pt idx="5">
                  <c:v>3.1</c:v>
                </c:pt>
                <c:pt idx="6">
                  <c:v>1.75</c:v>
                </c:pt>
                <c:pt idx="7">
                  <c:v>2.75</c:v>
                </c:pt>
                <c:pt idx="8">
                  <c:v>2.65</c:v>
                </c:pt>
                <c:pt idx="9">
                  <c:v>2.25</c:v>
                </c:pt>
                <c:pt idx="10">
                  <c:v>2.125</c:v>
                </c:pt>
                <c:pt idx="11">
                  <c:v>1</c:v>
                </c:pt>
                <c:pt idx="12">
                  <c:v>2.4500000000000002</c:v>
                </c:pt>
                <c:pt idx="13">
                  <c:v>2.25</c:v>
                </c:pt>
                <c:pt idx="14">
                  <c:v>1.85</c:v>
                </c:pt>
                <c:pt idx="15">
                  <c:v>2.85</c:v>
                </c:pt>
                <c:pt idx="16">
                  <c:v>0.75</c:v>
                </c:pt>
                <c:pt idx="17">
                  <c:v>3.25</c:v>
                </c:pt>
                <c:pt idx="18">
                  <c:v>3</c:v>
                </c:pt>
                <c:pt idx="19">
                  <c:v>1.4</c:v>
                </c:pt>
                <c:pt idx="20">
                  <c:v>1.1000000000000001</c:v>
                </c:pt>
                <c:pt idx="21">
                  <c:v>1.125</c:v>
                </c:pt>
                <c:pt idx="22">
                  <c:v>2.65</c:v>
                </c:pt>
                <c:pt idx="23">
                  <c:v>1.3</c:v>
                </c:pt>
                <c:pt idx="24">
                  <c:v>2.95</c:v>
                </c:pt>
                <c:pt idx="25">
                  <c:v>1.25</c:v>
                </c:pt>
                <c:pt idx="26">
                  <c:v>1.375</c:v>
                </c:pt>
                <c:pt idx="27">
                  <c:v>0.8</c:v>
                </c:pt>
                <c:pt idx="28">
                  <c:v>0.85</c:v>
                </c:pt>
                <c:pt idx="29">
                  <c:v>1.05</c:v>
                </c:pt>
                <c:pt idx="30">
                  <c:v>0.55000000000000004</c:v>
                </c:pt>
                <c:pt idx="31">
                  <c:v>3.5</c:v>
                </c:pt>
                <c:pt idx="32">
                  <c:v>0.75</c:v>
                </c:pt>
                <c:pt idx="33">
                  <c:v>1.55</c:v>
                </c:pt>
                <c:pt idx="34">
                  <c:v>1.35</c:v>
                </c:pt>
                <c:pt idx="35">
                  <c:v>0.17499999999999999</c:v>
                </c:pt>
              </c:numCache>
            </c:numRef>
          </c:xVal>
          <c:yVal>
            <c:numRef>
              <c:f>'Partie 2'!$C$3:$C$38</c:f>
              <c:numCache>
                <c:formatCode>General</c:formatCode>
                <c:ptCount val="36"/>
                <c:pt idx="0">
                  <c:v>35</c:v>
                </c:pt>
                <c:pt idx="1">
                  <c:v>75</c:v>
                </c:pt>
                <c:pt idx="2">
                  <c:v>45</c:v>
                </c:pt>
                <c:pt idx="3">
                  <c:v>12</c:v>
                </c:pt>
                <c:pt idx="4">
                  <c:v>2.9</c:v>
                </c:pt>
                <c:pt idx="5">
                  <c:v>275.60000000000002</c:v>
                </c:pt>
                <c:pt idx="6">
                  <c:v>42.5</c:v>
                </c:pt>
                <c:pt idx="7">
                  <c:v>180</c:v>
                </c:pt>
                <c:pt idx="8">
                  <c:v>132</c:v>
                </c:pt>
                <c:pt idx="9">
                  <c:v>70</c:v>
                </c:pt>
                <c:pt idx="10">
                  <c:v>85.5</c:v>
                </c:pt>
                <c:pt idx="11">
                  <c:v>6.5</c:v>
                </c:pt>
                <c:pt idx="12">
                  <c:v>112</c:v>
                </c:pt>
                <c:pt idx="13">
                  <c:v>75</c:v>
                </c:pt>
                <c:pt idx="14">
                  <c:v>42.5</c:v>
                </c:pt>
                <c:pt idx="15">
                  <c:v>215</c:v>
                </c:pt>
                <c:pt idx="16">
                  <c:v>5.0999999999999996</c:v>
                </c:pt>
                <c:pt idx="17">
                  <c:v>450</c:v>
                </c:pt>
                <c:pt idx="18">
                  <c:v>275</c:v>
                </c:pt>
                <c:pt idx="19">
                  <c:v>17.899999999999999</c:v>
                </c:pt>
                <c:pt idx="20">
                  <c:v>10</c:v>
                </c:pt>
                <c:pt idx="21">
                  <c:v>9.75</c:v>
                </c:pt>
                <c:pt idx="22">
                  <c:v>164</c:v>
                </c:pt>
                <c:pt idx="23">
                  <c:v>12</c:v>
                </c:pt>
                <c:pt idx="24">
                  <c:v>270</c:v>
                </c:pt>
                <c:pt idx="25">
                  <c:v>13.1</c:v>
                </c:pt>
                <c:pt idx="26">
                  <c:v>15</c:v>
                </c:pt>
                <c:pt idx="27">
                  <c:v>7.5</c:v>
                </c:pt>
                <c:pt idx="28">
                  <c:v>7.1</c:v>
                </c:pt>
                <c:pt idx="29">
                  <c:v>7.9</c:v>
                </c:pt>
                <c:pt idx="30">
                  <c:v>2.2999999999999998</c:v>
                </c:pt>
                <c:pt idx="31">
                  <c:v>525</c:v>
                </c:pt>
                <c:pt idx="32">
                  <c:v>4.25</c:v>
                </c:pt>
                <c:pt idx="33">
                  <c:v>17.399999999999999</c:v>
                </c:pt>
                <c:pt idx="34">
                  <c:v>15.5</c:v>
                </c:pt>
                <c:pt idx="3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9-4D8B-A7DF-12A42C1DA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70064"/>
        <c:axId val="126713344"/>
      </c:scatterChart>
      <c:valAx>
        <c:axId val="1862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 investi en publicité (</a:t>
                </a:r>
                <a:r>
                  <a:rPr lang="en-CA" sz="1000" b="0" i="0" u="none" strike="noStrike" baseline="0">
                    <a:effectLst/>
                  </a:rPr>
                  <a:t>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3344"/>
        <c:crosses val="autoZero"/>
        <c:crossBetween val="midCat"/>
      </c:valAx>
      <c:valAx>
        <c:axId val="1267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</a:t>
                </a:r>
                <a:r>
                  <a:rPr lang="en-CA" baseline="0"/>
                  <a:t> des ventes (en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Montant des ventes en fonction du montant investi en publicité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0693666650005489"/>
                  <c:y val="5.52972271082173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1.3615e</a:t>
                    </a:r>
                    <a:r>
                      <a:rPr lang="en-US" baseline="30000"/>
                      <a:t>1.768x</a:t>
                    </a:r>
                    <a:br>
                      <a:rPr lang="en-US" baseline="0"/>
                    </a:br>
                    <a:r>
                      <a:rPr lang="en-US" baseline="0"/>
                      <a:t>R² = 0.9866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'Partie 2'!$B$3:$B$38</c:f>
              <c:numCache>
                <c:formatCode>General</c:formatCode>
                <c:ptCount val="36"/>
                <c:pt idx="0">
                  <c:v>1.65</c:v>
                </c:pt>
                <c:pt idx="1">
                  <c:v>2.5</c:v>
                </c:pt>
                <c:pt idx="2">
                  <c:v>2</c:v>
                </c:pt>
                <c:pt idx="3">
                  <c:v>1.2</c:v>
                </c:pt>
                <c:pt idx="4">
                  <c:v>0.5</c:v>
                </c:pt>
                <c:pt idx="5">
                  <c:v>3.1</c:v>
                </c:pt>
                <c:pt idx="6">
                  <c:v>1.75</c:v>
                </c:pt>
                <c:pt idx="7">
                  <c:v>2.75</c:v>
                </c:pt>
                <c:pt idx="8">
                  <c:v>2.65</c:v>
                </c:pt>
                <c:pt idx="9">
                  <c:v>2.25</c:v>
                </c:pt>
                <c:pt idx="10">
                  <c:v>2.125</c:v>
                </c:pt>
                <c:pt idx="11">
                  <c:v>1</c:v>
                </c:pt>
                <c:pt idx="12">
                  <c:v>2.4500000000000002</c:v>
                </c:pt>
                <c:pt idx="13">
                  <c:v>2.25</c:v>
                </c:pt>
                <c:pt idx="14">
                  <c:v>1.85</c:v>
                </c:pt>
                <c:pt idx="15">
                  <c:v>2.85</c:v>
                </c:pt>
                <c:pt idx="16">
                  <c:v>0.75</c:v>
                </c:pt>
                <c:pt idx="17">
                  <c:v>3.25</c:v>
                </c:pt>
                <c:pt idx="18">
                  <c:v>3</c:v>
                </c:pt>
                <c:pt idx="19">
                  <c:v>1.4</c:v>
                </c:pt>
                <c:pt idx="20">
                  <c:v>1.1000000000000001</c:v>
                </c:pt>
                <c:pt idx="21">
                  <c:v>1.125</c:v>
                </c:pt>
                <c:pt idx="22">
                  <c:v>2.65</c:v>
                </c:pt>
                <c:pt idx="23">
                  <c:v>1.3</c:v>
                </c:pt>
                <c:pt idx="24">
                  <c:v>2.95</c:v>
                </c:pt>
                <c:pt idx="25">
                  <c:v>1.25</c:v>
                </c:pt>
                <c:pt idx="26">
                  <c:v>1.375</c:v>
                </c:pt>
                <c:pt idx="27">
                  <c:v>0.8</c:v>
                </c:pt>
                <c:pt idx="28">
                  <c:v>0.85</c:v>
                </c:pt>
                <c:pt idx="29">
                  <c:v>1.05</c:v>
                </c:pt>
                <c:pt idx="30">
                  <c:v>0.55000000000000004</c:v>
                </c:pt>
                <c:pt idx="31">
                  <c:v>3.5</c:v>
                </c:pt>
                <c:pt idx="32">
                  <c:v>0.75</c:v>
                </c:pt>
                <c:pt idx="33">
                  <c:v>1.55</c:v>
                </c:pt>
                <c:pt idx="34">
                  <c:v>1.35</c:v>
                </c:pt>
                <c:pt idx="35">
                  <c:v>0.17499999999999999</c:v>
                </c:pt>
              </c:numCache>
            </c:numRef>
          </c:xVal>
          <c:yVal>
            <c:numRef>
              <c:f>'Partie 2'!$C$3:$C$38</c:f>
              <c:numCache>
                <c:formatCode>General</c:formatCode>
                <c:ptCount val="36"/>
                <c:pt idx="0">
                  <c:v>35</c:v>
                </c:pt>
                <c:pt idx="1">
                  <c:v>75</c:v>
                </c:pt>
                <c:pt idx="2">
                  <c:v>45</c:v>
                </c:pt>
                <c:pt idx="3">
                  <c:v>12</c:v>
                </c:pt>
                <c:pt idx="4">
                  <c:v>2.9</c:v>
                </c:pt>
                <c:pt idx="5">
                  <c:v>275.60000000000002</c:v>
                </c:pt>
                <c:pt idx="6">
                  <c:v>42.5</c:v>
                </c:pt>
                <c:pt idx="7">
                  <c:v>180</c:v>
                </c:pt>
                <c:pt idx="8">
                  <c:v>132</c:v>
                </c:pt>
                <c:pt idx="9">
                  <c:v>70</c:v>
                </c:pt>
                <c:pt idx="10">
                  <c:v>85.5</c:v>
                </c:pt>
                <c:pt idx="11">
                  <c:v>6.5</c:v>
                </c:pt>
                <c:pt idx="12">
                  <c:v>112</c:v>
                </c:pt>
                <c:pt idx="13">
                  <c:v>75</c:v>
                </c:pt>
                <c:pt idx="14">
                  <c:v>42.5</c:v>
                </c:pt>
                <c:pt idx="15">
                  <c:v>215</c:v>
                </c:pt>
                <c:pt idx="16">
                  <c:v>5.0999999999999996</c:v>
                </c:pt>
                <c:pt idx="17">
                  <c:v>450</c:v>
                </c:pt>
                <c:pt idx="18">
                  <c:v>275</c:v>
                </c:pt>
                <c:pt idx="19">
                  <c:v>17.899999999999999</c:v>
                </c:pt>
                <c:pt idx="20">
                  <c:v>10</c:v>
                </c:pt>
                <c:pt idx="21">
                  <c:v>9.75</c:v>
                </c:pt>
                <c:pt idx="22">
                  <c:v>164</c:v>
                </c:pt>
                <c:pt idx="23">
                  <c:v>12</c:v>
                </c:pt>
                <c:pt idx="24">
                  <c:v>270</c:v>
                </c:pt>
                <c:pt idx="25">
                  <c:v>13.1</c:v>
                </c:pt>
                <c:pt idx="26">
                  <c:v>15</c:v>
                </c:pt>
                <c:pt idx="27">
                  <c:v>7.5</c:v>
                </c:pt>
                <c:pt idx="28">
                  <c:v>7.1</c:v>
                </c:pt>
                <c:pt idx="29">
                  <c:v>7.9</c:v>
                </c:pt>
                <c:pt idx="30">
                  <c:v>2.2999999999999998</c:v>
                </c:pt>
                <c:pt idx="31">
                  <c:v>525</c:v>
                </c:pt>
                <c:pt idx="32">
                  <c:v>4.25</c:v>
                </c:pt>
                <c:pt idx="33">
                  <c:v>17.399999999999999</c:v>
                </c:pt>
                <c:pt idx="34">
                  <c:v>15.5</c:v>
                </c:pt>
                <c:pt idx="3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1-4DD8-A7E9-6E2DA84C1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70064"/>
        <c:axId val="126713344"/>
      </c:scatterChart>
      <c:valAx>
        <c:axId val="1862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 investi en publicité (</a:t>
                </a:r>
                <a:r>
                  <a:rPr lang="en-CA" sz="1000" b="0" i="0" u="none" strike="noStrike" baseline="0">
                    <a:effectLst/>
                  </a:rPr>
                  <a:t>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3344"/>
        <c:crosses val="autoZero"/>
        <c:crossBetween val="midCat"/>
      </c:valAx>
      <c:valAx>
        <c:axId val="1267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</a:t>
                </a:r>
                <a:r>
                  <a:rPr lang="en-CA" baseline="0"/>
                  <a:t> des ventes (en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Montant des ventes en fonction du montant investi en publicité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848018196624735"/>
                  <c:y val="2.06234632138285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82.419x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- 184.9x + 95.208</a:t>
                    </a:r>
                    <a:br>
                      <a:rPr lang="en-US" baseline="0"/>
                    </a:br>
                    <a:r>
                      <a:rPr lang="en-US" baseline="0"/>
                      <a:t>R² = 0.9407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'Partie 2'!$B$3:$B$38</c:f>
              <c:numCache>
                <c:formatCode>General</c:formatCode>
                <c:ptCount val="36"/>
                <c:pt idx="0">
                  <c:v>1.65</c:v>
                </c:pt>
                <c:pt idx="1">
                  <c:v>2.5</c:v>
                </c:pt>
                <c:pt idx="2">
                  <c:v>2</c:v>
                </c:pt>
                <c:pt idx="3">
                  <c:v>1.2</c:v>
                </c:pt>
                <c:pt idx="4">
                  <c:v>0.5</c:v>
                </c:pt>
                <c:pt idx="5">
                  <c:v>3.1</c:v>
                </c:pt>
                <c:pt idx="6">
                  <c:v>1.75</c:v>
                </c:pt>
                <c:pt idx="7">
                  <c:v>2.75</c:v>
                </c:pt>
                <c:pt idx="8">
                  <c:v>2.65</c:v>
                </c:pt>
                <c:pt idx="9">
                  <c:v>2.25</c:v>
                </c:pt>
                <c:pt idx="10">
                  <c:v>2.125</c:v>
                </c:pt>
                <c:pt idx="11">
                  <c:v>1</c:v>
                </c:pt>
                <c:pt idx="12">
                  <c:v>2.4500000000000002</c:v>
                </c:pt>
                <c:pt idx="13">
                  <c:v>2.25</c:v>
                </c:pt>
                <c:pt idx="14">
                  <c:v>1.85</c:v>
                </c:pt>
                <c:pt idx="15">
                  <c:v>2.85</c:v>
                </c:pt>
                <c:pt idx="16">
                  <c:v>0.75</c:v>
                </c:pt>
                <c:pt idx="17">
                  <c:v>3.25</c:v>
                </c:pt>
                <c:pt idx="18">
                  <c:v>3</c:v>
                </c:pt>
                <c:pt idx="19">
                  <c:v>1.4</c:v>
                </c:pt>
                <c:pt idx="20">
                  <c:v>1.1000000000000001</c:v>
                </c:pt>
                <c:pt idx="21">
                  <c:v>1.125</c:v>
                </c:pt>
                <c:pt idx="22">
                  <c:v>2.65</c:v>
                </c:pt>
                <c:pt idx="23">
                  <c:v>1.3</c:v>
                </c:pt>
                <c:pt idx="24">
                  <c:v>2.95</c:v>
                </c:pt>
                <c:pt idx="25">
                  <c:v>1.25</c:v>
                </c:pt>
                <c:pt idx="26">
                  <c:v>1.375</c:v>
                </c:pt>
                <c:pt idx="27">
                  <c:v>0.8</c:v>
                </c:pt>
                <c:pt idx="28">
                  <c:v>0.85</c:v>
                </c:pt>
                <c:pt idx="29">
                  <c:v>1.05</c:v>
                </c:pt>
                <c:pt idx="30">
                  <c:v>0.55000000000000004</c:v>
                </c:pt>
                <c:pt idx="31">
                  <c:v>3.5</c:v>
                </c:pt>
                <c:pt idx="32">
                  <c:v>0.75</c:v>
                </c:pt>
                <c:pt idx="33">
                  <c:v>1.55</c:v>
                </c:pt>
                <c:pt idx="34">
                  <c:v>1.35</c:v>
                </c:pt>
                <c:pt idx="35">
                  <c:v>0.17499999999999999</c:v>
                </c:pt>
              </c:numCache>
            </c:numRef>
          </c:xVal>
          <c:yVal>
            <c:numRef>
              <c:f>'Partie 2'!$C$3:$C$38</c:f>
              <c:numCache>
                <c:formatCode>General</c:formatCode>
                <c:ptCount val="36"/>
                <c:pt idx="0">
                  <c:v>35</c:v>
                </c:pt>
                <c:pt idx="1">
                  <c:v>75</c:v>
                </c:pt>
                <c:pt idx="2">
                  <c:v>45</c:v>
                </c:pt>
                <c:pt idx="3">
                  <c:v>12</c:v>
                </c:pt>
                <c:pt idx="4">
                  <c:v>2.9</c:v>
                </c:pt>
                <c:pt idx="5">
                  <c:v>275.60000000000002</c:v>
                </c:pt>
                <c:pt idx="6">
                  <c:v>42.5</c:v>
                </c:pt>
                <c:pt idx="7">
                  <c:v>180</c:v>
                </c:pt>
                <c:pt idx="8">
                  <c:v>132</c:v>
                </c:pt>
                <c:pt idx="9">
                  <c:v>70</c:v>
                </c:pt>
                <c:pt idx="10">
                  <c:v>85.5</c:v>
                </c:pt>
                <c:pt idx="11">
                  <c:v>6.5</c:v>
                </c:pt>
                <c:pt idx="12">
                  <c:v>112</c:v>
                </c:pt>
                <c:pt idx="13">
                  <c:v>75</c:v>
                </c:pt>
                <c:pt idx="14">
                  <c:v>42.5</c:v>
                </c:pt>
                <c:pt idx="15">
                  <c:v>215</c:v>
                </c:pt>
                <c:pt idx="16">
                  <c:v>5.0999999999999996</c:v>
                </c:pt>
                <c:pt idx="17">
                  <c:v>450</c:v>
                </c:pt>
                <c:pt idx="18">
                  <c:v>275</c:v>
                </c:pt>
                <c:pt idx="19">
                  <c:v>17.899999999999999</c:v>
                </c:pt>
                <c:pt idx="20">
                  <c:v>10</c:v>
                </c:pt>
                <c:pt idx="21">
                  <c:v>9.75</c:v>
                </c:pt>
                <c:pt idx="22">
                  <c:v>164</c:v>
                </c:pt>
                <c:pt idx="23">
                  <c:v>12</c:v>
                </c:pt>
                <c:pt idx="24">
                  <c:v>270</c:v>
                </c:pt>
                <c:pt idx="25">
                  <c:v>13.1</c:v>
                </c:pt>
                <c:pt idx="26">
                  <c:v>15</c:v>
                </c:pt>
                <c:pt idx="27">
                  <c:v>7.5</c:v>
                </c:pt>
                <c:pt idx="28">
                  <c:v>7.1</c:v>
                </c:pt>
                <c:pt idx="29">
                  <c:v>7.9</c:v>
                </c:pt>
                <c:pt idx="30">
                  <c:v>2.2999999999999998</c:v>
                </c:pt>
                <c:pt idx="31">
                  <c:v>525</c:v>
                </c:pt>
                <c:pt idx="32">
                  <c:v>4.25</c:v>
                </c:pt>
                <c:pt idx="33">
                  <c:v>17.399999999999999</c:v>
                </c:pt>
                <c:pt idx="34">
                  <c:v>15.5</c:v>
                </c:pt>
                <c:pt idx="3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3-4C97-85FB-C0BB1F365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70064"/>
        <c:axId val="126713344"/>
      </c:scatterChart>
      <c:valAx>
        <c:axId val="1862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 investi en publicité (</a:t>
                </a:r>
                <a:r>
                  <a:rPr lang="en-CA" sz="1000" b="0" i="0" u="none" strike="noStrike" baseline="0">
                    <a:effectLst/>
                  </a:rPr>
                  <a:t>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3344"/>
        <c:crosses val="autoZero"/>
        <c:crossBetween val="midCat"/>
      </c:valAx>
      <c:valAx>
        <c:axId val="1267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</a:t>
                </a:r>
                <a:r>
                  <a:rPr lang="en-CA" baseline="0"/>
                  <a:t> des ventes (en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300182</xdr:colOff>
      <xdr:row>2</xdr:row>
      <xdr:rowOff>31173</xdr:rowOff>
    </xdr:from>
    <xdr:to>
      <xdr:col>9</xdr:col>
      <xdr:colOff>242455</xdr:colOff>
      <xdr:row>16</xdr:row>
      <xdr:rowOff>26554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945686-E35E-C059-AB18-1AF37C22A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515471</xdr:colOff>
      <xdr:row>2</xdr:row>
      <xdr:rowOff>0</xdr:rowOff>
    </xdr:from>
    <xdr:to>
      <xdr:col>14</xdr:col>
      <xdr:colOff>383039</xdr:colOff>
      <xdr:row>15</xdr:row>
      <xdr:rowOff>189616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8E25DAB-2811-45F9-9531-569966FA4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336176</xdr:colOff>
      <xdr:row>2</xdr:row>
      <xdr:rowOff>29882</xdr:rowOff>
    </xdr:from>
    <xdr:to>
      <xdr:col>21</xdr:col>
      <xdr:colOff>121567</xdr:colOff>
      <xdr:row>16</xdr:row>
      <xdr:rowOff>25263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ABA3F3B-23B8-42AA-AA0A-BFE42BE32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zoomScale="80" zoomScaleNormal="80" workbookViewId="0">
      <selection activeCell="C45" sqref="C45"/>
    </sheetView>
  </sheetViews>
  <sheetFormatPr baseColWidth="10" defaultColWidth="11.453125" defaultRowHeight="14.5" x14ac:dyDescent="0.35"/>
  <cols>
    <col min="2" max="2" width="9.453125" customWidth="1"/>
    <col min="3" max="3" width="15" style="3" customWidth="1"/>
    <col min="4" max="4" width="17.54296875" style="3" customWidth="1"/>
    <col min="6" max="6" width="15" bestFit="1" customWidth="1"/>
    <col min="14" max="14" width="13.81640625" customWidth="1"/>
    <col min="16" max="16" width="14.81640625" bestFit="1" customWidth="1"/>
    <col min="17" max="17" width="15.7265625" bestFit="1" customWidth="1"/>
  </cols>
  <sheetData>
    <row r="1" spans="1:18" ht="16" thickBot="1" x14ac:dyDescent="0.4">
      <c r="A1" s="1"/>
      <c r="B1" s="1" t="s">
        <v>0</v>
      </c>
      <c r="C1" s="2"/>
      <c r="D1" s="2"/>
      <c r="E1" s="1"/>
      <c r="F1" s="1"/>
      <c r="G1" s="1"/>
      <c r="H1" s="50" t="s">
        <v>1</v>
      </c>
      <c r="I1" s="51">
        <f>R51+'Partie 2'!H75</f>
        <v>0</v>
      </c>
      <c r="J1" s="51" t="s">
        <v>2</v>
      </c>
      <c r="K1" s="51">
        <f>S51+'Partie 2'!I75</f>
        <v>80</v>
      </c>
      <c r="L1" s="51" t="s">
        <v>3</v>
      </c>
      <c r="M1" s="52">
        <f>I1/K1</f>
        <v>0</v>
      </c>
      <c r="N1" s="1"/>
      <c r="O1" s="1"/>
      <c r="P1" s="1"/>
      <c r="Q1" s="1"/>
    </row>
    <row r="2" spans="1:18" ht="15.5" x14ac:dyDescent="0.35">
      <c r="A2" s="1"/>
      <c r="B2" s="1" t="s">
        <v>4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5.5" x14ac:dyDescent="0.35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6" thickBot="1" x14ac:dyDescent="0.4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6" thickBot="1" x14ac:dyDescent="0.4">
      <c r="A5" s="1"/>
      <c r="B5" s="1"/>
      <c r="C5" s="2"/>
      <c r="D5" s="2"/>
      <c r="E5" s="1"/>
      <c r="F5" s="1" t="s">
        <v>5</v>
      </c>
      <c r="G5" s="1"/>
      <c r="H5" s="61"/>
      <c r="I5" s="62"/>
      <c r="J5" s="62"/>
      <c r="K5" s="63"/>
      <c r="L5" s="1"/>
      <c r="M5" s="1" t="s">
        <v>6</v>
      </c>
      <c r="N5" s="1"/>
      <c r="O5" s="61"/>
      <c r="P5" s="62"/>
      <c r="Q5" s="62"/>
      <c r="R5" s="63"/>
    </row>
    <row r="6" spans="1:18" ht="30.5" thickBot="1" x14ac:dyDescent="0.4">
      <c r="A6" s="1"/>
      <c r="B6" s="1"/>
      <c r="C6" s="4" t="s">
        <v>7</v>
      </c>
      <c r="D6" s="4" t="s">
        <v>8</v>
      </c>
      <c r="E6" s="1"/>
      <c r="F6" s="1" t="s">
        <v>9</v>
      </c>
      <c r="G6" s="1"/>
      <c r="H6" s="64"/>
      <c r="I6" s="65"/>
      <c r="J6" s="65"/>
      <c r="K6" s="66"/>
      <c r="L6" s="1"/>
      <c r="M6" s="1" t="s">
        <v>9</v>
      </c>
      <c r="N6" s="1"/>
      <c r="O6" s="64"/>
      <c r="P6" s="65"/>
      <c r="Q6" s="65"/>
      <c r="R6" s="66"/>
    </row>
    <row r="7" spans="1:18" ht="15.5" x14ac:dyDescent="0.35">
      <c r="A7" s="1"/>
      <c r="B7" s="1"/>
      <c r="C7" s="7">
        <v>120</v>
      </c>
      <c r="D7" s="5">
        <v>0.9</v>
      </c>
      <c r="E7" s="1"/>
    </row>
    <row r="8" spans="1:18" ht="15.5" x14ac:dyDescent="0.35">
      <c r="A8" s="1"/>
      <c r="B8" s="1"/>
      <c r="C8" s="5">
        <v>450</v>
      </c>
      <c r="D8" s="5">
        <v>2.6</v>
      </c>
      <c r="E8" s="1"/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5" x14ac:dyDescent="0.35">
      <c r="A9" s="1"/>
      <c r="B9" s="1"/>
      <c r="C9" s="5">
        <v>300</v>
      </c>
      <c r="D9" s="5">
        <v>1.9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ht="15.5" x14ac:dyDescent="0.35">
      <c r="A10" s="1"/>
      <c r="B10" s="1"/>
      <c r="C10" s="5">
        <v>180</v>
      </c>
      <c r="D10" s="5">
        <v>1.3</v>
      </c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5" x14ac:dyDescent="0.35">
      <c r="A11" s="1"/>
      <c r="B11" s="1"/>
      <c r="C11" s="5">
        <v>530</v>
      </c>
      <c r="D11" s="5">
        <v>2.9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5" x14ac:dyDescent="0.35">
      <c r="A12" s="1"/>
      <c r="B12" s="1"/>
      <c r="C12" s="5">
        <v>660</v>
      </c>
      <c r="D12" s="14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5" x14ac:dyDescent="0.35">
      <c r="A13" s="1"/>
      <c r="B13" s="1"/>
      <c r="C13" s="5">
        <v>950</v>
      </c>
      <c r="D13" s="5">
        <v>3.9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5" x14ac:dyDescent="0.35">
      <c r="A14" s="1"/>
      <c r="B14" s="1"/>
      <c r="C14" s="5">
        <v>760</v>
      </c>
      <c r="D14" s="14">
        <v>2.6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5" x14ac:dyDescent="0.35">
      <c r="A15" s="1"/>
      <c r="B15" s="1"/>
      <c r="C15" s="5">
        <v>820</v>
      </c>
      <c r="D15" s="5">
        <v>3.4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5" x14ac:dyDescent="0.35">
      <c r="A16" s="1"/>
      <c r="B16" s="1"/>
      <c r="C16" s="5">
        <v>350</v>
      </c>
      <c r="D16" s="5">
        <v>1.6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9" ht="15.5" x14ac:dyDescent="0.35">
      <c r="A17" s="1"/>
      <c r="B17" s="1"/>
      <c r="C17" s="5">
        <v>400</v>
      </c>
      <c r="D17" s="5">
        <v>2.7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9" ht="15.5" x14ac:dyDescent="0.35">
      <c r="A18" s="1"/>
      <c r="B18" s="1"/>
      <c r="C18" s="5">
        <v>250</v>
      </c>
      <c r="D18" s="14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9" ht="15.5" x14ac:dyDescent="0.35">
      <c r="A19" s="1"/>
      <c r="B19" s="1"/>
      <c r="C19" s="5">
        <v>500</v>
      </c>
      <c r="D19" s="5">
        <v>3.1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ht="15.5" x14ac:dyDescent="0.35">
      <c r="A20" s="1"/>
      <c r="B20" s="1"/>
      <c r="C20" s="5">
        <v>600</v>
      </c>
      <c r="D20" s="5">
        <v>2.5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9" ht="16" thickBot="1" x14ac:dyDescent="0.4">
      <c r="A21" s="1"/>
      <c r="B21" s="1"/>
      <c r="C21" s="6">
        <v>150</v>
      </c>
      <c r="D21" s="6">
        <v>1.3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9" ht="16" thickBot="1" x14ac:dyDescent="0.4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9" ht="16" thickBot="1" x14ac:dyDescent="0.4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1"/>
      <c r="Q23" s="32"/>
      <c r="R23" s="33" t="s">
        <v>11</v>
      </c>
      <c r="S23" s="34" t="s">
        <v>12</v>
      </c>
    </row>
    <row r="24" spans="1:19" ht="16" thickBot="1" x14ac:dyDescent="0.4">
      <c r="A24" s="1"/>
      <c r="B24" s="1"/>
      <c r="C24" s="2" t="s">
        <v>13</v>
      </c>
      <c r="D24" s="9"/>
      <c r="E24" s="1"/>
      <c r="F24" s="1" t="s">
        <v>14</v>
      </c>
      <c r="G24" s="67"/>
      <c r="H24" s="68"/>
      <c r="I24" s="68"/>
      <c r="J24" s="68"/>
      <c r="K24" s="68"/>
      <c r="L24" s="68"/>
      <c r="M24" s="69"/>
      <c r="N24" s="1"/>
      <c r="O24" s="1"/>
      <c r="P24" s="53"/>
      <c r="Q24" s="35"/>
      <c r="R24" s="36"/>
      <c r="S24" s="54"/>
    </row>
    <row r="25" spans="1:19" ht="16" thickBot="1" x14ac:dyDescent="0.4">
      <c r="A25" s="1"/>
      <c r="B25" s="1"/>
      <c r="C25" s="2"/>
      <c r="D25" s="8"/>
      <c r="E25" s="1"/>
      <c r="F25" s="1"/>
      <c r="G25" s="70"/>
      <c r="H25" s="71"/>
      <c r="I25" s="71"/>
      <c r="J25" s="71"/>
      <c r="K25" s="71"/>
      <c r="L25" s="71"/>
      <c r="M25" s="72"/>
      <c r="N25" s="1"/>
      <c r="O25" s="1"/>
      <c r="P25" s="79" t="s">
        <v>15</v>
      </c>
      <c r="Q25" s="55" t="s">
        <v>16</v>
      </c>
      <c r="R25" s="38"/>
      <c r="S25" s="38">
        <v>2</v>
      </c>
    </row>
    <row r="26" spans="1:19" ht="16" thickBot="1" x14ac:dyDescent="0.4">
      <c r="A26" s="1"/>
      <c r="B26" s="1"/>
      <c r="C26" s="2"/>
      <c r="D26" s="8"/>
      <c r="E26" s="1"/>
      <c r="F26" s="1"/>
      <c r="G26" s="15"/>
      <c r="H26" s="15"/>
      <c r="I26" s="15"/>
      <c r="J26" s="15"/>
      <c r="K26" s="15"/>
      <c r="L26" s="15"/>
      <c r="M26" s="15"/>
      <c r="N26" s="1"/>
      <c r="O26" s="1"/>
      <c r="P26" s="80"/>
      <c r="Q26" s="38" t="s">
        <v>17</v>
      </c>
      <c r="R26" s="38"/>
      <c r="S26" s="38">
        <v>1</v>
      </c>
    </row>
    <row r="27" spans="1:19" ht="16" thickBot="1" x14ac:dyDescent="0.4">
      <c r="A27" s="1"/>
      <c r="B27" s="1"/>
      <c r="C27" s="2" t="s">
        <v>18</v>
      </c>
      <c r="D27" s="9"/>
      <c r="E27" s="1"/>
      <c r="F27" s="1" t="s">
        <v>14</v>
      </c>
      <c r="G27" s="67"/>
      <c r="H27" s="68"/>
      <c r="I27" s="68"/>
      <c r="J27" s="68"/>
      <c r="K27" s="68"/>
      <c r="L27" s="68"/>
      <c r="M27" s="69"/>
      <c r="N27" s="1"/>
      <c r="O27" s="1"/>
      <c r="P27" s="80"/>
      <c r="Q27" s="38" t="s">
        <v>19</v>
      </c>
      <c r="R27" s="38"/>
      <c r="S27" s="38">
        <v>1</v>
      </c>
    </row>
    <row r="28" spans="1:19" ht="16" thickBot="1" x14ac:dyDescent="0.4">
      <c r="A28" s="1"/>
      <c r="B28" s="1"/>
      <c r="C28" s="2"/>
      <c r="D28" s="8"/>
      <c r="E28" s="1"/>
      <c r="F28" s="1"/>
      <c r="G28" s="70"/>
      <c r="H28" s="71"/>
      <c r="I28" s="71"/>
      <c r="J28" s="71"/>
      <c r="K28" s="71"/>
      <c r="L28" s="71"/>
      <c r="M28" s="72"/>
      <c r="N28" s="1"/>
      <c r="O28" s="1"/>
      <c r="P28" s="80"/>
      <c r="Q28" s="38" t="s">
        <v>20</v>
      </c>
      <c r="R28" s="38"/>
      <c r="S28" s="38">
        <v>2</v>
      </c>
    </row>
    <row r="29" spans="1:19" ht="16" thickBot="1" x14ac:dyDescent="0.4">
      <c r="A29" s="1"/>
      <c r="B29" s="1"/>
      <c r="C29" s="2"/>
      <c r="D29" s="8"/>
      <c r="E29" s="1"/>
      <c r="F29" s="1"/>
      <c r="G29" s="12"/>
      <c r="H29" s="12"/>
      <c r="I29" s="12"/>
      <c r="J29" s="12"/>
      <c r="K29" s="12"/>
      <c r="L29" s="12"/>
      <c r="M29" s="12"/>
      <c r="N29" s="1"/>
      <c r="O29" s="1"/>
      <c r="P29" s="81"/>
      <c r="Q29" s="38" t="s">
        <v>19</v>
      </c>
      <c r="R29" s="38"/>
      <c r="S29" s="38">
        <v>2</v>
      </c>
    </row>
    <row r="30" spans="1:19" ht="16" thickBot="1" x14ac:dyDescent="0.4">
      <c r="A30" s="1"/>
      <c r="B30" s="1"/>
      <c r="C30" s="2" t="s">
        <v>21</v>
      </c>
      <c r="D30" s="9"/>
      <c r="E30" s="1"/>
      <c r="F30" s="1" t="s">
        <v>22</v>
      </c>
      <c r="G30" s="67"/>
      <c r="H30" s="68"/>
      <c r="I30" s="68"/>
      <c r="J30" s="68"/>
      <c r="K30" s="68"/>
      <c r="L30" s="68"/>
      <c r="M30" s="69"/>
      <c r="N30" s="1"/>
      <c r="O30" s="1"/>
      <c r="P30" s="56"/>
      <c r="Q30" s="35"/>
      <c r="R30" s="36"/>
      <c r="S30" s="57"/>
    </row>
    <row r="31" spans="1:19" ht="16" thickBot="1" x14ac:dyDescent="0.4">
      <c r="A31" s="1"/>
      <c r="B31" s="1"/>
      <c r="C31" s="2"/>
      <c r="D31" s="8"/>
      <c r="E31" s="1"/>
      <c r="F31" s="1"/>
      <c r="G31" s="70"/>
      <c r="H31" s="71"/>
      <c r="I31" s="71"/>
      <c r="J31" s="71"/>
      <c r="K31" s="71"/>
      <c r="L31" s="71"/>
      <c r="M31" s="72"/>
      <c r="N31" s="1"/>
      <c r="O31" s="1"/>
      <c r="P31" s="82" t="s">
        <v>23</v>
      </c>
      <c r="Q31" s="38" t="s">
        <v>24</v>
      </c>
      <c r="R31" s="38"/>
      <c r="S31" s="38">
        <v>1</v>
      </c>
    </row>
    <row r="32" spans="1:19" ht="16" thickBot="1" x14ac:dyDescent="0.4">
      <c r="A32" s="1"/>
      <c r="B32" s="1"/>
      <c r="C32" s="2"/>
      <c r="D32" s="8"/>
      <c r="E32" s="1"/>
      <c r="F32" s="1"/>
      <c r="G32" s="15"/>
      <c r="H32" s="15"/>
      <c r="I32" s="15"/>
      <c r="J32" s="15"/>
      <c r="K32" s="15"/>
      <c r="L32" s="15"/>
      <c r="M32" s="15"/>
      <c r="N32" s="1"/>
      <c r="O32" s="1"/>
      <c r="P32" s="83"/>
      <c r="Q32" s="38" t="s">
        <v>25</v>
      </c>
      <c r="R32" s="38"/>
      <c r="S32" s="38">
        <v>1</v>
      </c>
    </row>
    <row r="33" spans="1:19" ht="16" thickBot="1" x14ac:dyDescent="0.4">
      <c r="A33" s="1"/>
      <c r="B33" s="1"/>
      <c r="C33" s="2" t="s">
        <v>26</v>
      </c>
      <c r="D33" s="9"/>
      <c r="E33" s="1"/>
      <c r="F33" s="1" t="s">
        <v>14</v>
      </c>
      <c r="G33" s="73"/>
      <c r="H33" s="74"/>
      <c r="I33" s="74"/>
      <c r="J33" s="74"/>
      <c r="K33" s="74"/>
      <c r="L33" s="74"/>
      <c r="M33" s="75"/>
      <c r="N33" s="1"/>
      <c r="O33" s="1"/>
      <c r="P33" s="83"/>
      <c r="Q33" s="38" t="s">
        <v>27</v>
      </c>
      <c r="R33" s="38"/>
      <c r="S33" s="38">
        <v>1</v>
      </c>
    </row>
    <row r="34" spans="1:19" ht="16" thickBot="1" x14ac:dyDescent="0.4">
      <c r="A34" s="1"/>
      <c r="B34" s="1"/>
      <c r="C34" s="2"/>
      <c r="D34" s="2"/>
      <c r="E34" s="1"/>
      <c r="F34" s="1"/>
      <c r="G34" s="76"/>
      <c r="H34" s="77"/>
      <c r="I34" s="77"/>
      <c r="J34" s="77"/>
      <c r="K34" s="77"/>
      <c r="L34" s="77"/>
      <c r="M34" s="78"/>
      <c r="N34" s="1"/>
      <c r="O34" s="1"/>
      <c r="P34" s="83"/>
      <c r="Q34" s="38" t="s">
        <v>28</v>
      </c>
      <c r="R34" s="38"/>
      <c r="S34" s="38">
        <v>2</v>
      </c>
    </row>
    <row r="35" spans="1:19" ht="16" thickBot="1" x14ac:dyDescent="0.4">
      <c r="A35" s="1"/>
      <c r="B35" s="1"/>
      <c r="C35" s="2"/>
      <c r="D35" s="8"/>
      <c r="E35" s="1"/>
      <c r="F35" s="1"/>
      <c r="G35" s="15"/>
      <c r="H35" s="15"/>
      <c r="I35" s="15"/>
      <c r="J35" s="15"/>
      <c r="K35" s="15"/>
      <c r="L35" s="15"/>
      <c r="M35" s="15"/>
      <c r="N35" s="1"/>
      <c r="O35" s="1"/>
      <c r="P35" s="83"/>
      <c r="Q35" s="38" t="s">
        <v>29</v>
      </c>
      <c r="R35" s="38"/>
      <c r="S35" s="38">
        <v>2</v>
      </c>
    </row>
    <row r="36" spans="1:19" ht="16" thickBot="1" x14ac:dyDescent="0.4">
      <c r="A36" s="1"/>
      <c r="B36" s="1"/>
      <c r="C36" s="2" t="s">
        <v>30</v>
      </c>
      <c r="D36" s="9"/>
      <c r="E36" s="1"/>
      <c r="F36" s="1" t="s">
        <v>14</v>
      </c>
      <c r="G36" s="73"/>
      <c r="H36" s="74"/>
      <c r="I36" s="74"/>
      <c r="J36" s="74"/>
      <c r="K36" s="74"/>
      <c r="L36" s="74"/>
      <c r="M36" s="75"/>
      <c r="N36" s="1"/>
      <c r="O36" s="1"/>
      <c r="P36" s="84"/>
      <c r="Q36" s="38" t="s">
        <v>31</v>
      </c>
      <c r="R36" s="38"/>
      <c r="S36" s="38">
        <v>1</v>
      </c>
    </row>
    <row r="37" spans="1:19" ht="16" thickBot="1" x14ac:dyDescent="0.4">
      <c r="A37" s="1"/>
      <c r="B37" s="1"/>
      <c r="C37" s="2"/>
      <c r="D37" s="2"/>
      <c r="E37" s="1"/>
      <c r="F37" s="1"/>
      <c r="G37" s="76"/>
      <c r="H37" s="77"/>
      <c r="I37" s="77"/>
      <c r="J37" s="77"/>
      <c r="K37" s="77"/>
      <c r="L37" s="77"/>
      <c r="M37" s="78"/>
      <c r="N37" s="1"/>
      <c r="O37" s="1"/>
      <c r="P37" s="39"/>
      <c r="Q37" s="40"/>
      <c r="R37" s="40"/>
      <c r="S37" s="40"/>
    </row>
    <row r="38" spans="1:19" ht="16" thickBot="1" x14ac:dyDescent="0.4">
      <c r="A38" s="1"/>
      <c r="B38" s="1"/>
      <c r="C38" s="2"/>
      <c r="D38" s="2"/>
      <c r="E38" s="1"/>
      <c r="F38" s="1"/>
      <c r="G38" s="13"/>
      <c r="H38" s="13"/>
      <c r="I38" s="13"/>
      <c r="J38" s="13"/>
      <c r="K38" s="13"/>
      <c r="L38" s="13"/>
      <c r="M38" s="13"/>
      <c r="N38" s="1"/>
      <c r="O38" s="1"/>
      <c r="P38" s="79" t="s">
        <v>32</v>
      </c>
      <c r="Q38" s="38" t="s">
        <v>24</v>
      </c>
      <c r="R38" s="38"/>
      <c r="S38" s="38">
        <v>3</v>
      </c>
    </row>
    <row r="39" spans="1:19" ht="16" thickBot="1" x14ac:dyDescent="0.4">
      <c r="A39" s="1"/>
      <c r="B39" s="1"/>
      <c r="C39" s="2" t="s">
        <v>33</v>
      </c>
      <c r="D39" s="9"/>
      <c r="E39" s="1"/>
      <c r="F39" s="1" t="s">
        <v>14</v>
      </c>
      <c r="G39" s="73"/>
      <c r="H39" s="74"/>
      <c r="I39" s="74"/>
      <c r="J39" s="74"/>
      <c r="K39" s="74"/>
      <c r="L39" s="74"/>
      <c r="M39" s="75"/>
      <c r="N39" s="1"/>
      <c r="O39" s="1"/>
      <c r="P39" s="80"/>
      <c r="Q39" s="38" t="s">
        <v>25</v>
      </c>
      <c r="R39" s="38"/>
      <c r="S39" s="38">
        <v>2</v>
      </c>
    </row>
    <row r="40" spans="1:19" ht="16" thickBot="1" x14ac:dyDescent="0.4">
      <c r="A40" s="1"/>
      <c r="B40" s="1"/>
      <c r="C40" s="2"/>
      <c r="D40" s="2"/>
      <c r="E40" s="1"/>
      <c r="F40" s="1"/>
      <c r="G40" s="76"/>
      <c r="H40" s="77"/>
      <c r="I40" s="77"/>
      <c r="J40" s="77"/>
      <c r="K40" s="77"/>
      <c r="L40" s="77"/>
      <c r="M40" s="78"/>
      <c r="N40" s="1"/>
      <c r="O40" s="1"/>
      <c r="P40" s="80"/>
      <c r="Q40" s="38" t="s">
        <v>27</v>
      </c>
      <c r="R40" s="38"/>
      <c r="S40" s="38">
        <v>2</v>
      </c>
    </row>
    <row r="41" spans="1:19" ht="15.5" x14ac:dyDescent="0.35">
      <c r="B41" s="1"/>
      <c r="C41" s="2"/>
      <c r="D41" s="2"/>
      <c r="E41" s="1"/>
      <c r="F41" s="1"/>
      <c r="G41" s="15"/>
      <c r="H41" s="15"/>
      <c r="I41" s="15"/>
      <c r="J41" s="15"/>
      <c r="K41" s="15"/>
      <c r="L41" s="15"/>
      <c r="M41" s="15"/>
      <c r="N41" s="1"/>
      <c r="O41" s="1"/>
      <c r="P41" s="80"/>
      <c r="Q41" s="38" t="s">
        <v>28</v>
      </c>
      <c r="R41" s="38"/>
      <c r="S41" s="38">
        <v>2</v>
      </c>
    </row>
    <row r="42" spans="1:19" ht="15.5" x14ac:dyDescent="0.35">
      <c r="A42" s="1"/>
      <c r="B42" s="1"/>
      <c r="N42" s="1"/>
      <c r="O42" s="1"/>
      <c r="P42" s="80"/>
      <c r="Q42" s="38" t="s">
        <v>29</v>
      </c>
      <c r="R42" s="38"/>
      <c r="S42" s="38">
        <v>2</v>
      </c>
    </row>
    <row r="43" spans="1:19" ht="15.5" x14ac:dyDescent="0.35">
      <c r="A43" s="1"/>
      <c r="B43" s="1"/>
      <c r="N43" s="1"/>
      <c r="O43" s="1"/>
      <c r="P43" s="81"/>
      <c r="Q43" s="38" t="s">
        <v>31</v>
      </c>
      <c r="R43" s="38"/>
      <c r="S43" s="38">
        <v>2</v>
      </c>
    </row>
    <row r="44" spans="1:19" ht="15.5" x14ac:dyDescent="0.35">
      <c r="P44" s="39"/>
      <c r="Q44" s="40"/>
      <c r="R44" s="40"/>
      <c r="S44" s="40"/>
    </row>
    <row r="45" spans="1:19" ht="15.5" x14ac:dyDescent="0.35">
      <c r="C45" s="10"/>
      <c r="D45" s="8"/>
      <c r="F45" s="1"/>
      <c r="G45" s="11"/>
      <c r="H45" s="11"/>
      <c r="I45" s="11"/>
      <c r="J45" s="11"/>
      <c r="K45" s="11"/>
      <c r="L45" s="11"/>
      <c r="M45" s="11"/>
      <c r="P45" s="58" t="s">
        <v>34</v>
      </c>
      <c r="Q45" s="41" t="s">
        <v>35</v>
      </c>
      <c r="S45" s="41">
        <v>2</v>
      </c>
    </row>
    <row r="46" spans="1:19" ht="15.5" x14ac:dyDescent="0.35">
      <c r="F46" s="1"/>
      <c r="G46" s="11"/>
      <c r="H46" s="11"/>
      <c r="I46" s="11"/>
      <c r="J46" s="11"/>
      <c r="K46" s="11"/>
      <c r="L46" s="11"/>
      <c r="M46" s="11"/>
      <c r="P46" s="59"/>
      <c r="Q46" s="38" t="s">
        <v>36</v>
      </c>
      <c r="R46" s="38"/>
      <c r="S46" s="38">
        <v>4</v>
      </c>
    </row>
    <row r="47" spans="1:19" ht="15.5" x14ac:dyDescent="0.35">
      <c r="P47" s="59"/>
      <c r="Q47" s="38" t="s">
        <v>37</v>
      </c>
      <c r="R47" s="38"/>
      <c r="S47" s="38">
        <v>1</v>
      </c>
    </row>
    <row r="48" spans="1:19" ht="15.5" x14ac:dyDescent="0.35">
      <c r="P48" s="59"/>
      <c r="Q48" s="38" t="s">
        <v>31</v>
      </c>
      <c r="R48" s="38"/>
      <c r="S48" s="38">
        <v>1</v>
      </c>
    </row>
    <row r="49" spans="16:19" ht="15.5" x14ac:dyDescent="0.35">
      <c r="P49" s="60"/>
      <c r="Q49" s="38" t="s">
        <v>38</v>
      </c>
      <c r="R49" s="38"/>
      <c r="S49" s="38">
        <v>1</v>
      </c>
    </row>
    <row r="50" spans="16:19" ht="15.5" x14ac:dyDescent="0.35">
      <c r="P50" s="39"/>
      <c r="Q50" s="39"/>
      <c r="R50" s="40"/>
      <c r="S50" s="40"/>
    </row>
    <row r="51" spans="16:19" ht="15.5" x14ac:dyDescent="0.35">
      <c r="P51" s="37" t="s">
        <v>39</v>
      </c>
      <c r="Q51" s="37"/>
      <c r="R51" s="38">
        <f>SUM(R24:R49)</f>
        <v>0</v>
      </c>
      <c r="S51" s="38">
        <f>SUM(S24:S49)</f>
        <v>38</v>
      </c>
    </row>
  </sheetData>
  <mergeCells count="14">
    <mergeCell ref="P45:P49"/>
    <mergeCell ref="H5:K5"/>
    <mergeCell ref="H6:K6"/>
    <mergeCell ref="O5:R5"/>
    <mergeCell ref="O6:R6"/>
    <mergeCell ref="G24:M25"/>
    <mergeCell ref="G36:M37"/>
    <mergeCell ref="G27:M28"/>
    <mergeCell ref="G30:M31"/>
    <mergeCell ref="G33:M34"/>
    <mergeCell ref="G39:M40"/>
    <mergeCell ref="P25:P29"/>
    <mergeCell ref="P31:P36"/>
    <mergeCell ref="P38:P43"/>
  </mergeCells>
  <pageMargins left="0.7" right="0.7" top="0.75" bottom="0.75" header="0.3" footer="0.3"/>
  <pageSetup paperSize="11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89C-40D0-41BA-B9CE-5B082B375419}">
  <dimension ref="B1:U75"/>
  <sheetViews>
    <sheetView tabSelected="1" topLeftCell="A16" zoomScale="85" zoomScaleNormal="85" workbookViewId="0">
      <selection activeCell="G42" sqref="G42"/>
    </sheetView>
  </sheetViews>
  <sheetFormatPr baseColWidth="10" defaultColWidth="11.453125" defaultRowHeight="15.5" x14ac:dyDescent="0.35"/>
  <cols>
    <col min="1" max="1" width="7.7265625" style="16" customWidth="1"/>
    <col min="2" max="2" width="17.54296875" style="27" customWidth="1"/>
    <col min="3" max="3" width="17.1796875" style="27" customWidth="1"/>
    <col min="4" max="5" width="11.453125" style="16"/>
    <col min="6" max="6" width="14.1796875" style="16" customWidth="1"/>
    <col min="7" max="7" width="18.90625" style="16" bestFit="1" customWidth="1"/>
    <col min="8" max="8" width="11.453125" style="16"/>
    <col min="9" max="9" width="14" style="16" customWidth="1"/>
    <col min="10" max="10" width="15.26953125" style="16" bestFit="1" customWidth="1"/>
    <col min="11" max="12" width="11.453125" style="16"/>
    <col min="13" max="13" width="14" style="16" customWidth="1"/>
    <col min="14" max="14" width="15.26953125" style="16" bestFit="1" customWidth="1"/>
    <col min="15" max="19" width="11.453125" style="16"/>
    <col min="20" max="20" width="16.6328125" style="16" customWidth="1"/>
    <col min="21" max="16384" width="11.453125" style="16"/>
  </cols>
  <sheetData>
    <row r="1" spans="2:20" ht="16" thickBot="1" x14ac:dyDescent="0.4"/>
    <row r="2" spans="2:20" ht="46" thickBot="1" x14ac:dyDescent="0.4">
      <c r="B2" s="17" t="s">
        <v>40</v>
      </c>
      <c r="C2" s="18" t="s">
        <v>41</v>
      </c>
      <c r="F2" s="91" t="s">
        <v>42</v>
      </c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2:20" x14ac:dyDescent="0.35">
      <c r="B3" s="19">
        <v>1.65</v>
      </c>
      <c r="C3" s="20">
        <v>35</v>
      </c>
    </row>
    <row r="4" spans="2:20" x14ac:dyDescent="0.35">
      <c r="B4" s="19">
        <v>2.5</v>
      </c>
      <c r="C4" s="20">
        <v>75</v>
      </c>
    </row>
    <row r="5" spans="2:20" x14ac:dyDescent="0.35">
      <c r="B5" s="19">
        <v>2</v>
      </c>
      <c r="C5" s="20">
        <v>45</v>
      </c>
    </row>
    <row r="6" spans="2:20" x14ac:dyDescent="0.35">
      <c r="B6" s="19">
        <v>1.2</v>
      </c>
      <c r="C6" s="20">
        <v>12</v>
      </c>
    </row>
    <row r="7" spans="2:20" x14ac:dyDescent="0.35">
      <c r="B7" s="19">
        <v>0.5</v>
      </c>
      <c r="C7" s="20">
        <v>2.9</v>
      </c>
    </row>
    <row r="8" spans="2:20" x14ac:dyDescent="0.35">
      <c r="B8" s="19">
        <v>3.1</v>
      </c>
      <c r="C8" s="20">
        <v>275.60000000000002</v>
      </c>
    </row>
    <row r="9" spans="2:20" x14ac:dyDescent="0.35">
      <c r="B9" s="19">
        <v>1.75</v>
      </c>
      <c r="C9" s="20">
        <v>42.5</v>
      </c>
    </row>
    <row r="10" spans="2:20" x14ac:dyDescent="0.35">
      <c r="B10" s="19">
        <v>2.75</v>
      </c>
      <c r="C10" s="20">
        <v>180</v>
      </c>
    </row>
    <row r="11" spans="2:20" x14ac:dyDescent="0.35">
      <c r="B11" s="19">
        <v>2.65</v>
      </c>
      <c r="C11" s="20">
        <v>132</v>
      </c>
    </row>
    <row r="12" spans="2:20" x14ac:dyDescent="0.35">
      <c r="B12" s="19">
        <v>2.25</v>
      </c>
      <c r="C12" s="20">
        <v>70</v>
      </c>
    </row>
    <row r="13" spans="2:20" x14ac:dyDescent="0.35">
      <c r="B13" s="19">
        <v>2.125</v>
      </c>
      <c r="C13" s="20">
        <v>85.5</v>
      </c>
    </row>
    <row r="14" spans="2:20" x14ac:dyDescent="0.35">
      <c r="B14" s="19">
        <v>1</v>
      </c>
      <c r="C14" s="20">
        <v>6.5</v>
      </c>
    </row>
    <row r="15" spans="2:20" x14ac:dyDescent="0.35">
      <c r="B15" s="19">
        <v>2.4500000000000002</v>
      </c>
      <c r="C15" s="20">
        <v>112</v>
      </c>
    </row>
    <row r="16" spans="2:20" x14ac:dyDescent="0.35">
      <c r="B16" s="19">
        <v>2.25</v>
      </c>
      <c r="C16" s="20">
        <v>75</v>
      </c>
    </row>
    <row r="17" spans="2:21" x14ac:dyDescent="0.35">
      <c r="B17" s="19">
        <v>1.85</v>
      </c>
      <c r="C17" s="20">
        <v>42.5</v>
      </c>
    </row>
    <row r="18" spans="2:21" x14ac:dyDescent="0.35">
      <c r="B18" s="19">
        <v>2.85</v>
      </c>
      <c r="C18" s="20">
        <v>215</v>
      </c>
      <c r="F18" s="94" t="s">
        <v>43</v>
      </c>
      <c r="G18" s="94"/>
      <c r="L18" s="94" t="s">
        <v>44</v>
      </c>
      <c r="M18" s="94"/>
      <c r="S18" s="42" t="s">
        <v>45</v>
      </c>
      <c r="T18" s="43"/>
    </row>
    <row r="19" spans="2:21" ht="16" thickBot="1" x14ac:dyDescent="0.4">
      <c r="B19" s="19">
        <v>0.75</v>
      </c>
      <c r="C19" s="20">
        <v>5.0999999999999996</v>
      </c>
      <c r="S19" s="43"/>
      <c r="T19" s="43"/>
    </row>
    <row r="20" spans="2:21" ht="16" thickBot="1" x14ac:dyDescent="0.4">
      <c r="B20" s="19">
        <v>3.25</v>
      </c>
      <c r="C20" s="20">
        <v>450</v>
      </c>
      <c r="F20" s="16" t="s">
        <v>13</v>
      </c>
      <c r="G20" s="99">
        <f>CORREL(C3:C38, B3:B38)</f>
        <v>0.84852072703630299</v>
      </c>
      <c r="H20" s="29"/>
      <c r="L20" s="30" t="s">
        <v>13</v>
      </c>
      <c r="M20" s="101" cm="1">
        <f t="array" ref="M20">CORREL(LN(C3:C38), B3:B38)</f>
        <v>0.99326827791788941</v>
      </c>
      <c r="N20" s="21"/>
      <c r="P20" s="22"/>
      <c r="Q20" s="22"/>
      <c r="R20" s="22"/>
      <c r="S20" s="43"/>
      <c r="T20" s="43"/>
    </row>
    <row r="21" spans="2:21" ht="16" thickBot="1" x14ac:dyDescent="0.4">
      <c r="B21" s="19">
        <v>3</v>
      </c>
      <c r="C21" s="20">
        <v>275</v>
      </c>
      <c r="G21" s="30"/>
      <c r="H21" s="30"/>
      <c r="L21" s="30"/>
      <c r="M21" s="30"/>
      <c r="P21" s="22"/>
      <c r="Q21" s="22"/>
      <c r="R21" s="22"/>
      <c r="S21" s="43"/>
      <c r="T21" s="43"/>
    </row>
    <row r="22" spans="2:21" ht="16" thickBot="1" x14ac:dyDescent="0.4">
      <c r="B22" s="19">
        <v>1.4</v>
      </c>
      <c r="C22" s="20">
        <v>17.899999999999999</v>
      </c>
      <c r="F22" s="16" t="s">
        <v>26</v>
      </c>
      <c r="G22" s="28">
        <f>RSQ(C3:C38,B3:B38)</f>
        <v>0.71998742421021622</v>
      </c>
      <c r="H22" s="30"/>
      <c r="L22" s="30" t="s">
        <v>26</v>
      </c>
      <c r="M22" s="101" cm="1">
        <f t="array" ref="M22">RSQ(LN(C3:C38),B3:B38)</f>
        <v>0.98658187191796942</v>
      </c>
      <c r="N22" s="21"/>
      <c r="P22" s="22"/>
      <c r="Q22" s="22"/>
      <c r="R22" s="22"/>
      <c r="S22" s="30" t="s">
        <v>46</v>
      </c>
      <c r="T22" s="102">
        <v>0.94069999999999998</v>
      </c>
    </row>
    <row r="23" spans="2:21" x14ac:dyDescent="0.35">
      <c r="B23" s="19">
        <v>1.1000000000000001</v>
      </c>
      <c r="C23" s="20">
        <v>10</v>
      </c>
      <c r="G23" s="100"/>
      <c r="Q23" s="95"/>
      <c r="R23" s="95"/>
    </row>
    <row r="24" spans="2:21" x14ac:dyDescent="0.35">
      <c r="B24" s="19">
        <v>1.125</v>
      </c>
      <c r="C24" s="20">
        <v>9.75</v>
      </c>
    </row>
    <row r="25" spans="2:21" ht="16" thickBot="1" x14ac:dyDescent="0.4">
      <c r="B25" s="19">
        <v>2.65</v>
      </c>
      <c r="C25" s="20">
        <v>164</v>
      </c>
      <c r="L25" s="16" t="s">
        <v>47</v>
      </c>
      <c r="O25" s="16" t="s">
        <v>22</v>
      </c>
    </row>
    <row r="26" spans="2:21" ht="19" thickBot="1" x14ac:dyDescent="0.4">
      <c r="B26" s="19">
        <v>1.3</v>
      </c>
      <c r="C26" s="20">
        <v>12</v>
      </c>
      <c r="F26" s="16" t="s">
        <v>48</v>
      </c>
      <c r="H26" s="16" t="s">
        <v>49</v>
      </c>
      <c r="I26" s="92" t="s">
        <v>77</v>
      </c>
      <c r="J26" s="93"/>
      <c r="L26" s="16" t="s">
        <v>75</v>
      </c>
      <c r="M26" s="23">
        <f>EXP(1.768)</f>
        <v>5.8591233885426668</v>
      </c>
      <c r="O26" s="85"/>
      <c r="P26" s="86"/>
      <c r="Q26" s="86"/>
      <c r="R26" s="86"/>
      <c r="S26" s="86"/>
      <c r="T26" s="86"/>
      <c r="U26" s="87"/>
    </row>
    <row r="27" spans="2:21" x14ac:dyDescent="0.35">
      <c r="B27" s="19">
        <v>2.95</v>
      </c>
      <c r="C27" s="20">
        <v>270</v>
      </c>
      <c r="O27" s="96"/>
      <c r="P27" s="97"/>
      <c r="Q27" s="97"/>
      <c r="R27" s="97"/>
      <c r="S27" s="97"/>
      <c r="T27" s="97"/>
      <c r="U27" s="98"/>
    </row>
    <row r="28" spans="2:21" ht="16" thickBot="1" x14ac:dyDescent="0.4">
      <c r="B28" s="19">
        <v>1.25</v>
      </c>
      <c r="C28" s="20">
        <v>13.1</v>
      </c>
      <c r="F28" s="44" t="s">
        <v>50</v>
      </c>
      <c r="O28" s="88"/>
      <c r="P28" s="89"/>
      <c r="Q28" s="89"/>
      <c r="R28" s="89"/>
      <c r="S28" s="89"/>
      <c r="T28" s="89"/>
      <c r="U28" s="90"/>
    </row>
    <row r="29" spans="2:21" x14ac:dyDescent="0.35">
      <c r="B29" s="19">
        <v>1.375</v>
      </c>
      <c r="C29" s="20">
        <v>15</v>
      </c>
      <c r="F29" s="44" t="s">
        <v>51</v>
      </c>
    </row>
    <row r="30" spans="2:21" ht="16" thickBot="1" x14ac:dyDescent="0.4">
      <c r="B30" s="19">
        <v>0.8</v>
      </c>
      <c r="C30" s="20">
        <v>7.5</v>
      </c>
      <c r="F30" s="44" t="s">
        <v>52</v>
      </c>
    </row>
    <row r="31" spans="2:21" ht="16" thickBot="1" x14ac:dyDescent="0.4">
      <c r="B31" s="19">
        <v>0.85</v>
      </c>
      <c r="C31" s="20">
        <v>7.1</v>
      </c>
      <c r="F31" s="44"/>
      <c r="L31" s="16" t="s">
        <v>76</v>
      </c>
      <c r="M31" s="24">
        <v>1.3614999999999999</v>
      </c>
      <c r="O31" s="85"/>
      <c r="P31" s="86"/>
      <c r="Q31" s="86"/>
      <c r="R31" s="86"/>
      <c r="S31" s="86"/>
      <c r="T31" s="86"/>
      <c r="U31" s="87"/>
    </row>
    <row r="32" spans="2:21" x14ac:dyDescent="0.35">
      <c r="B32" s="19">
        <v>1.05</v>
      </c>
      <c r="C32" s="20">
        <v>7.9</v>
      </c>
      <c r="F32" s="44" t="s">
        <v>53</v>
      </c>
      <c r="O32" s="96"/>
      <c r="P32" s="97"/>
      <c r="Q32" s="97"/>
      <c r="R32" s="97"/>
      <c r="S32" s="97"/>
      <c r="T32" s="97"/>
      <c r="U32" s="98"/>
    </row>
    <row r="33" spans="2:21" ht="16" thickBot="1" x14ac:dyDescent="0.4">
      <c r="B33" s="19">
        <v>0.55000000000000004</v>
      </c>
      <c r="C33" s="20">
        <v>2.2999999999999998</v>
      </c>
      <c r="F33" s="44" t="s">
        <v>54</v>
      </c>
      <c r="O33" s="88"/>
      <c r="P33" s="89"/>
      <c r="Q33" s="89"/>
      <c r="R33" s="89"/>
      <c r="S33" s="89"/>
      <c r="T33" s="89"/>
      <c r="U33" s="90"/>
    </row>
    <row r="34" spans="2:21" x14ac:dyDescent="0.35">
      <c r="B34" s="19">
        <v>3.5</v>
      </c>
      <c r="C34" s="20">
        <v>525</v>
      </c>
    </row>
    <row r="35" spans="2:21" ht="16" thickBot="1" x14ac:dyDescent="0.4">
      <c r="B35" s="19">
        <v>0.75</v>
      </c>
      <c r="C35" s="20">
        <v>4.25</v>
      </c>
    </row>
    <row r="36" spans="2:21" ht="16" thickBot="1" x14ac:dyDescent="0.4">
      <c r="B36" s="19">
        <v>1.55</v>
      </c>
      <c r="C36" s="20">
        <v>17.399999999999999</v>
      </c>
      <c r="F36" s="16" t="s">
        <v>30</v>
      </c>
      <c r="G36" s="23"/>
      <c r="I36" s="16" t="s">
        <v>14</v>
      </c>
      <c r="J36" s="85"/>
      <c r="K36" s="86"/>
      <c r="L36" s="86"/>
      <c r="M36" s="86"/>
      <c r="N36" s="86"/>
      <c r="O36" s="86"/>
      <c r="P36" s="86"/>
      <c r="Q36" s="86"/>
      <c r="R36" s="86"/>
      <c r="S36" s="87"/>
    </row>
    <row r="37" spans="2:21" ht="16" thickBot="1" x14ac:dyDescent="0.4">
      <c r="B37" s="19">
        <v>1.35</v>
      </c>
      <c r="C37" s="20">
        <v>15.5</v>
      </c>
      <c r="J37" s="88"/>
      <c r="K37" s="89"/>
      <c r="L37" s="89"/>
      <c r="M37" s="89"/>
      <c r="N37" s="89"/>
      <c r="O37" s="89"/>
      <c r="P37" s="89"/>
      <c r="Q37" s="89"/>
      <c r="R37" s="89"/>
      <c r="S37" s="90"/>
    </row>
    <row r="38" spans="2:21" ht="16" thickBot="1" x14ac:dyDescent="0.4">
      <c r="B38" s="25">
        <v>0.17499999999999999</v>
      </c>
      <c r="C38" s="26">
        <v>2</v>
      </c>
    </row>
    <row r="39" spans="2:21" ht="16" thickBot="1" x14ac:dyDescent="0.4">
      <c r="B39" s="16"/>
      <c r="C39" s="16"/>
      <c r="F39" s="16" t="s">
        <v>33</v>
      </c>
      <c r="G39" s="23"/>
      <c r="I39" s="16" t="s">
        <v>14</v>
      </c>
      <c r="J39" s="85"/>
      <c r="K39" s="86"/>
      <c r="L39" s="86"/>
      <c r="M39" s="86"/>
      <c r="N39" s="86"/>
      <c r="O39" s="86"/>
      <c r="P39" s="86"/>
      <c r="Q39" s="86"/>
      <c r="R39" s="86"/>
      <c r="S39" s="87"/>
    </row>
    <row r="40" spans="2:21" ht="16" thickBot="1" x14ac:dyDescent="0.4">
      <c r="B40" s="16"/>
      <c r="C40" s="16"/>
      <c r="J40" s="88"/>
      <c r="K40" s="89"/>
      <c r="L40" s="89"/>
      <c r="M40" s="89"/>
      <c r="N40" s="89"/>
      <c r="O40" s="89"/>
      <c r="P40" s="89"/>
      <c r="Q40" s="89"/>
      <c r="R40" s="89"/>
      <c r="S40" s="90"/>
    </row>
    <row r="41" spans="2:21" ht="16" thickBot="1" x14ac:dyDescent="0.4">
      <c r="B41" s="16"/>
      <c r="C41" s="16"/>
    </row>
    <row r="42" spans="2:21" ht="16" thickBot="1" x14ac:dyDescent="0.4">
      <c r="B42" s="16"/>
      <c r="C42" s="16"/>
      <c r="F42" s="16" t="s">
        <v>55</v>
      </c>
      <c r="G42" s="23">
        <f>I22</f>
        <v>0</v>
      </c>
      <c r="I42" s="16" t="s">
        <v>14</v>
      </c>
      <c r="J42" s="85"/>
      <c r="K42" s="86"/>
      <c r="L42" s="86"/>
      <c r="M42" s="86"/>
      <c r="N42" s="86"/>
      <c r="O42" s="86"/>
      <c r="P42" s="86"/>
      <c r="Q42" s="86"/>
      <c r="R42" s="86"/>
      <c r="S42" s="87"/>
    </row>
    <row r="43" spans="2:21" ht="16" thickBot="1" x14ac:dyDescent="0.4">
      <c r="B43" s="16"/>
      <c r="C43" s="16"/>
      <c r="J43" s="88"/>
      <c r="K43" s="89"/>
      <c r="L43" s="89"/>
      <c r="M43" s="89"/>
      <c r="N43" s="89"/>
      <c r="O43" s="89"/>
      <c r="P43" s="89"/>
      <c r="Q43" s="89"/>
      <c r="R43" s="89"/>
      <c r="S43" s="90"/>
    </row>
    <row r="47" spans="2:21" x14ac:dyDescent="0.35">
      <c r="F47" s="45"/>
      <c r="G47" s="45"/>
      <c r="H47" s="46" t="s">
        <v>11</v>
      </c>
      <c r="I47" s="46" t="s">
        <v>12</v>
      </c>
    </row>
    <row r="48" spans="2:21" x14ac:dyDescent="0.35">
      <c r="F48" s="49" t="s">
        <v>15</v>
      </c>
      <c r="G48" s="55" t="s">
        <v>16</v>
      </c>
      <c r="H48" s="38"/>
      <c r="I48" s="38">
        <v>2</v>
      </c>
    </row>
    <row r="49" spans="6:9" ht="15.65" customHeight="1" x14ac:dyDescent="0.35">
      <c r="F49" s="39"/>
      <c r="G49" s="39"/>
      <c r="H49" s="40"/>
      <c r="I49" s="40"/>
    </row>
    <row r="50" spans="6:9" x14ac:dyDescent="0.35">
      <c r="F50" s="79" t="s">
        <v>56</v>
      </c>
      <c r="G50" s="38" t="s">
        <v>57</v>
      </c>
      <c r="H50" s="38"/>
      <c r="I50" s="38">
        <v>2</v>
      </c>
    </row>
    <row r="51" spans="6:9" x14ac:dyDescent="0.35">
      <c r="F51" s="80"/>
      <c r="G51" s="38" t="s">
        <v>58</v>
      </c>
      <c r="H51" s="38"/>
      <c r="I51" s="38">
        <v>4</v>
      </c>
    </row>
    <row r="52" spans="6:9" x14ac:dyDescent="0.35">
      <c r="F52" s="80"/>
      <c r="G52" s="47" t="s">
        <v>59</v>
      </c>
      <c r="H52" s="47"/>
      <c r="I52" s="47">
        <v>3</v>
      </c>
    </row>
    <row r="53" spans="6:9" x14ac:dyDescent="0.35">
      <c r="F53" s="80"/>
      <c r="G53" s="47" t="s">
        <v>31</v>
      </c>
      <c r="H53" s="47"/>
      <c r="I53" s="47">
        <v>3</v>
      </c>
    </row>
    <row r="54" spans="6:9" x14ac:dyDescent="0.35">
      <c r="F54" s="80"/>
      <c r="G54" s="47" t="s">
        <v>38</v>
      </c>
      <c r="H54" s="47"/>
      <c r="I54" s="47">
        <v>3</v>
      </c>
    </row>
    <row r="55" spans="6:9" x14ac:dyDescent="0.35">
      <c r="F55" s="48"/>
      <c r="G55" s="40"/>
      <c r="H55" s="40"/>
      <c r="I55" s="40"/>
    </row>
    <row r="56" spans="6:9" x14ac:dyDescent="0.35">
      <c r="F56" s="79" t="s">
        <v>60</v>
      </c>
      <c r="G56" s="38" t="s">
        <v>24</v>
      </c>
      <c r="H56" s="38"/>
      <c r="I56" s="38">
        <v>1</v>
      </c>
    </row>
    <row r="57" spans="6:9" ht="18.649999999999999" customHeight="1" x14ac:dyDescent="0.35">
      <c r="F57" s="81"/>
      <c r="G57" s="38" t="s">
        <v>31</v>
      </c>
      <c r="H57" s="38"/>
      <c r="I57" s="38">
        <v>1</v>
      </c>
    </row>
    <row r="58" spans="6:9" x14ac:dyDescent="0.35">
      <c r="F58" s="79" t="s">
        <v>61</v>
      </c>
      <c r="G58" s="38" t="s">
        <v>24</v>
      </c>
      <c r="H58" s="38"/>
      <c r="I58" s="38">
        <v>2</v>
      </c>
    </row>
    <row r="59" spans="6:9" ht="17.149999999999999" customHeight="1" x14ac:dyDescent="0.35">
      <c r="F59" s="81"/>
      <c r="G59" s="38" t="s">
        <v>31</v>
      </c>
      <c r="H59" s="38"/>
      <c r="I59" s="38">
        <v>1</v>
      </c>
    </row>
    <row r="60" spans="6:9" x14ac:dyDescent="0.35">
      <c r="F60" s="49" t="s">
        <v>62</v>
      </c>
      <c r="G60" s="38" t="s">
        <v>24</v>
      </c>
      <c r="H60" s="38"/>
      <c r="I60" s="38">
        <v>1</v>
      </c>
    </row>
    <row r="61" spans="6:9" ht="15.65" customHeight="1" x14ac:dyDescent="0.35">
      <c r="F61" s="48"/>
      <c r="G61" s="40"/>
      <c r="H61" s="40"/>
      <c r="I61" s="40"/>
    </row>
    <row r="62" spans="6:9" x14ac:dyDescent="0.35">
      <c r="F62" s="79" t="s">
        <v>63</v>
      </c>
      <c r="G62" s="38" t="s">
        <v>64</v>
      </c>
      <c r="H62" s="38"/>
      <c r="I62" s="38">
        <v>1</v>
      </c>
    </row>
    <row r="63" spans="6:9" x14ac:dyDescent="0.35">
      <c r="F63" s="80"/>
      <c r="G63" s="38" t="s">
        <v>65</v>
      </c>
      <c r="H63" s="38"/>
      <c r="I63" s="38">
        <v>1</v>
      </c>
    </row>
    <row r="64" spans="6:9" x14ac:dyDescent="0.35">
      <c r="F64" s="80"/>
      <c r="G64" s="38" t="s">
        <v>66</v>
      </c>
      <c r="H64" s="38"/>
      <c r="I64" s="38">
        <v>2</v>
      </c>
    </row>
    <row r="65" spans="6:9" x14ac:dyDescent="0.35">
      <c r="F65" s="80"/>
      <c r="G65" s="47" t="s">
        <v>67</v>
      </c>
      <c r="H65" s="47"/>
      <c r="I65" s="47">
        <v>1</v>
      </c>
    </row>
    <row r="66" spans="6:9" x14ac:dyDescent="0.35">
      <c r="F66" s="81"/>
      <c r="G66" s="47" t="s">
        <v>68</v>
      </c>
      <c r="H66" s="47"/>
      <c r="I66" s="47">
        <v>2</v>
      </c>
    </row>
    <row r="67" spans="6:9" x14ac:dyDescent="0.35">
      <c r="F67" s="39"/>
      <c r="G67" s="40"/>
      <c r="H67" s="40"/>
      <c r="I67" s="40"/>
    </row>
    <row r="68" spans="6:9" x14ac:dyDescent="0.35">
      <c r="F68" s="79" t="s">
        <v>69</v>
      </c>
      <c r="G68" s="38" t="s">
        <v>70</v>
      </c>
      <c r="H68" s="38"/>
      <c r="I68" s="38">
        <v>3</v>
      </c>
    </row>
    <row r="69" spans="6:9" x14ac:dyDescent="0.35">
      <c r="F69" s="81"/>
      <c r="G69" s="38" t="s">
        <v>66</v>
      </c>
      <c r="H69" s="38"/>
      <c r="I69" s="38">
        <v>2</v>
      </c>
    </row>
    <row r="70" spans="6:9" x14ac:dyDescent="0.35">
      <c r="F70" s="79" t="s">
        <v>71</v>
      </c>
      <c r="G70" s="38" t="s">
        <v>72</v>
      </c>
      <c r="H70" s="38"/>
      <c r="I70" s="38">
        <v>1</v>
      </c>
    </row>
    <row r="71" spans="6:9" x14ac:dyDescent="0.35">
      <c r="F71" s="81"/>
      <c r="G71" s="38" t="s">
        <v>66</v>
      </c>
      <c r="H71" s="38"/>
      <c r="I71" s="38">
        <v>2</v>
      </c>
    </row>
    <row r="72" spans="6:9" x14ac:dyDescent="0.35">
      <c r="F72" s="82" t="s">
        <v>73</v>
      </c>
      <c r="G72" s="38" t="s">
        <v>70</v>
      </c>
      <c r="H72" s="38"/>
      <c r="I72" s="38">
        <v>2</v>
      </c>
    </row>
    <row r="73" spans="6:9" x14ac:dyDescent="0.35">
      <c r="F73" s="84"/>
      <c r="G73" s="38" t="s">
        <v>22</v>
      </c>
      <c r="H73" s="38"/>
      <c r="I73" s="38">
        <v>2</v>
      </c>
    </row>
    <row r="74" spans="6:9" x14ac:dyDescent="0.35">
      <c r="F74" s="39"/>
      <c r="G74" s="39"/>
      <c r="H74" s="40"/>
      <c r="I74" s="40"/>
    </row>
    <row r="75" spans="6:9" x14ac:dyDescent="0.35">
      <c r="F75" s="38" t="s">
        <v>74</v>
      </c>
      <c r="G75" s="37"/>
      <c r="H75" s="38">
        <f>SUM(H48:H73)</f>
        <v>0</v>
      </c>
      <c r="I75" s="38">
        <f>SUM(I48:I73)</f>
        <v>42</v>
      </c>
    </row>
  </sheetData>
  <mergeCells count="17">
    <mergeCell ref="F2:T2"/>
    <mergeCell ref="J42:S43"/>
    <mergeCell ref="I26:J26"/>
    <mergeCell ref="F18:G18"/>
    <mergeCell ref="L18:M18"/>
    <mergeCell ref="Q23:R23"/>
    <mergeCell ref="O26:U28"/>
    <mergeCell ref="O31:U33"/>
    <mergeCell ref="F68:F69"/>
    <mergeCell ref="F70:F71"/>
    <mergeCell ref="F72:F73"/>
    <mergeCell ref="J36:S37"/>
    <mergeCell ref="F50:F54"/>
    <mergeCell ref="F56:F57"/>
    <mergeCell ref="F58:F59"/>
    <mergeCell ref="F62:F66"/>
    <mergeCell ref="J39:S40"/>
  </mergeCells>
  <pageMargins left="0.7" right="0.7" top="0.75" bottom="0.75" header="0.3" footer="0.3"/>
  <pageSetup paperSize="119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Partie 1</vt:lpstr>
      <vt:lpstr>Partie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Tania Beaulieu</dc:creator>
  <cp:keywords/>
  <dc:description/>
  <cp:lastModifiedBy>Admin</cp:lastModifiedBy>
  <cp:revision/>
  <dcterms:created xsi:type="dcterms:W3CDTF">2019-05-06T12:36:56Z</dcterms:created>
  <dcterms:modified xsi:type="dcterms:W3CDTF">2022-11-22T15:59:29Z</dcterms:modified>
  <cp:category/>
  <cp:contentStatus/>
</cp:coreProperties>
</file>